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DieseArbeitsmappe" defaultThemeVersion="124226"/>
  <mc:AlternateContent xmlns:mc="http://schemas.openxmlformats.org/markup-compatibility/2006">
    <mc:Choice Requires="x15">
      <x15ac:absPath xmlns:x15ac="http://schemas.microsoft.com/office/spreadsheetml/2010/11/ac" url="/Users/benjamin/Desktop/Bachelor Thesis/code/data_analysis/taxes/"/>
    </mc:Choice>
  </mc:AlternateContent>
  <xr:revisionPtr revIDLastSave="0" documentId="8_{5B97F356-B4F2-D549-B131-3F442474628A}" xr6:coauthVersionLast="47" xr6:coauthVersionMax="47" xr10:uidLastSave="{00000000-0000-0000-0000-000000000000}"/>
  <bookViews>
    <workbookView xWindow="80" yWindow="5680" windowWidth="22800" windowHeight="5380" tabRatio="940" xr2:uid="{00000000-000D-0000-FFFF-FFFF00000000}"/>
  </bookViews>
  <sheets>
    <sheet name="Inhalt" sheetId="176" r:id="rId1"/>
    <sheet name="Vorbemerkung" sheetId="177" r:id="rId2"/>
    <sheet name="Seite 8" sheetId="158" r:id="rId3"/>
    <sheet name="Seite 9" sheetId="10" r:id="rId4"/>
    <sheet name="Seiten 10-11" sheetId="11" r:id="rId5"/>
    <sheet name="Seite 12" sheetId="159" r:id="rId6"/>
    <sheet name="Seite 13" sheetId="13" r:id="rId7"/>
    <sheet name="Seite 14-15" sheetId="14" r:id="rId8"/>
    <sheet name="Seite 16" sheetId="142" r:id="rId9"/>
    <sheet name="Seite 17" sheetId="160" r:id="rId10"/>
    <sheet name="Seite 18" sheetId="143" r:id="rId11"/>
    <sheet name="Seite19" sheetId="141" r:id="rId12"/>
    <sheet name="Seite 20-21" sheetId="17" r:id="rId13"/>
    <sheet name="Seite 22" sheetId="161" r:id="rId14"/>
    <sheet name="Seite 23" sheetId="144" r:id="rId15"/>
    <sheet name="Seite 24-25" sheetId="145" r:id="rId16"/>
    <sheet name="Seite 26" sheetId="162" r:id="rId17"/>
    <sheet name="Seite 27" sheetId="168" r:id="rId18"/>
    <sheet name="Seite 28-29" sheetId="169" r:id="rId19"/>
    <sheet name="Seite 30" sheetId="164" r:id="rId20"/>
    <sheet name="Seite 31" sheetId="146" r:id="rId21"/>
    <sheet name="Seite 32-33" sheetId="32" r:id="rId22"/>
    <sheet name="Seite 34" sheetId="167" r:id="rId23"/>
    <sheet name="Seite 35" sheetId="147" r:id="rId24"/>
    <sheet name="Seite 36-37" sheetId="20" r:id="rId25"/>
    <sheet name="Seite 38-39" sheetId="22" r:id="rId26"/>
    <sheet name="Seite 40" sheetId="173" r:id="rId27"/>
    <sheet name="Seite 41" sheetId="148" r:id="rId28"/>
    <sheet name="Seite 42-43" sheetId="30" r:id="rId29"/>
    <sheet name="Seite 44" sheetId="165" r:id="rId30"/>
    <sheet name="Seite 45" sheetId="149" r:id="rId31"/>
    <sheet name="Seite 46-47" sheetId="137" r:id="rId32"/>
    <sheet name="Seite 48" sheetId="150" r:id="rId33"/>
    <sheet name="Seite 50" sheetId="172" r:id="rId34"/>
    <sheet name="Seite 51" sheetId="24" r:id="rId35"/>
    <sheet name="Seite 52-53" sheetId="25" r:id="rId36"/>
    <sheet name="Seite 54" sheetId="163" r:id="rId37"/>
    <sheet name="Seite 55" sheetId="74" r:id="rId38"/>
    <sheet name="Seite 56-57" sheetId="75" r:id="rId39"/>
    <sheet name="Seite 60" sheetId="174" r:id="rId40"/>
    <sheet name="Seite 61" sheetId="48" r:id="rId41"/>
    <sheet name="Seite 62-63" sheetId="49" r:id="rId42"/>
    <sheet name="Seite 64-65" sheetId="95" r:id="rId43"/>
    <sheet name="Seite 66" sheetId="53" r:id="rId44"/>
    <sheet name="Seite 67" sheetId="54" r:id="rId45"/>
    <sheet name="Seite 68" sheetId="97" r:id="rId46"/>
    <sheet name="Seite 70" sheetId="175" r:id="rId47"/>
    <sheet name="Seite 72" sheetId="152" r:id="rId48"/>
    <sheet name="Seite 73" sheetId="153" r:id="rId49"/>
    <sheet name="Seite 74" sheetId="154" r:id="rId50"/>
    <sheet name="Seite 75" sheetId="155" r:id="rId51"/>
    <sheet name="Seite 76" sheetId="156" r:id="rId52"/>
    <sheet name="Seite 77" sheetId="157" r:id="rId53"/>
  </sheets>
  <definedNames>
    <definedName name="_xlnm.Print_Area" localSheetId="5">'Seite 12'!$A$1:$N$75</definedName>
    <definedName name="_xlnm.Print_Area" localSheetId="6">'Seite 13'!$A$1:$K$72</definedName>
    <definedName name="_xlnm.Print_Area" localSheetId="7">'Seite 14-15'!$A$1:$Z$68</definedName>
    <definedName name="_xlnm.Print_Area" localSheetId="8">'Seite 16'!$A$1:$N$45</definedName>
    <definedName name="_xlnm.Print_Area" localSheetId="9">'Seite 17'!$A$1:$N$75</definedName>
    <definedName name="_xlnm.Print_Area" localSheetId="10">'Seite 18'!$A$1:$T$73</definedName>
    <definedName name="_xlnm.Print_Area" localSheetId="12">'Seite 20-21'!$A$1:$Z$68</definedName>
    <definedName name="_xlnm.Print_Area" localSheetId="13">'Seite 22'!$A$1:$P$76</definedName>
    <definedName name="_xlnm.Print_Area" localSheetId="14">'Seite 23'!$A$1:$N$44</definedName>
    <definedName name="_xlnm.Print_Area" localSheetId="15">'Seite 24-25'!$A$1:$Z$68</definedName>
    <definedName name="_xlnm.Print_Area" localSheetId="16">'Seite 26'!$A$1:$P$78</definedName>
    <definedName name="_xlnm.Print_Area" localSheetId="17">'Seite 27'!$A$1:$N$68</definedName>
    <definedName name="_xlnm.Print_Area" localSheetId="19">'Seite 30'!$A$1:$O$72</definedName>
    <definedName name="_xlnm.Print_Area" localSheetId="20">'Seite 31'!$A$1:$N$44</definedName>
    <definedName name="_xlnm.Print_Area" localSheetId="21">'Seite 32-33'!$A$1:$Z$68</definedName>
    <definedName name="_xlnm.Print_Area" localSheetId="22">'Seite 34'!$A$1:$E$63</definedName>
    <definedName name="_xlnm.Print_Area" localSheetId="23">'Seite 35'!$A$1:$P$77</definedName>
    <definedName name="_xlnm.Print_Area" localSheetId="24">'Seite 36-37'!$A$1:$P$75</definedName>
    <definedName name="_xlnm.Print_Area" localSheetId="25">'Seite 38-39'!$A$1:$P$75</definedName>
    <definedName name="_xlnm.Print_Area" localSheetId="26">'Seite 40'!$A$1:$N$60</definedName>
    <definedName name="_xlnm.Print_Area" localSheetId="28">'Seite 42-43'!$A$1:$Y$68</definedName>
    <definedName name="_xlnm.Print_Area" localSheetId="29">'Seite 44'!$A$1:$N$59</definedName>
    <definedName name="_xlnm.Print_Area" localSheetId="30">'Seite 45'!$A$1:$M$74</definedName>
    <definedName name="_xlnm.Print_Area" localSheetId="31">'Seite 46-47'!$A$1:$W$68</definedName>
    <definedName name="_xlnm.Print_Area" localSheetId="32">'Seite 48'!$A$1:$N$44</definedName>
    <definedName name="_xlnm.Print_Area" localSheetId="34">'Seite 51'!$A$1:$F$73</definedName>
    <definedName name="_xlnm.Print_Area" localSheetId="35">'Seite 52-53'!$A$1:$Z$73</definedName>
    <definedName name="_xlnm.Print_Area" localSheetId="36">'Seite 54'!$A$1:$F$69</definedName>
    <definedName name="_xlnm.Print_Area" localSheetId="37">'Seite 55'!$A$1:$N$42</definedName>
    <definedName name="_xlnm.Print_Area" localSheetId="38">'Seite 56-57'!$A$1:$P$64</definedName>
    <definedName name="_xlnm.Print_Area" localSheetId="39">'Seite 60'!$A$1:$C$19</definedName>
    <definedName name="_xlnm.Print_Area" localSheetId="40">'Seite 61'!$A$1:$J$70</definedName>
    <definedName name="_xlnm.Print_Area" localSheetId="41">'Seite 62-63'!$A$1:$U$74</definedName>
    <definedName name="_xlnm.Print_Area" localSheetId="42">'Seite 64-65'!$A$1:$U$74</definedName>
    <definedName name="_xlnm.Print_Area" localSheetId="43">'Seite 66'!$A$1:$H$40</definedName>
    <definedName name="_xlnm.Print_Area" localSheetId="44">'Seite 67'!$A$1:$L$53</definedName>
    <definedName name="_xlnm.Print_Area" localSheetId="45">'Seite 68'!$A$1:$L$53</definedName>
    <definedName name="_xlnm.Print_Area" localSheetId="47">'Seite 72'!$A$1:$N$39</definedName>
    <definedName name="_xlnm.Print_Area" localSheetId="48">'Seite 73'!$A$1:$N$51</definedName>
    <definedName name="_xlnm.Print_Area" localSheetId="49">'Seite 74'!$A$1:$N$50</definedName>
    <definedName name="_xlnm.Print_Area" localSheetId="50">'Seite 75'!$A$1:$N$49</definedName>
    <definedName name="_xlnm.Print_Area" localSheetId="51">'Seite 76'!$A$1:$N$49</definedName>
    <definedName name="_xlnm.Print_Area" localSheetId="52">'Seite 77'!$A$1:$N$49</definedName>
    <definedName name="_xlnm.Print_Area" localSheetId="2">'Seite 8'!$A$1:$O$74</definedName>
    <definedName name="_xlnm.Print_Area" localSheetId="3">'Seite 9'!$A$1:$N$45</definedName>
    <definedName name="_xlnm.Print_Area" localSheetId="11">Seite19!$A$1:$N$45</definedName>
    <definedName name="_xlnm.Print_Area" localSheetId="4">'Seiten 10-11'!$A$1:$Z$68</definedName>
    <definedName name="_xlnm.Print_Area" localSheetId="1">Vorbemerkung!$A$1:$C$28</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173" l="1"/>
  <c r="F32" i="173" l="1"/>
  <c r="F26" i="173"/>
  <c r="F34" i="173"/>
  <c r="F38" i="173" s="1"/>
  <c r="F44" i="158" l="1"/>
  <c r="Z5" i="169" l="1"/>
  <c r="B52" i="167" l="1"/>
  <c r="B43" i="167"/>
  <c r="M46" i="164"/>
  <c r="M45" i="164"/>
  <c r="M44" i="164"/>
  <c r="F45" i="164"/>
  <c r="H22" i="164"/>
  <c r="H21" i="164"/>
  <c r="H20" i="164"/>
  <c r="F38" i="165" l="1"/>
  <c r="F26" i="165"/>
  <c r="B53" i="167"/>
  <c r="B58" i="167" s="1"/>
  <c r="F28" i="164"/>
  <c r="F44" i="164"/>
  <c r="F46" i="164"/>
  <c r="F50" i="164" l="1"/>
  <c r="N51" i="162" l="1"/>
  <c r="N50" i="162"/>
  <c r="N49" i="162"/>
  <c r="F50" i="162"/>
  <c r="N49" i="161"/>
  <c r="N48" i="161"/>
  <c r="N47" i="161"/>
  <c r="F48" i="161"/>
  <c r="M47" i="160"/>
  <c r="M46" i="160"/>
  <c r="M45" i="160"/>
  <c r="F30" i="160"/>
  <c r="H24" i="160"/>
  <c r="H23" i="160"/>
  <c r="H22" i="160"/>
  <c r="M45" i="159"/>
  <c r="M44" i="159"/>
  <c r="M43" i="159"/>
  <c r="F44" i="159"/>
  <c r="H24" i="159"/>
  <c r="H23" i="159"/>
  <c r="H22" i="159"/>
  <c r="F36" i="162" l="1"/>
  <c r="F30" i="159"/>
  <c r="F36" i="161"/>
  <c r="F49" i="162"/>
  <c r="F51" i="162"/>
  <c r="F47" i="161"/>
  <c r="F49" i="161"/>
  <c r="F45" i="160"/>
  <c r="F43" i="159"/>
  <c r="F45" i="159"/>
  <c r="F55" i="162" l="1"/>
  <c r="F53" i="161"/>
  <c r="F51" i="160"/>
  <c r="F49" i="159"/>
  <c r="N45" i="158" l="1"/>
  <c r="N44" i="158"/>
  <c r="N43" i="158"/>
  <c r="F45" i="158"/>
  <c r="I24" i="158"/>
  <c r="I23" i="158"/>
  <c r="I22" i="158"/>
  <c r="F30" i="158" l="1"/>
  <c r="F43" i="158"/>
  <c r="F49" i="158" l="1"/>
  <c r="H33" i="54" l="1"/>
  <c r="L31" i="54"/>
  <c r="H30" i="54"/>
  <c r="L28" i="54"/>
  <c r="D28" i="54"/>
  <c r="D27" i="97"/>
  <c r="L27" i="54"/>
  <c r="D25" i="97"/>
  <c r="H25" i="54"/>
  <c r="L24" i="54"/>
  <c r="D23" i="54"/>
  <c r="F42" i="20"/>
  <c r="F74" i="20" s="1"/>
  <c r="B42" i="20"/>
  <c r="B74" i="20" s="1"/>
  <c r="B42" i="22"/>
  <c r="B41" i="74"/>
  <c r="H38" i="20"/>
  <c r="H70" i="20" s="1"/>
  <c r="E41" i="10"/>
  <c r="C41" i="10"/>
  <c r="B38" i="22"/>
  <c r="D40" i="74"/>
  <c r="D39" i="74"/>
  <c r="D36" i="20"/>
  <c r="D68" i="20" s="1"/>
  <c r="D36" i="22"/>
  <c r="G38" i="74"/>
  <c r="B38" i="74"/>
  <c r="H35" i="20"/>
  <c r="H67" i="20" s="1"/>
  <c r="D35" i="20"/>
  <c r="D67" i="20" s="1"/>
  <c r="B35" i="22"/>
  <c r="E37" i="74"/>
  <c r="C37" i="74"/>
  <c r="D34" i="20"/>
  <c r="D66" i="20" s="1"/>
  <c r="F35" i="13"/>
  <c r="F65" i="13" s="1"/>
  <c r="H34" i="22"/>
  <c r="B34" i="22"/>
  <c r="C36" i="74"/>
  <c r="H33" i="20"/>
  <c r="H65" i="20" s="1"/>
  <c r="F33" i="20"/>
  <c r="F65" i="20" s="1"/>
  <c r="D33" i="20"/>
  <c r="D65" i="20" s="1"/>
  <c r="D34" i="13"/>
  <c r="F33" i="22"/>
  <c r="B33" i="22"/>
  <c r="D35" i="74"/>
  <c r="H32" i="22"/>
  <c r="D32" i="22"/>
  <c r="F34" i="74"/>
  <c r="B34" i="74"/>
  <c r="H31" i="20"/>
  <c r="H63" i="20" s="1"/>
  <c r="D31" i="20"/>
  <c r="D63" i="20" s="1"/>
  <c r="C32" i="13"/>
  <c r="F34" i="10"/>
  <c r="C33" i="74"/>
  <c r="F32" i="74"/>
  <c r="D32" i="74"/>
  <c r="B32" i="74"/>
  <c r="G30" i="74"/>
  <c r="C30" i="74"/>
  <c r="H25" i="20"/>
  <c r="H57" i="20" s="1"/>
  <c r="B25" i="20"/>
  <c r="B57" i="20" s="1"/>
  <c r="F25" i="22"/>
  <c r="C56" i="13"/>
  <c r="B56" i="13"/>
  <c r="G27" i="74"/>
  <c r="B27" i="74"/>
  <c r="H24" i="20"/>
  <c r="H56" i="20" s="1"/>
  <c r="F25" i="13"/>
  <c r="H24" i="22"/>
  <c r="B24" i="22"/>
  <c r="D26" i="74"/>
  <c r="C26" i="74"/>
  <c r="F25" i="74"/>
  <c r="C25" i="74"/>
  <c r="H22" i="20"/>
  <c r="H54" i="20" s="1"/>
  <c r="D22" i="20"/>
  <c r="D54" i="20" s="1"/>
  <c r="F23" i="13"/>
  <c r="F53" i="13" s="1"/>
  <c r="H22" i="22"/>
  <c r="B23" i="13"/>
  <c r="B53" i="13" s="1"/>
  <c r="B24" i="74"/>
  <c r="G23" i="74"/>
  <c r="B23" i="74"/>
  <c r="H20" i="20"/>
  <c r="H52" i="20" s="1"/>
  <c r="D21" i="13"/>
  <c r="F20" i="22"/>
  <c r="B20" i="22"/>
  <c r="E22" i="74"/>
  <c r="C22" i="74"/>
  <c r="F21" i="74"/>
  <c r="B21" i="74"/>
  <c r="G20" i="74"/>
  <c r="D18" i="74"/>
  <c r="E15" i="13"/>
  <c r="F17" i="10"/>
  <c r="D15" i="13"/>
  <c r="D45" i="13" s="1"/>
  <c r="B17" i="10"/>
  <c r="G16" i="74"/>
  <c r="D16" i="74"/>
  <c r="F16" i="10"/>
  <c r="H13" i="22"/>
  <c r="B14" i="13"/>
  <c r="L45" i="54"/>
  <c r="D45" i="54"/>
  <c r="D24" i="54"/>
  <c r="L22" i="54"/>
  <c r="H42" i="20"/>
  <c r="H74" i="20" s="1"/>
  <c r="D42" i="20"/>
  <c r="D74" i="20" s="1"/>
  <c r="C43" i="10"/>
  <c r="C41" i="13"/>
  <c r="B38" i="20"/>
  <c r="B70" i="20" s="1"/>
  <c r="C39" i="13"/>
  <c r="C69" i="13" s="1"/>
  <c r="E40" i="74"/>
  <c r="E39" i="74"/>
  <c r="D38" i="74"/>
  <c r="H35" i="22"/>
  <c r="F35" i="22"/>
  <c r="F34" i="20"/>
  <c r="F66" i="20" s="1"/>
  <c r="B34" i="20"/>
  <c r="B66" i="20" s="1"/>
  <c r="G36" i="74"/>
  <c r="D36" i="74"/>
  <c r="E36" i="10"/>
  <c r="B32" i="20"/>
  <c r="B64" i="20" s="1"/>
  <c r="D34" i="74"/>
  <c r="E33" i="74"/>
  <c r="C32" i="74"/>
  <c r="E31" i="74"/>
  <c r="D31" i="74"/>
  <c r="E30" i="74"/>
  <c r="G29" i="74"/>
  <c r="D29" i="74"/>
  <c r="G28" i="74"/>
  <c r="D28" i="74"/>
  <c r="F28" i="10"/>
  <c r="E27" i="74"/>
  <c r="F24" i="22"/>
  <c r="D24" i="22"/>
  <c r="F26" i="74"/>
  <c r="E25" i="74"/>
  <c r="D22" i="22"/>
  <c r="F24" i="74"/>
  <c r="E24" i="74"/>
  <c r="E23" i="74"/>
  <c r="F23" i="10"/>
  <c r="D20" i="22"/>
  <c r="F22" i="74"/>
  <c r="D21" i="74"/>
  <c r="E20" i="74"/>
  <c r="D19" i="74"/>
  <c r="C17" i="74"/>
  <c r="F14" i="20"/>
  <c r="F46" i="20" s="1"/>
  <c r="B15" i="13"/>
  <c r="B45" i="13" s="1"/>
  <c r="B16" i="74"/>
  <c r="H13" i="20"/>
  <c r="H45" i="20" s="1"/>
  <c r="F13" i="20"/>
  <c r="F45" i="20" s="1"/>
  <c r="D13" i="20"/>
  <c r="D45" i="20" s="1"/>
  <c r="B13" i="20"/>
  <c r="B45" i="20" s="1"/>
  <c r="C14" i="13"/>
  <c r="C44" i="13" s="1"/>
  <c r="H31" i="22"/>
  <c r="D38" i="20"/>
  <c r="D70" i="20" s="1"/>
  <c r="H34" i="20"/>
  <c r="H66" i="20" s="1"/>
  <c r="F25" i="20"/>
  <c r="F57" i="20" s="1"/>
  <c r="F38" i="20"/>
  <c r="F70" i="20" s="1"/>
  <c r="H36" i="20"/>
  <c r="H68" i="20" s="1"/>
  <c r="F36" i="20"/>
  <c r="F68" i="20" s="1"/>
  <c r="B36" i="20"/>
  <c r="B68" i="20" s="1"/>
  <c r="F35" i="20"/>
  <c r="F67" i="20" s="1"/>
  <c r="B35" i="20"/>
  <c r="B67" i="20" s="1"/>
  <c r="H32" i="20"/>
  <c r="H64" i="20" s="1"/>
  <c r="F32" i="20"/>
  <c r="F64" i="20" s="1"/>
  <c r="F31" i="20"/>
  <c r="F63" i="20" s="1"/>
  <c r="B31" i="20"/>
  <c r="B63" i="20" s="1"/>
  <c r="D25" i="20"/>
  <c r="D57" i="20" s="1"/>
  <c r="F24" i="20"/>
  <c r="F56" i="20" s="1"/>
  <c r="B24" i="20"/>
  <c r="B56" i="20" s="1"/>
  <c r="F22" i="20"/>
  <c r="F54" i="20" s="1"/>
  <c r="B22" i="20"/>
  <c r="B54" i="20" s="1"/>
  <c r="F20" i="20"/>
  <c r="F52" i="20" s="1"/>
  <c r="B20" i="20"/>
  <c r="B52" i="20" s="1"/>
  <c r="H14" i="20"/>
  <c r="H46" i="20" s="1"/>
  <c r="A5" i="75"/>
  <c r="Z5" i="145"/>
  <c r="O8" i="20"/>
  <c r="K8" i="22" s="1"/>
  <c r="N8" i="20"/>
  <c r="M8" i="20"/>
  <c r="L8" i="20"/>
  <c r="H42" i="22"/>
  <c r="D42" i="22"/>
  <c r="E41" i="13"/>
  <c r="E71" i="13" s="1"/>
  <c r="B71" i="13"/>
  <c r="F22" i="22"/>
  <c r="F31" i="22"/>
  <c r="F32" i="22"/>
  <c r="F34" i="22"/>
  <c r="F36" i="22"/>
  <c r="F38" i="22"/>
  <c r="D31" i="22"/>
  <c r="D35" i="22"/>
  <c r="B31" i="22"/>
  <c r="B36" i="22"/>
  <c r="B38" i="10"/>
  <c r="C34" i="10"/>
  <c r="E34" i="10"/>
  <c r="F32" i="13"/>
  <c r="F62" i="13" s="1"/>
  <c r="D32" i="13"/>
  <c r="D62" i="13" s="1"/>
  <c r="C62" i="13"/>
  <c r="B62" i="13"/>
  <c r="D33" i="13"/>
  <c r="D63" i="13" s="1"/>
  <c r="E34" i="74"/>
  <c r="E26" i="74"/>
  <c r="D25" i="74"/>
  <c r="L23" i="54"/>
  <c r="D27" i="54"/>
  <c r="B34" i="13"/>
  <c r="B64" i="13" s="1"/>
  <c r="D33" i="22"/>
  <c r="C36" i="10"/>
  <c r="F13" i="22"/>
  <c r="F34" i="13" l="1"/>
  <c r="F64" i="13" s="1"/>
  <c r="D41" i="13"/>
  <c r="D71" i="13" s="1"/>
  <c r="F27" i="10"/>
  <c r="E14" i="13"/>
  <c r="E44" i="13" s="1"/>
  <c r="F16" i="74"/>
  <c r="B18" i="74"/>
  <c r="B20" i="74"/>
  <c r="B34" i="10"/>
  <c r="E33" i="13"/>
  <c r="E63" i="13" s="1"/>
  <c r="C38" i="10"/>
  <c r="E38" i="10"/>
  <c r="F39" i="10"/>
  <c r="D43" i="10"/>
  <c r="F41" i="13"/>
  <c r="F71" i="13" s="1"/>
  <c r="H29" i="54"/>
  <c r="C39" i="74"/>
  <c r="B33" i="20"/>
  <c r="B65" i="20" s="1"/>
  <c r="E28" i="10"/>
  <c r="E26" i="13"/>
  <c r="E56" i="13" s="1"/>
  <c r="B28" i="74"/>
  <c r="E35" i="10"/>
  <c r="D14" i="13"/>
  <c r="D44" i="13" s="1"/>
  <c r="D25" i="10"/>
  <c r="H38" i="22"/>
  <c r="F27" i="74"/>
  <c r="B17" i="74"/>
  <c r="F17" i="74"/>
  <c r="B29" i="74"/>
  <c r="B41" i="13"/>
  <c r="B41" i="10"/>
  <c r="D39" i="13"/>
  <c r="D69" i="13" s="1"/>
  <c r="E37" i="13"/>
  <c r="E67" i="13" s="1"/>
  <c r="C38" i="74"/>
  <c r="B65" i="13"/>
  <c r="B36" i="74"/>
  <c r="E32" i="13"/>
  <c r="E62" i="13" s="1"/>
  <c r="B32" i="13"/>
  <c r="B22" i="22"/>
  <c r="H20" i="22"/>
  <c r="E21" i="74"/>
  <c r="C20" i="74"/>
  <c r="C17" i="10"/>
  <c r="G17" i="74"/>
  <c r="E27" i="10"/>
  <c r="C28" i="10"/>
  <c r="B33" i="13"/>
  <c r="F33" i="13"/>
  <c r="F63" i="13" s="1"/>
  <c r="C35" i="13"/>
  <c r="D37" i="10"/>
  <c r="B35" i="13"/>
  <c r="B39" i="10"/>
  <c r="D37" i="13"/>
  <c r="D67" i="13" s="1"/>
  <c r="C37" i="13"/>
  <c r="C67" i="13" s="1"/>
  <c r="D13" i="22"/>
  <c r="C16" i="74"/>
  <c r="B25" i="74"/>
  <c r="C35" i="74"/>
  <c r="C65" i="13"/>
  <c r="C37" i="10"/>
  <c r="E43" i="10"/>
  <c r="C71" i="13"/>
  <c r="E28" i="74"/>
  <c r="B26" i="74"/>
  <c r="D17" i="10"/>
  <c r="B39" i="13"/>
  <c r="B69" i="13" s="1"/>
  <c r="F39" i="13"/>
  <c r="F69" i="13" s="1"/>
  <c r="D41" i="74"/>
  <c r="B43" i="10"/>
  <c r="D21" i="54"/>
  <c r="L21" i="54"/>
  <c r="D22" i="54"/>
  <c r="D23" i="97"/>
  <c r="L25" i="54"/>
  <c r="D26" i="54"/>
  <c r="L26" i="54"/>
  <c r="H27" i="54"/>
  <c r="E21" i="49"/>
  <c r="H28" i="54"/>
  <c r="D28" i="97"/>
  <c r="D29" i="54"/>
  <c r="L29" i="54"/>
  <c r="D30" i="97"/>
  <c r="D31" i="97"/>
  <c r="D32" i="54"/>
  <c r="D33" i="54"/>
  <c r="L33" i="54"/>
  <c r="H45" i="54"/>
  <c r="D45" i="97"/>
  <c r="G25" i="74"/>
  <c r="G34" i="74"/>
  <c r="C18" i="74"/>
  <c r="C55" i="13"/>
  <c r="F15" i="13"/>
  <c r="F45" i="13" s="1"/>
  <c r="C39" i="10"/>
  <c r="D25" i="22"/>
  <c r="D24" i="74"/>
  <c r="D14" i="20"/>
  <c r="D46" i="20" s="1"/>
  <c r="F23" i="74"/>
  <c r="F43" i="10"/>
  <c r="H21" i="54"/>
  <c r="H22" i="54"/>
  <c r="D22" i="97"/>
  <c r="H26" i="54"/>
  <c r="D26" i="97"/>
  <c r="D31" i="54"/>
  <c r="D32" i="97"/>
  <c r="D33" i="97"/>
  <c r="B40" i="74"/>
  <c r="G40" i="74"/>
  <c r="F20" i="74"/>
  <c r="D37" i="74"/>
  <c r="F37" i="13"/>
  <c r="F67" i="13" s="1"/>
  <c r="B37" i="13"/>
  <c r="B67" i="13" s="1"/>
  <c r="B25" i="10"/>
  <c r="B35" i="10"/>
  <c r="D41" i="10"/>
  <c r="D39" i="10"/>
  <c r="D38" i="22"/>
  <c r="H36" i="22"/>
  <c r="H25" i="22"/>
  <c r="B14" i="20"/>
  <c r="B46" i="20" s="1"/>
  <c r="C16" i="10"/>
  <c r="D23" i="74"/>
  <c r="D33" i="74"/>
  <c r="B63" i="13"/>
  <c r="C23" i="10"/>
  <c r="C35" i="10"/>
  <c r="E39" i="10"/>
  <c r="B32" i="22"/>
  <c r="D34" i="22"/>
  <c r="F42" i="22"/>
  <c r="E16" i="10"/>
  <c r="B23" i="10"/>
  <c r="C25" i="10"/>
  <c r="E25" i="10"/>
  <c r="B27" i="10"/>
  <c r="D28" i="10"/>
  <c r="C33" i="13"/>
  <c r="C63" i="13" s="1"/>
  <c r="B37" i="10"/>
  <c r="D35" i="13"/>
  <c r="D65" i="13" s="1"/>
  <c r="E37" i="10"/>
  <c r="D35" i="10"/>
  <c r="B28" i="10"/>
  <c r="B25" i="22"/>
  <c r="B22" i="74"/>
  <c r="E16" i="74"/>
  <c r="B19" i="74"/>
  <c r="F19" i="74"/>
  <c r="D20" i="74"/>
  <c r="C29" i="74"/>
  <c r="F29" i="74"/>
  <c r="B33" i="74"/>
  <c r="G33" i="74"/>
  <c r="C34" i="13"/>
  <c r="C64" i="13" s="1"/>
  <c r="E36" i="74"/>
  <c r="F37" i="10"/>
  <c r="B37" i="74"/>
  <c r="G37" i="74"/>
  <c r="F41" i="10"/>
  <c r="C41" i="74"/>
  <c r="G41" i="74"/>
  <c r="D21" i="97"/>
  <c r="H24" i="54"/>
  <c r="D24" i="97"/>
  <c r="D30" i="54"/>
  <c r="L30" i="54"/>
  <c r="H31" i="54"/>
  <c r="D17" i="74"/>
  <c r="C21" i="13"/>
  <c r="C51" i="13" s="1"/>
  <c r="E21" i="13"/>
  <c r="E51" i="13" s="1"/>
  <c r="C25" i="13"/>
  <c r="E25" i="13"/>
  <c r="E55" i="13" s="1"/>
  <c r="B31" i="74"/>
  <c r="G31" i="74"/>
  <c r="F35" i="10"/>
  <c r="B35" i="74"/>
  <c r="G35" i="74"/>
  <c r="C36" i="13"/>
  <c r="C66" i="13" s="1"/>
  <c r="E36" i="13"/>
  <c r="E66" i="13" s="1"/>
  <c r="E38" i="74"/>
  <c r="B39" i="74"/>
  <c r="F39" i="74"/>
  <c r="H23" i="54"/>
  <c r="D25" i="54"/>
  <c r="D29" i="97"/>
  <c r="F41" i="74"/>
  <c r="G39" i="74"/>
  <c r="D36" i="13"/>
  <c r="D66" i="13" s="1"/>
  <c r="D38" i="10"/>
  <c r="F38" i="74"/>
  <c r="F36" i="13"/>
  <c r="F66" i="13" s="1"/>
  <c r="F38" i="10"/>
  <c r="B36" i="13"/>
  <c r="B66" i="13" s="1"/>
  <c r="F37" i="74"/>
  <c r="E35" i="13"/>
  <c r="E65" i="13" s="1"/>
  <c r="F36" i="10"/>
  <c r="B36" i="10"/>
  <c r="E34" i="13"/>
  <c r="E64" i="13" s="1"/>
  <c r="D36" i="10"/>
  <c r="F36" i="74"/>
  <c r="H33" i="22"/>
  <c r="D64" i="13"/>
  <c r="F35" i="74"/>
  <c r="C34" i="74"/>
  <c r="G32" i="74"/>
  <c r="F30" i="74"/>
  <c r="B30" i="74"/>
  <c r="C26" i="13"/>
  <c r="F26" i="13"/>
  <c r="F56" i="13" s="1"/>
  <c r="F28" i="74"/>
  <c r="B26" i="13"/>
  <c r="D26" i="13"/>
  <c r="D56" i="13" s="1"/>
  <c r="B25" i="13"/>
  <c r="C27" i="10"/>
  <c r="C27" i="74"/>
  <c r="B55" i="13"/>
  <c r="D25" i="13"/>
  <c r="D55" i="13" s="1"/>
  <c r="D27" i="10"/>
  <c r="F55" i="13"/>
  <c r="D23" i="13"/>
  <c r="D53" i="13" s="1"/>
  <c r="F25" i="10"/>
  <c r="C24" i="74"/>
  <c r="G24" i="74"/>
  <c r="D51" i="13"/>
  <c r="C23" i="74"/>
  <c r="E23" i="10"/>
  <c r="D20" i="20"/>
  <c r="D52" i="20" s="1"/>
  <c r="F21" i="13"/>
  <c r="F51" i="13" s="1"/>
  <c r="D23" i="10"/>
  <c r="B21" i="13"/>
  <c r="B51" i="13" s="1"/>
  <c r="G22" i="74"/>
  <c r="E19" i="74"/>
  <c r="E45" i="13"/>
  <c r="E17" i="10"/>
  <c r="C15" i="13"/>
  <c r="C45" i="13" s="1"/>
  <c r="F14" i="13"/>
  <c r="F44" i="13" s="1"/>
  <c r="O8" i="22"/>
  <c r="M8" i="22"/>
  <c r="B16" i="10"/>
  <c r="D27" i="74"/>
  <c r="C31" i="74"/>
  <c r="E32" i="74"/>
  <c r="C40" i="74"/>
  <c r="E39" i="13"/>
  <c r="E69" i="13" s="1"/>
  <c r="D24" i="20"/>
  <c r="D56" i="20" s="1"/>
  <c r="B13" i="22"/>
  <c r="B44" i="13"/>
  <c r="E17" i="74"/>
  <c r="C21" i="74"/>
  <c r="G21" i="74"/>
  <c r="F31" i="74"/>
  <c r="F40" i="74"/>
  <c r="E41" i="74"/>
  <c r="C19" i="74"/>
  <c r="G19" i="74"/>
  <c r="C28" i="74"/>
  <c r="D30" i="74"/>
  <c r="E29" i="74"/>
  <c r="D22" i="74"/>
  <c r="D32" i="20"/>
  <c r="D64" i="20" s="1"/>
  <c r="D16" i="10"/>
  <c r="G26" i="74"/>
  <c r="F33" i="74"/>
  <c r="E35" i="74"/>
  <c r="C23" i="13"/>
  <c r="C53" i="13" s="1"/>
  <c r="E23" i="13"/>
  <c r="E53" i="13" s="1"/>
  <c r="D34" i="10"/>
  <c r="E18" i="74" l="1"/>
  <c r="G18" i="74" l="1"/>
  <c r="F18" i="74"/>
  <c r="B28" i="20" l="1"/>
  <c r="B60" i="20" s="1"/>
  <c r="F28" i="20"/>
  <c r="F60" i="20" s="1"/>
  <c r="H28" i="20"/>
  <c r="H60" i="20" s="1"/>
  <c r="D28" i="20"/>
  <c r="D60" i="20" s="1"/>
  <c r="B28" i="22"/>
  <c r="F28" i="22"/>
  <c r="H28" i="22"/>
  <c r="F29" i="13" l="1"/>
  <c r="F59" i="13" s="1"/>
  <c r="C29" i="13"/>
  <c r="C59" i="13" s="1"/>
  <c r="F31" i="10"/>
  <c r="B31" i="10"/>
  <c r="D28" i="22"/>
  <c r="E29" i="13"/>
  <c r="E59" i="13" s="1"/>
  <c r="E31" i="10"/>
  <c r="D29" i="13"/>
  <c r="D59" i="13" s="1"/>
  <c r="C31" i="10"/>
  <c r="B29" i="13"/>
  <c r="B59" i="13" s="1"/>
  <c r="D31" i="10"/>
  <c r="D46" i="54" l="1"/>
  <c r="D46" i="97"/>
  <c r="H46" i="54" l="1"/>
  <c r="L46" i="54"/>
  <c r="L44" i="54" l="1"/>
  <c r="D44" i="97"/>
  <c r="H44" i="54" l="1"/>
  <c r="D44" i="54"/>
  <c r="L43" i="54" l="1"/>
  <c r="H43" i="54" l="1"/>
  <c r="D43" i="54"/>
  <c r="D43" i="97"/>
  <c r="J36" i="95" l="1"/>
  <c r="E36" i="49" l="1"/>
  <c r="L42" i="54" l="1"/>
  <c r="H42" i="54"/>
  <c r="D42" i="54"/>
  <c r="D42" i="97" l="1"/>
  <c r="D41" i="97" l="1"/>
  <c r="H41" i="54" l="1"/>
  <c r="D41" i="54"/>
  <c r="L41" i="54"/>
  <c r="D40" i="97" l="1"/>
  <c r="H40" i="54"/>
  <c r="L40" i="54" l="1"/>
  <c r="D40" i="54"/>
  <c r="L39" i="54" l="1"/>
  <c r="D39" i="97" l="1"/>
  <c r="H39" i="54"/>
  <c r="D39" i="54"/>
  <c r="H38" i="54" l="1"/>
  <c r="D38" i="54"/>
  <c r="L38" i="54" l="1"/>
  <c r="D38" i="97"/>
  <c r="D37" i="97" l="1"/>
  <c r="D37" i="54" l="1"/>
  <c r="H37" i="54"/>
  <c r="L37" i="54"/>
  <c r="L36" i="54" l="1"/>
  <c r="D36" i="97" l="1"/>
  <c r="D36" i="54"/>
  <c r="H36" i="54"/>
  <c r="L35" i="54" l="1"/>
  <c r="H35" i="54" l="1"/>
  <c r="D35" i="54"/>
  <c r="D35" i="97"/>
  <c r="L34" i="54" l="1"/>
  <c r="H34" i="54"/>
  <c r="D34" i="97"/>
  <c r="D34" i="54"/>
  <c r="B21" i="20" l="1"/>
  <c r="B53" i="20" s="1"/>
  <c r="D21" i="20"/>
  <c r="D53" i="20" s="1"/>
  <c r="F21" i="20"/>
  <c r="F53" i="20" s="1"/>
  <c r="H21" i="20"/>
  <c r="H53" i="20" s="1"/>
  <c r="D21" i="22"/>
  <c r="F21" i="22"/>
  <c r="H21" i="22"/>
  <c r="F22" i="13" l="1"/>
  <c r="F52" i="13" s="1"/>
  <c r="B22" i="13"/>
  <c r="D24" i="10"/>
  <c r="C22" i="13"/>
  <c r="C52" i="13" s="1"/>
  <c r="B21" i="22"/>
  <c r="F24" i="10"/>
  <c r="C24" i="10"/>
  <c r="E24" i="10"/>
  <c r="D22" i="13"/>
  <c r="D52" i="13" s="1"/>
  <c r="B52" i="13"/>
  <c r="B24" i="10"/>
  <c r="E22" i="13"/>
  <c r="E52" i="13" s="1"/>
  <c r="B17" i="20" l="1"/>
  <c r="B49" i="20" s="1"/>
  <c r="D17" i="20"/>
  <c r="D49" i="20" s="1"/>
  <c r="F17" i="20"/>
  <c r="F49" i="20" s="1"/>
  <c r="H17" i="20"/>
  <c r="H49" i="20" s="1"/>
  <c r="B17" i="22"/>
  <c r="F17" i="22"/>
  <c r="D18" i="13" l="1"/>
  <c r="E20" i="10"/>
  <c r="C18" i="13"/>
  <c r="C48" i="13" s="1"/>
  <c r="D20" i="10"/>
  <c r="B20" i="10"/>
  <c r="H17" i="22"/>
  <c r="B18" i="13"/>
  <c r="B48" i="13" s="1"/>
  <c r="F20" i="10"/>
  <c r="D17" i="22"/>
  <c r="F18" i="13"/>
  <c r="F48" i="13" s="1"/>
  <c r="C20" i="10"/>
  <c r="E18" i="13"/>
  <c r="E48" i="13" s="1"/>
  <c r="D48" i="13"/>
  <c r="B15" i="20" l="1"/>
  <c r="B47" i="20" s="1"/>
  <c r="D15" i="20"/>
  <c r="D47" i="20" s="1"/>
  <c r="H15" i="20"/>
  <c r="H47" i="20" s="1"/>
  <c r="F15" i="20"/>
  <c r="F47" i="20" s="1"/>
  <c r="F15" i="22"/>
  <c r="H15" i="22"/>
  <c r="F16" i="13" l="1"/>
  <c r="F46" i="13" s="1"/>
  <c r="B16" i="13"/>
  <c r="B46" i="13" s="1"/>
  <c r="D16" i="13"/>
  <c r="D46" i="13" s="1"/>
  <c r="F18" i="10"/>
  <c r="E16" i="13"/>
  <c r="E46" i="13" s="1"/>
  <c r="B18" i="10"/>
  <c r="C16" i="13"/>
  <c r="C46" i="13" s="1"/>
  <c r="D18" i="10"/>
  <c r="D15" i="22"/>
  <c r="E18" i="10"/>
  <c r="C18" i="10"/>
  <c r="B15" i="22"/>
  <c r="B18" i="20"/>
  <c r="B50" i="20" s="1"/>
  <c r="D18" i="20"/>
  <c r="D50" i="20" s="1"/>
  <c r="F18" i="20"/>
  <c r="F50" i="20" s="1"/>
  <c r="H18" i="20"/>
  <c r="H50" i="20" s="1"/>
  <c r="F18" i="22"/>
  <c r="F21" i="10" l="1"/>
  <c r="E19" i="13"/>
  <c r="E49" i="13" s="1"/>
  <c r="C19" i="13"/>
  <c r="C49" i="13" s="1"/>
  <c r="E21" i="10"/>
  <c r="F19" i="13"/>
  <c r="F49" i="13" s="1"/>
  <c r="C21" i="10"/>
  <c r="D19" i="13"/>
  <c r="D49" i="13" s="1"/>
  <c r="H18" i="22"/>
  <c r="B19" i="13"/>
  <c r="B18" i="22"/>
  <c r="B49" i="13"/>
  <c r="B21" i="10"/>
  <c r="D18" i="22"/>
  <c r="D21" i="10"/>
  <c r="B19" i="20"/>
  <c r="B51" i="20" s="1"/>
  <c r="F19" i="20"/>
  <c r="F51" i="20" s="1"/>
  <c r="H19" i="20"/>
  <c r="H51" i="20" s="1"/>
  <c r="D19" i="20"/>
  <c r="D51" i="20" s="1"/>
  <c r="F19" i="22"/>
  <c r="H19" i="22"/>
  <c r="C20" i="13" l="1"/>
  <c r="C50" i="13" s="1"/>
  <c r="F22" i="10"/>
  <c r="E20" i="13"/>
  <c r="E50" i="13" s="1"/>
  <c r="E22" i="10"/>
  <c r="F20" i="13"/>
  <c r="F50" i="13" s="1"/>
  <c r="B20" i="13"/>
  <c r="B50" i="13" s="1"/>
  <c r="D22" i="10"/>
  <c r="B19" i="22"/>
  <c r="C22" i="10"/>
  <c r="D20" i="13"/>
  <c r="D50" i="13" s="1"/>
  <c r="B22" i="10"/>
  <c r="D19" i="22"/>
  <c r="B23" i="20"/>
  <c r="B55" i="20" s="1"/>
  <c r="D23" i="20"/>
  <c r="D55" i="20" s="1"/>
  <c r="F23" i="20"/>
  <c r="F55" i="20" s="1"/>
  <c r="H23" i="20"/>
  <c r="H55" i="20" s="1"/>
  <c r="F23" i="22"/>
  <c r="F26" i="10" l="1"/>
  <c r="C24" i="13"/>
  <c r="C54" i="13" s="1"/>
  <c r="E24" i="13"/>
  <c r="E54" i="13" s="1"/>
  <c r="D26" i="10"/>
  <c r="F24" i="13"/>
  <c r="F54" i="13" s="1"/>
  <c r="B23" i="22"/>
  <c r="B24" i="13"/>
  <c r="B54" i="13" s="1"/>
  <c r="C26" i="10"/>
  <c r="B26" i="10"/>
  <c r="H23" i="22"/>
  <c r="D23" i="22"/>
  <c r="D24" i="13"/>
  <c r="D54" i="13" s="1"/>
  <c r="E26" i="10"/>
  <c r="B26" i="20" l="1"/>
  <c r="B58" i="20" s="1"/>
  <c r="F26" i="20"/>
  <c r="F58" i="20" s="1"/>
  <c r="D26" i="20"/>
  <c r="D58" i="20" s="1"/>
  <c r="H26" i="20"/>
  <c r="H58" i="20" s="1"/>
  <c r="B27" i="13"/>
  <c r="D26" i="22"/>
  <c r="F26" i="22"/>
  <c r="F27" i="13"/>
  <c r="E27" i="13" l="1"/>
  <c r="F29" i="10"/>
  <c r="C29" i="10"/>
  <c r="E29" i="10"/>
  <c r="B29" i="10"/>
  <c r="B26" i="22"/>
  <c r="D27" i="13"/>
  <c r="D57" i="13" s="1"/>
  <c r="C27" i="13"/>
  <c r="C57" i="13" s="1"/>
  <c r="D29" i="10"/>
  <c r="H26" i="22"/>
  <c r="F57" i="13"/>
  <c r="B57" i="13"/>
  <c r="E57" i="13"/>
  <c r="B27" i="20" l="1"/>
  <c r="B59" i="20" s="1"/>
  <c r="D27" i="20"/>
  <c r="D59" i="20" s="1"/>
  <c r="F27" i="20"/>
  <c r="F59" i="20" s="1"/>
  <c r="H27" i="20"/>
  <c r="H59" i="20" s="1"/>
  <c r="F27" i="22"/>
  <c r="D28" i="13" l="1"/>
  <c r="B28" i="13"/>
  <c r="F30" i="10"/>
  <c r="B58" i="13"/>
  <c r="D30" i="10"/>
  <c r="F28" i="13"/>
  <c r="F58" i="13" s="1"/>
  <c r="E28" i="13"/>
  <c r="E58" i="13" s="1"/>
  <c r="B30" i="10"/>
  <c r="C28" i="13"/>
  <c r="C58" i="13" s="1"/>
  <c r="D27" i="22"/>
  <c r="E30" i="10"/>
  <c r="H27" i="22"/>
  <c r="D58" i="13"/>
  <c r="C30" i="10"/>
  <c r="B27" i="22"/>
  <c r="H29" i="20"/>
  <c r="H61" i="20" s="1"/>
  <c r="B29" i="20"/>
  <c r="B61" i="20" s="1"/>
  <c r="F29" i="20"/>
  <c r="F61" i="20" s="1"/>
  <c r="B60" i="13"/>
  <c r="F29" i="22"/>
  <c r="D30" i="13"/>
  <c r="F32" i="10" l="1"/>
  <c r="E30" i="13"/>
  <c r="E60" i="13" s="1"/>
  <c r="D32" i="10"/>
  <c r="C30" i="13"/>
  <c r="C60" i="13" s="1"/>
  <c r="E32" i="10"/>
  <c r="H29" i="22"/>
  <c r="D29" i="22"/>
  <c r="D29" i="20"/>
  <c r="D61" i="20" s="1"/>
  <c r="D60" i="13"/>
  <c r="F30" i="13"/>
  <c r="F60" i="13" s="1"/>
  <c r="B30" i="13"/>
  <c r="C32" i="10"/>
  <c r="B29" i="22"/>
  <c r="B32" i="10"/>
  <c r="B30" i="20" l="1"/>
  <c r="B62" i="20" s="1"/>
  <c r="D30" i="20"/>
  <c r="D62" i="20" s="1"/>
  <c r="F30" i="20"/>
  <c r="F62" i="20" s="1"/>
  <c r="H30" i="20"/>
  <c r="H62" i="20" s="1"/>
  <c r="B30" i="22"/>
  <c r="D30" i="22"/>
  <c r="F30" i="22"/>
  <c r="D31" i="13" l="1"/>
  <c r="F33" i="10"/>
  <c r="D33" i="10"/>
  <c r="E31" i="13"/>
  <c r="E61" i="13" s="1"/>
  <c r="F31" i="13"/>
  <c r="F61" i="13" s="1"/>
  <c r="E33" i="10"/>
  <c r="H30" i="22"/>
  <c r="C33" i="10"/>
  <c r="B31" i="13"/>
  <c r="B61" i="13"/>
  <c r="D61" i="13"/>
  <c r="C31" i="13"/>
  <c r="C61" i="13" s="1"/>
  <c r="B33" i="10"/>
  <c r="E51" i="95" l="1"/>
  <c r="H30" i="97"/>
  <c r="L30" i="97"/>
  <c r="E51" i="49" l="1"/>
  <c r="J51" i="95"/>
  <c r="E23" i="95"/>
  <c r="E23" i="49"/>
  <c r="J51" i="49"/>
  <c r="J23" i="95"/>
  <c r="J23" i="49"/>
  <c r="H21" i="97"/>
  <c r="L21" i="97"/>
  <c r="E14" i="95" l="1"/>
  <c r="E14" i="49"/>
  <c r="E42" i="49"/>
  <c r="J14" i="95"/>
  <c r="E42" i="95"/>
  <c r="J42" i="95"/>
  <c r="J14" i="49"/>
  <c r="J42" i="49"/>
  <c r="E17" i="49"/>
  <c r="H24" i="97"/>
  <c r="L24" i="97"/>
  <c r="E45" i="49" l="1"/>
  <c r="E45" i="95"/>
  <c r="E17" i="95"/>
  <c r="J17" i="49"/>
  <c r="J45" i="95"/>
  <c r="J45" i="49"/>
  <c r="J17" i="95"/>
  <c r="H23" i="97" l="1"/>
  <c r="L23" i="97"/>
  <c r="E16" i="49" l="1"/>
  <c r="E44" i="95"/>
  <c r="E44" i="49"/>
  <c r="J44" i="49"/>
  <c r="E16" i="95"/>
  <c r="J16" i="95"/>
  <c r="J44" i="95"/>
  <c r="J16" i="49"/>
  <c r="E18" i="49"/>
  <c r="H25" i="97"/>
  <c r="L25" i="97"/>
  <c r="J46" i="95" l="1"/>
  <c r="J46" i="49"/>
  <c r="E18" i="95"/>
  <c r="J18" i="95"/>
  <c r="E46" i="95"/>
  <c r="E46" i="49"/>
  <c r="J18" i="49"/>
  <c r="J47" i="49" l="1"/>
  <c r="J47" i="95"/>
  <c r="H26" i="97"/>
  <c r="L26" i="97"/>
  <c r="J19" i="95" l="1"/>
  <c r="J19" i="49"/>
  <c r="E19" i="95"/>
  <c r="E19" i="49"/>
  <c r="E47" i="95"/>
  <c r="E47" i="49"/>
  <c r="H27" i="97"/>
  <c r="L27" i="97"/>
  <c r="E20" i="95" l="1"/>
  <c r="E20" i="49"/>
  <c r="E48" i="49"/>
  <c r="E48" i="95"/>
  <c r="J20" i="95"/>
  <c r="J20" i="49"/>
  <c r="J48" i="95"/>
  <c r="J48" i="49"/>
  <c r="J49" i="95"/>
  <c r="H28" i="97"/>
  <c r="L28" i="97"/>
  <c r="E21" i="95" l="1"/>
  <c r="E49" i="95"/>
  <c r="J21" i="95"/>
  <c r="J21" i="49"/>
  <c r="E49" i="49"/>
  <c r="J49" i="49"/>
  <c r="H29" i="97"/>
  <c r="L29" i="97"/>
  <c r="J50" i="49" l="1"/>
  <c r="J50" i="95"/>
  <c r="E22" i="95"/>
  <c r="E22" i="49"/>
  <c r="J22" i="49"/>
  <c r="J22" i="95"/>
  <c r="E50" i="95"/>
  <c r="E50" i="49"/>
  <c r="H22" i="97"/>
  <c r="L22" i="97"/>
  <c r="J43" i="49" l="1"/>
  <c r="J15" i="49"/>
  <c r="E43" i="95"/>
  <c r="E15" i="95"/>
  <c r="E15" i="49"/>
  <c r="J43" i="95"/>
  <c r="J15" i="95"/>
  <c r="E43" i="49"/>
  <c r="H31" i="97"/>
  <c r="L31" i="97"/>
  <c r="E24" i="95" l="1"/>
  <c r="J24" i="95"/>
  <c r="E24" i="49"/>
  <c r="J24" i="49"/>
  <c r="J52" i="95"/>
  <c r="E52" i="49"/>
  <c r="J52" i="49"/>
  <c r="E52" i="95"/>
  <c r="H32" i="54"/>
  <c r="L32" i="54"/>
  <c r="H32" i="97"/>
  <c r="L32" i="97"/>
  <c r="E25" i="49" l="1"/>
  <c r="E25" i="95"/>
  <c r="J25" i="95"/>
  <c r="J25" i="49"/>
  <c r="E53" i="95"/>
  <c r="E53" i="49"/>
  <c r="J53" i="95"/>
  <c r="J53" i="49"/>
  <c r="J54" i="49" l="1"/>
  <c r="H33" i="97"/>
  <c r="L33" i="97"/>
  <c r="J26" i="49" l="1"/>
  <c r="E54" i="95"/>
  <c r="E26" i="49"/>
  <c r="E26" i="95"/>
  <c r="E54" i="49"/>
  <c r="J54" i="95"/>
  <c r="J26" i="95"/>
  <c r="H34" i="97" l="1"/>
  <c r="L34" i="97"/>
  <c r="E27" i="49" l="1"/>
  <c r="J27" i="49"/>
  <c r="E27" i="95"/>
  <c r="E55" i="49"/>
  <c r="E55" i="95"/>
  <c r="J27" i="95"/>
  <c r="J55" i="95"/>
  <c r="J55" i="49"/>
  <c r="H35" i="97"/>
  <c r="L35" i="97"/>
  <c r="E56" i="95" l="1"/>
  <c r="E28" i="95"/>
  <c r="J56" i="95"/>
  <c r="J28" i="95"/>
  <c r="J28" i="49"/>
  <c r="J56" i="49"/>
  <c r="E56" i="49"/>
  <c r="E28" i="49"/>
  <c r="H36" i="97"/>
  <c r="L36" i="97"/>
  <c r="E29" i="95" l="1"/>
  <c r="E29" i="49"/>
  <c r="J57" i="95"/>
  <c r="E57" i="95"/>
  <c r="E57" i="49"/>
  <c r="J57" i="49"/>
  <c r="J29" i="95"/>
  <c r="J29" i="49"/>
  <c r="H38" i="97"/>
  <c r="L38" i="97"/>
  <c r="E31" i="95" l="1"/>
  <c r="E31" i="49"/>
  <c r="E59" i="49"/>
  <c r="E59" i="95"/>
  <c r="J59" i="95"/>
  <c r="J59" i="49"/>
  <c r="J31" i="95"/>
  <c r="J31" i="49"/>
  <c r="E60" i="95"/>
  <c r="H39" i="97"/>
  <c r="L39" i="97"/>
  <c r="E32" i="95" l="1"/>
  <c r="E32" i="49"/>
  <c r="E60" i="49"/>
  <c r="J32" i="95"/>
  <c r="J32" i="49"/>
  <c r="J60" i="95"/>
  <c r="J60" i="49"/>
  <c r="H46" i="97"/>
  <c r="L46" i="97"/>
  <c r="E39" i="95" l="1"/>
  <c r="J39" i="95"/>
  <c r="E67" i="95"/>
  <c r="E67" i="49"/>
  <c r="J67" i="95"/>
  <c r="J39" i="49"/>
  <c r="J67" i="49"/>
  <c r="E39" i="49"/>
  <c r="H41" i="97" l="1"/>
  <c r="L41" i="97"/>
  <c r="E62" i="95" l="1"/>
  <c r="E62" i="49"/>
  <c r="J62" i="95"/>
  <c r="J62" i="49"/>
  <c r="E34" i="95"/>
  <c r="E34" i="49"/>
  <c r="J34" i="95"/>
  <c r="J34" i="49"/>
  <c r="J63" i="95" l="1"/>
  <c r="H42" i="97"/>
  <c r="L42" i="97"/>
  <c r="E35" i="95" l="1"/>
  <c r="J35" i="95"/>
  <c r="E63" i="95"/>
  <c r="J63" i="49"/>
  <c r="J35" i="49"/>
  <c r="E63" i="49"/>
  <c r="E35" i="49"/>
  <c r="H43" i="97" l="1"/>
  <c r="L43" i="97"/>
  <c r="E64" i="95" l="1"/>
  <c r="J36" i="49"/>
  <c r="J64" i="95"/>
  <c r="E64" i="49"/>
  <c r="J64" i="49"/>
  <c r="E36" i="95"/>
  <c r="H44" i="97"/>
  <c r="L44" i="97"/>
  <c r="J37" i="95" l="1"/>
  <c r="J37" i="49"/>
  <c r="E65" i="95"/>
  <c r="J65" i="95"/>
  <c r="E65" i="49"/>
  <c r="J65" i="49"/>
  <c r="E37" i="95"/>
  <c r="E37" i="49"/>
  <c r="H45" i="97"/>
  <c r="L45" i="97"/>
  <c r="E66" i="49" l="1"/>
  <c r="E66" i="95"/>
  <c r="J66" i="49"/>
  <c r="E38" i="49"/>
  <c r="J66" i="95"/>
  <c r="E38" i="95"/>
  <c r="J38" i="95"/>
  <c r="J38" i="49"/>
  <c r="H40" i="97"/>
  <c r="L40" i="97"/>
  <c r="E61" i="95" l="1"/>
  <c r="E61" i="49"/>
  <c r="J61" i="95"/>
  <c r="J61" i="49"/>
  <c r="E33" i="95"/>
  <c r="E33" i="49"/>
  <c r="J33" i="95"/>
  <c r="J33" i="49"/>
  <c r="H37" i="97"/>
  <c r="L37" i="97"/>
  <c r="J30" i="95" l="1"/>
  <c r="J30" i="49"/>
  <c r="E58" i="95"/>
  <c r="E58" i="49"/>
  <c r="J58" i="95"/>
  <c r="J58" i="49"/>
  <c r="E30" i="95"/>
  <c r="E30" i="49"/>
  <c r="B16" i="20"/>
  <c r="B48" i="20" s="1"/>
  <c r="D16" i="20"/>
  <c r="D48" i="20" s="1"/>
  <c r="F16" i="20"/>
  <c r="F48" i="20" s="1"/>
  <c r="H16" i="20"/>
  <c r="H48" i="20" s="1"/>
  <c r="B16" i="22"/>
  <c r="C17" i="13"/>
  <c r="F16" i="22"/>
  <c r="E17" i="13"/>
  <c r="E47" i="13" s="1"/>
  <c r="F17" i="13"/>
  <c r="F19" i="10" l="1"/>
  <c r="C19" i="10"/>
  <c r="F47" i="13"/>
  <c r="B17" i="13"/>
  <c r="B47" i="13" s="1"/>
  <c r="E19" i="10"/>
  <c r="H16" i="22"/>
  <c r="D16" i="22"/>
  <c r="C47" i="13"/>
  <c r="D17" i="13"/>
  <c r="D47" i="13" s="1"/>
  <c r="B19" i="10"/>
  <c r="D19" i="10"/>
  <c r="B37" i="20" l="1"/>
  <c r="B69" i="20" s="1"/>
  <c r="D37" i="20"/>
  <c r="D69" i="20" s="1"/>
  <c r="F37" i="20"/>
  <c r="F69" i="20" s="1"/>
  <c r="H37" i="20"/>
  <c r="H69" i="20" s="1"/>
  <c r="B37" i="22"/>
  <c r="C40" i="10"/>
  <c r="C38" i="13"/>
  <c r="C68" i="13" s="1"/>
  <c r="F37" i="22"/>
  <c r="E38" i="13"/>
  <c r="F40" i="10"/>
  <c r="D38" i="13" l="1"/>
  <c r="D68" i="13" s="1"/>
  <c r="F38" i="13"/>
  <c r="F68" i="13" s="1"/>
  <c r="B38" i="13"/>
  <c r="B68" i="13" s="1"/>
  <c r="E40" i="10"/>
  <c r="H37" i="22"/>
  <c r="D37" i="22"/>
  <c r="E68" i="13"/>
  <c r="B40" i="10"/>
  <c r="D40" i="10"/>
</calcChain>
</file>

<file path=xl/sharedStrings.xml><?xml version="1.0" encoding="utf-8"?>
<sst xmlns="http://schemas.openxmlformats.org/spreadsheetml/2006/main" count="5060" uniqueCount="887">
  <si>
    <t>Erbanfälle  /  Parts héréditaires</t>
  </si>
  <si>
    <t xml:space="preserve">Steuersubjekt: </t>
  </si>
  <si>
    <t>Reine Holding-Aktiengesellschaft mit ausschliesslicher Beteiligung an anderen Gesellschaften</t>
  </si>
  <si>
    <t>Annahmen</t>
  </si>
  <si>
    <t>Hypothèses</t>
  </si>
  <si>
    <t>Sujet fiscal:</t>
  </si>
  <si>
    <t>Marginalbelastung in den Kantonshauptorten</t>
  </si>
  <si>
    <t>Charge marginale dans les chefs-lieux des cantons</t>
  </si>
  <si>
    <t>Lediger / Personne célibataire</t>
  </si>
  <si>
    <t>Bruttoarbeitseinkommen in 1'000 Fr. / Revenu brut du travail en 1'000 fr.</t>
  </si>
  <si>
    <t>Kantonshauptorte</t>
  </si>
  <si>
    <t>Chefs-lieux des cantons</t>
  </si>
  <si>
    <t>bis / à</t>
  </si>
  <si>
    <t>Bund</t>
  </si>
  <si>
    <t>Confédération</t>
  </si>
  <si>
    <t>Marginalbelastung in o/o / Charge marginale en o/o</t>
  </si>
  <si>
    <t>Lediger</t>
  </si>
  <si>
    <t>Bruttoarbeitseinkommen in Franken</t>
  </si>
  <si>
    <t>Steuerbelastung in Franken</t>
  </si>
  <si>
    <t>Freiburg</t>
  </si>
  <si>
    <t>Sitten</t>
  </si>
  <si>
    <t>Neuenburg</t>
  </si>
  <si>
    <t>Genf</t>
  </si>
  <si>
    <t>Delsberg</t>
  </si>
  <si>
    <t>Steuerbelastung in Prozenten des Bruttoarbeitseinkommens</t>
  </si>
  <si>
    <t>Erbanfälle an Onkel und Tanten</t>
  </si>
  <si>
    <t>Erbanfälle an Nichtverwandte</t>
  </si>
  <si>
    <t>Parts héréditaires des oncles et tantes</t>
  </si>
  <si>
    <t>Parts héréditaires des personnes sans lien de parenté</t>
  </si>
  <si>
    <t>Erbanfallsteuern / Impôts sur les parts héréditaires</t>
  </si>
  <si>
    <t>Gemeinden/Communes</t>
  </si>
  <si>
    <t>%</t>
  </si>
  <si>
    <t>Charge de la fortune nette due aux impôts cantonaux, communaux et paroissiaux</t>
  </si>
  <si>
    <t>Belastung des Reinvermögens durch Kantons-, Gemeinde- und Kirchensteuern</t>
  </si>
  <si>
    <t>Belastung des AHV- und Pensionseinkommens durch Kantons-, Gemeinde- und Kirchensteuern</t>
  </si>
  <si>
    <t>Charge du revenu provenant de l'AVS et d'une pension due aux impôts cantonaux, communaux et paroissiaux</t>
  </si>
  <si>
    <t>Rendite in Prozenten  /  Rendement en pour-cent</t>
  </si>
  <si>
    <t>Kapital und Reserven 100'000 Franken  /  Capital et réserves 100'000 francs</t>
  </si>
  <si>
    <t xml:space="preserve">Zürich </t>
  </si>
  <si>
    <t xml:space="preserve">Bern </t>
  </si>
  <si>
    <t xml:space="preserve">Luzern </t>
  </si>
  <si>
    <t xml:space="preserve">Altdorf </t>
  </si>
  <si>
    <t xml:space="preserve">Schwyz </t>
  </si>
  <si>
    <t xml:space="preserve">Belastung des Bruttoarbeitseinkommens durch Kantons-, Gemeinde- und Kirchensteuern für einen Verheirateten, </t>
  </si>
  <si>
    <t>Steuerbelastung in Prozenten</t>
  </si>
  <si>
    <t>Einkommensverteilung  70 : 30</t>
  </si>
  <si>
    <t>Konkubinat - Doppelverdiener</t>
  </si>
  <si>
    <t>Konkubinat</t>
  </si>
  <si>
    <t>Concubinage</t>
  </si>
  <si>
    <t>Veränderung der Belastung des Bruttoarbeitseinkommens durch Kantons-, Gemeinde- und Kirchensteuern in Prozenten</t>
  </si>
  <si>
    <t>Changement de la charge du revenu brut du travail due aux impôts cantonaux, communaux et paroissiaux, en pour-cent</t>
  </si>
  <si>
    <t>Auswirkungen der Sozialabzüge  / Effets des déductions sociales</t>
  </si>
  <si>
    <t xml:space="preserve">Entlastung eines Verheirateten ohne Kinder gegenüber einem Ledigen </t>
  </si>
  <si>
    <t>Fribourg</t>
  </si>
  <si>
    <t>fr.</t>
  </si>
  <si>
    <t>Aarau</t>
  </si>
  <si>
    <t>Bern</t>
  </si>
  <si>
    <t>Solothurn</t>
  </si>
  <si>
    <t>Frauenfeld</t>
  </si>
  <si>
    <t>Luzern</t>
  </si>
  <si>
    <t>Basel</t>
  </si>
  <si>
    <t>Bellinzona</t>
  </si>
  <si>
    <t>Altdorf</t>
  </si>
  <si>
    <t>Liestal</t>
  </si>
  <si>
    <t>Lausanne</t>
  </si>
  <si>
    <t>Schwyz</t>
  </si>
  <si>
    <t>Schaffhausen</t>
  </si>
  <si>
    <t>Sion</t>
  </si>
  <si>
    <t>Sarnen</t>
  </si>
  <si>
    <t>Herisau</t>
  </si>
  <si>
    <t>Neuchâtel</t>
  </si>
  <si>
    <t>Stans</t>
  </si>
  <si>
    <t>Appenzell</t>
  </si>
  <si>
    <t>Genève</t>
  </si>
  <si>
    <t>Glarus</t>
  </si>
  <si>
    <t>St. Gallen</t>
  </si>
  <si>
    <t>Delémont</t>
  </si>
  <si>
    <t>Zug</t>
  </si>
  <si>
    <t>Chur</t>
  </si>
  <si>
    <t>Direkte Bundessteuer</t>
  </si>
  <si>
    <t>Impôt fédéral direct</t>
  </si>
  <si>
    <t>Belastung des Bruttoarbeitseinkommens durch Kantons-, Gemeinde- und Kirchensteuern</t>
  </si>
  <si>
    <t>Charge du revenu brut du travail due aux impôts cantonaux, communaux et paroissiaux</t>
  </si>
  <si>
    <t>Diminution pour une personne mariée avec 2 enfants (y compris les allocations pour enfants), par rapport à une</t>
  </si>
  <si>
    <t>Verheirateter Rentner</t>
  </si>
  <si>
    <t xml:space="preserve">AHV- und Pensionseinkommen in Franken </t>
  </si>
  <si>
    <t>Steuerbelastung in Prozenten des AHV- und Pensionseinkommens</t>
  </si>
  <si>
    <t>Bruttoarbeitseinkommen in 1000 Franken / Revenu brut du travail en 1000 francs</t>
  </si>
  <si>
    <t>20'</t>
  </si>
  <si>
    <t>25'</t>
  </si>
  <si>
    <t>Epoux dont un seul excerce une activité lucrative</t>
  </si>
  <si>
    <t>Charge du revenu brut du travail due aux impôts cantonaux, communaux et paroissiaux pour une personne mariée exerçant une activité lucrative dépendante, avec certificat de salaire, sans enfant</t>
  </si>
  <si>
    <t>30'</t>
  </si>
  <si>
    <t>35'</t>
  </si>
  <si>
    <t>40'</t>
  </si>
  <si>
    <t>45'</t>
  </si>
  <si>
    <t>50'</t>
  </si>
  <si>
    <t>60'</t>
  </si>
  <si>
    <t>70'</t>
  </si>
  <si>
    <t>80'</t>
  </si>
  <si>
    <t>90'</t>
  </si>
  <si>
    <t>100'</t>
  </si>
  <si>
    <t>150'</t>
  </si>
  <si>
    <t>200'</t>
  </si>
  <si>
    <t>300'</t>
  </si>
  <si>
    <t>400'</t>
  </si>
  <si>
    <t>500'</t>
  </si>
  <si>
    <t>15'</t>
  </si>
  <si>
    <t>17.5'</t>
  </si>
  <si>
    <t>unselbständig Erwerbenden mit Lohnausweis, ohne Kinder</t>
  </si>
  <si>
    <t>Jahre</t>
  </si>
  <si>
    <t>Index der Konsumentenpreise, Stand im Dezember des Vorjahres (September 1977 = 100)</t>
  </si>
  <si>
    <t>Bruttoarbeitseinkommen (Lohnausweis) bei Teuerungsausgleich in Franken</t>
  </si>
  <si>
    <t>Ticino</t>
  </si>
  <si>
    <t>Revenu brut du travail en francs</t>
  </si>
  <si>
    <t>Reingewinn  4'000 Franken 3)</t>
  </si>
  <si>
    <t>Reingewinn  8'000 Franken 3)</t>
  </si>
  <si>
    <t xml:space="preserve">St. Gallen </t>
  </si>
  <si>
    <t>Reingewinn  20'000 Franken 3)</t>
  </si>
  <si>
    <t>Reingewinn  30'000 Franken 3)</t>
  </si>
  <si>
    <t xml:space="preserve">Bénéfice net </t>
  </si>
  <si>
    <t>Montants d'impôt en francs</t>
  </si>
  <si>
    <t>déterminant</t>
  </si>
  <si>
    <t xml:space="preserve">pour le calcul </t>
  </si>
  <si>
    <t>Canton</t>
  </si>
  <si>
    <t>Chefs-lieux-des cantons</t>
  </si>
  <si>
    <t>de l'impôt</t>
  </si>
  <si>
    <t>et</t>
  </si>
  <si>
    <t>en francs</t>
  </si>
  <si>
    <t>commune 2)</t>
  </si>
  <si>
    <t>Bénéfice net   12'000 francs 3)</t>
  </si>
  <si>
    <t>Bénéfice net   16'000 francs 3)</t>
  </si>
  <si>
    <t>Genf  3)</t>
  </si>
  <si>
    <t>Genève  3)</t>
  </si>
  <si>
    <t>3)  Ohne Gewerbesteuer</t>
  </si>
  <si>
    <t>3)  Sans la taxe professionnelle fixe</t>
  </si>
  <si>
    <t>1)  SA commerciales, industrielles ou bancaires, sans participations</t>
  </si>
  <si>
    <t>2)  Reingewinn vor Abzug der im Geschäftsjahr bezahlten Steuern</t>
  </si>
  <si>
    <t>2)  Bénéfice net avant déduction des impôts payés pendant l'exercice</t>
  </si>
  <si>
    <t>Augmentation ou Diminution (-) de la charge d'un rentier marié par rapport à une personne mariée exerçant une activité lucrative dépendante, sans enfants</t>
  </si>
  <si>
    <t xml:space="preserve">  Mehrbelastung bzw. Entlastung (-) in Prozenten / Augmentation ou diminution (-) en pour-cent</t>
  </si>
  <si>
    <t>Verheirateter ohne Kinder</t>
  </si>
  <si>
    <t>Entlastung eines Verheirateten mit 2 Kindern (inklusive Kinderzulagen) gegenüber einem Verheirateten ohne Kinder</t>
  </si>
  <si>
    <t>Verheirateter mit 2 Kindern</t>
  </si>
  <si>
    <t>Einkommensvertreilung 50 : 50</t>
  </si>
  <si>
    <t>Répartition du revenu   50 : 50</t>
  </si>
  <si>
    <t>Einkommensvertreilung 70 : 30</t>
  </si>
  <si>
    <t>Répartition du revenu   70 : 30</t>
  </si>
  <si>
    <t>Indizierte Steuerbelastung  /  Charge fiscale indexée</t>
  </si>
  <si>
    <t>Alleinverdiener - Doppelverdiener</t>
  </si>
  <si>
    <t>Alleinverdiener</t>
  </si>
  <si>
    <t>Doppelverdiener</t>
  </si>
  <si>
    <t>Einkommensverteilung  50 : 50</t>
  </si>
  <si>
    <t>Diminution pour une personne mariée, sans enfant, par rapport à une personne célibataire</t>
  </si>
  <si>
    <t>Reinvermögen in 1'000 Franken / Fortune nette en 1'000 francs</t>
  </si>
  <si>
    <t>Zürich</t>
  </si>
  <si>
    <r>
      <t>Reingewinn- und Kapitalbelastung</t>
    </r>
    <r>
      <rPr>
        <b/>
        <sz val="12"/>
        <rFont val="Helvetica"/>
        <family val="2"/>
      </rPr>
      <t xml:space="preserve"> durch Kantons-, Gemeinde- und Kirchensteuern sowie direkte Bundessteuer insgesamt in Prozenten des Reingewinnes 2)</t>
    </r>
  </si>
  <si>
    <t>2) Les communes peuvent percevoir des centimes additionnels à l'impôt perçu par le canton, mais au maximum 100 centimes par fr.</t>
  </si>
  <si>
    <t>Basel-Landschaft</t>
  </si>
  <si>
    <t>Parts héréditaires des frères et soeurs</t>
  </si>
  <si>
    <t>Doppelverdiener gegenüber Alleinverdiener (Alleinverdiener = 100)</t>
  </si>
  <si>
    <t xml:space="preserve"> Doppelverdiener gegenüber Konkubinat (Konkubinat = 100)</t>
  </si>
  <si>
    <t xml:space="preserve"> Epoux exerçant tous deux une activité lucrative par rapport au</t>
  </si>
  <si>
    <t xml:space="preserve"> concubinage (concubinage = 100)</t>
  </si>
  <si>
    <t xml:space="preserve">Epoux exerçant tous deux une activité lucrative par rapport à </t>
  </si>
  <si>
    <t>ceux dont un seul exerce une activité lucrative (époux dont un</t>
  </si>
  <si>
    <t>seul exerce une activité lucrative  = 100)</t>
  </si>
  <si>
    <t>Aktiengesellschaften 1)  /  Sociétés anonymes 1)</t>
  </si>
  <si>
    <t xml:space="preserve">Sarnen </t>
  </si>
  <si>
    <t xml:space="preserve">Stans </t>
  </si>
  <si>
    <t xml:space="preserve">Glarus </t>
  </si>
  <si>
    <t xml:space="preserve">Zug </t>
  </si>
  <si>
    <t xml:space="preserve">Freiburg </t>
  </si>
  <si>
    <t xml:space="preserve">Solothurn  </t>
  </si>
  <si>
    <t xml:space="preserve">Basel </t>
  </si>
  <si>
    <t xml:space="preserve">Liestal </t>
  </si>
  <si>
    <t xml:space="preserve">Schaffhausen  </t>
  </si>
  <si>
    <t xml:space="preserve">Herisau </t>
  </si>
  <si>
    <t xml:space="preserve">Appenzell  </t>
  </si>
  <si>
    <t xml:space="preserve">St. Gallen  </t>
  </si>
  <si>
    <t xml:space="preserve">Chur </t>
  </si>
  <si>
    <t xml:space="preserve">Aarau </t>
  </si>
  <si>
    <t xml:space="preserve">Bellinzona </t>
  </si>
  <si>
    <t xml:space="preserve">Lausanne </t>
  </si>
  <si>
    <t xml:space="preserve">Sitten </t>
  </si>
  <si>
    <t xml:space="preserve">Neuenburg </t>
  </si>
  <si>
    <t>Genf  4)</t>
  </si>
  <si>
    <t xml:space="preserve">Delsberg </t>
  </si>
  <si>
    <t>Kapital und Reserven 2'000'000 Franken  /  Capital et réserves 2'000'000 de francs</t>
  </si>
  <si>
    <t xml:space="preserve">Zurich </t>
  </si>
  <si>
    <t xml:space="preserve">Berne </t>
  </si>
  <si>
    <t xml:space="preserve">Lucerne </t>
  </si>
  <si>
    <t xml:space="preserve">Glaris </t>
  </si>
  <si>
    <t xml:space="preserve">Zoug </t>
  </si>
  <si>
    <t xml:space="preserve">Fribourg </t>
  </si>
  <si>
    <t xml:space="preserve">Soleure  </t>
  </si>
  <si>
    <t xml:space="preserve">Bâle </t>
  </si>
  <si>
    <t xml:space="preserve">Schaffhouse  </t>
  </si>
  <si>
    <t xml:space="preserve">Hérisau </t>
  </si>
  <si>
    <t xml:space="preserve">Saint-Gall  </t>
  </si>
  <si>
    <t xml:space="preserve">Coire </t>
  </si>
  <si>
    <t xml:space="preserve">Sion </t>
  </si>
  <si>
    <t xml:space="preserve">Neuchâtel </t>
  </si>
  <si>
    <t xml:space="preserve">Delémont </t>
  </si>
  <si>
    <t xml:space="preserve">1)  Handels-, Industrie-, Bank-AG, ohne Beteiligungen </t>
  </si>
  <si>
    <t>Verwaltungsgesellschaften  /  Sociétés de base</t>
  </si>
  <si>
    <t>Gesellschaft, die ihren Sitz im Kanton hat, ohne hier jedoch eine Geschäftstätigkeit auszuüben</t>
  </si>
  <si>
    <t>Société ayant un domicile dans le canton sans cependant y exercer une activité commerciale</t>
  </si>
  <si>
    <t>Aktiengesellschaften 1)</t>
  </si>
  <si>
    <t>Für die Steuer-</t>
  </si>
  <si>
    <t>Steuerbeträge in Franken</t>
  </si>
  <si>
    <t xml:space="preserve">berechnung </t>
  </si>
  <si>
    <t>massgebender</t>
  </si>
  <si>
    <t>Kanton</t>
  </si>
  <si>
    <t xml:space="preserve">Reingewinn </t>
  </si>
  <si>
    <t>und</t>
  </si>
  <si>
    <t>Total</t>
  </si>
  <si>
    <t>in Franken</t>
  </si>
  <si>
    <t>Gemeinde 2)</t>
  </si>
  <si>
    <t>Epoux exerçant tous deux une activité lucrative</t>
  </si>
  <si>
    <t>Kantone / Cantons</t>
  </si>
  <si>
    <t>Marginalbelastung in o/oo / Charge marginale en o/oo</t>
  </si>
  <si>
    <t>Steuerbelastung in Promillen des Reinvermögens</t>
  </si>
  <si>
    <t>Personne mariée, sans enfant</t>
  </si>
  <si>
    <t>Steuerhoheit</t>
  </si>
  <si>
    <t>20'000 Fr.</t>
  </si>
  <si>
    <t>50'000 Fr.</t>
  </si>
  <si>
    <t>100'000 Fr.</t>
  </si>
  <si>
    <t>500'000 Fr.</t>
  </si>
  <si>
    <t xml:space="preserve">Zug  </t>
  </si>
  <si>
    <t>Solothurn 1)</t>
  </si>
  <si>
    <t>Graubünden 1)</t>
  </si>
  <si>
    <t>Luzern (Stadt)</t>
  </si>
  <si>
    <t>Lausanne 2)</t>
  </si>
  <si>
    <t>Erbanfälle an Geschwister</t>
  </si>
  <si>
    <t>Erbanfälle an Neffen und Nichten</t>
  </si>
  <si>
    <t>Parts héréditaires des neveux et nièces</t>
  </si>
  <si>
    <t>Souveraineté fiscale</t>
  </si>
  <si>
    <t>20'000 fr.</t>
  </si>
  <si>
    <t>50'000 fr.</t>
  </si>
  <si>
    <t>100'000 fr.</t>
  </si>
  <si>
    <t>500'000 fr.</t>
  </si>
  <si>
    <t>Fribourg (Ville)</t>
  </si>
  <si>
    <t>Société anonyme holding ayant exclusivement des participations à d'autres sociétés</t>
  </si>
  <si>
    <t>Steuerobjekt:</t>
  </si>
  <si>
    <t>Objet fiscal:</t>
  </si>
  <si>
    <t>1'000'000 Fr. Kapital, 500'000 Fr. offene Reserven und 500'000 Fr. versteuerte stille Reserven kombiniert mit verschiedenen Renditetypen</t>
  </si>
  <si>
    <t>1'000'000 fr. de capital, 500'000 fr. de réserves apparentes et 500'000 fr. de réserves latentes imposées, combinés avec différents types de rendement</t>
  </si>
  <si>
    <r>
      <t xml:space="preserve">Genève </t>
    </r>
    <r>
      <rPr>
        <b/>
        <vertAlign val="superscript"/>
        <sz val="14"/>
        <rFont val="Helvetica"/>
        <family val="2"/>
      </rPr>
      <t>2)</t>
    </r>
  </si>
  <si>
    <r>
      <t>Bund</t>
    </r>
    <r>
      <rPr>
        <b/>
        <vertAlign val="superscript"/>
        <sz val="12"/>
        <rFont val="Helvetica"/>
        <family val="2"/>
      </rPr>
      <t xml:space="preserve"> 2)</t>
    </r>
  </si>
  <si>
    <r>
      <t>Confédération</t>
    </r>
    <r>
      <rPr>
        <b/>
        <vertAlign val="superscript"/>
        <sz val="12"/>
        <rFont val="Helvetica"/>
        <family val="2"/>
      </rPr>
      <t xml:space="preserve"> 2)</t>
    </r>
  </si>
  <si>
    <t>Mehrbelastung bzw. Entlastung (-) in Franken / Augmentation ou diminution (-) en francs</t>
  </si>
  <si>
    <t xml:space="preserve">Mehrbelastung bzw. Entlastung (-) eines verheirateten Rentners gegenüber einem verheirateten Unselbständigerwerbenden ohne Kinder </t>
  </si>
  <si>
    <t>Reingewinn  80'000 Franken 3)</t>
  </si>
  <si>
    <t>Reingewinn  160'000 Franken 3)</t>
  </si>
  <si>
    <t>Reingewinn  400'000 Franken 3)</t>
  </si>
  <si>
    <t>Reingewinn  600'000 Franken 3)</t>
  </si>
  <si>
    <t>Bénéfice net   240'000 francs 3)</t>
  </si>
  <si>
    <t>Bénéfice net   320'000 francs 3)</t>
  </si>
  <si>
    <t>Steuerbares Kapital in Franken  /  Capital imposable en francs</t>
  </si>
  <si>
    <t>Steuerbelastung in Franken  /  Charge fiscale en francs</t>
  </si>
  <si>
    <t>1) Handels-, Industrie-, Bank-AG</t>
  </si>
  <si>
    <t>1) SA commerciales, industrielles ou bancaires</t>
  </si>
  <si>
    <t>Holdinggesellschaften  /  Sociétés holding</t>
  </si>
  <si>
    <t>Reingewinn 1)  /  Bénéfice net 1)</t>
  </si>
  <si>
    <t>0 Franken</t>
  </si>
  <si>
    <t>80'000 Franken</t>
  </si>
  <si>
    <t>160'000 Franken</t>
  </si>
  <si>
    <t>Steuerbeträge in Franken  /  Montants d'impôt en francs</t>
  </si>
  <si>
    <t>Gemeinde</t>
  </si>
  <si>
    <t>commune</t>
  </si>
  <si>
    <t>1) Reingewinn vor Abzug der im Geschäftsjahr bezahlten Steuern</t>
  </si>
  <si>
    <t>1) Bénéfice net avant déduction des impôts payés pendant l'exercice</t>
  </si>
  <si>
    <t>2) Ohne Gewerbesteuer</t>
  </si>
  <si>
    <t>2) Sans la taxe professionnelle</t>
  </si>
  <si>
    <t>2) Besteuerung wie Aktiengesellschaften</t>
  </si>
  <si>
    <t>2) Imposition comme pour les sociétés anonymes</t>
  </si>
  <si>
    <t>AHV- und Pensionseinkommen</t>
  </si>
  <si>
    <t>Bruttoarbeitseinkommen in Franken / Revenu brut du travail en francs</t>
  </si>
  <si>
    <t>Bund / Confédération</t>
  </si>
  <si>
    <t>Entlastung in Franken / Diminution en francs</t>
  </si>
  <si>
    <t>Einkommen in Franken / Revenu en francs</t>
  </si>
  <si>
    <t>Erwerbsfähiger Verheirateter ohne Kinder  /  Personne mariée, sans enfant, capable de travailler</t>
  </si>
  <si>
    <t>Vaud</t>
  </si>
  <si>
    <t>Valais</t>
  </si>
  <si>
    <t>Reinvermögen in Franken</t>
  </si>
  <si>
    <t>personne mariée, sans enfant</t>
  </si>
  <si>
    <r>
      <t xml:space="preserve">Steuerbelastung durch </t>
    </r>
    <r>
      <rPr>
        <b/>
        <u/>
        <sz val="12"/>
        <rFont val="Helvetica"/>
        <family val="2"/>
      </rPr>
      <t>Kapital- und Reingewinnsteuern</t>
    </r>
    <r>
      <rPr>
        <b/>
        <sz val="12"/>
        <rFont val="Helvetica"/>
        <family val="2"/>
      </rPr>
      <t xml:space="preserve"> / Charge fiscale due aux impôts sur </t>
    </r>
    <r>
      <rPr>
        <b/>
        <u/>
        <sz val="12"/>
        <rFont val="Helvetica"/>
        <family val="2"/>
      </rPr>
      <t>le bénéfice net et le capital</t>
    </r>
  </si>
  <si>
    <t>Appenzell   I.Rh.</t>
  </si>
  <si>
    <t>Aargau</t>
  </si>
  <si>
    <t>Thurgau</t>
  </si>
  <si>
    <t>Tessin</t>
  </si>
  <si>
    <t>Waadt</t>
  </si>
  <si>
    <t>Wallis</t>
  </si>
  <si>
    <t>Jura</t>
  </si>
  <si>
    <t>Cantons</t>
  </si>
  <si>
    <r>
      <t>Charge globale sur le bénéfice net et sur le capital</t>
    </r>
    <r>
      <rPr>
        <b/>
        <sz val="12"/>
        <rFont val="Helvetica"/>
        <family val="2"/>
      </rPr>
      <t xml:space="preserve"> due aux impôts cantonaux, communaux et paroissiaux ainsi que l'impôt fédéral direct en pour-cent du bénéfice net 2)</t>
    </r>
  </si>
  <si>
    <r>
      <t xml:space="preserve">Steuerbelastung des </t>
    </r>
    <r>
      <rPr>
        <b/>
        <u/>
        <sz val="12"/>
        <rFont val="Helvetica"/>
        <family val="2"/>
      </rPr>
      <t>Kapitals</t>
    </r>
    <r>
      <rPr>
        <b/>
        <sz val="12"/>
        <rFont val="Helvetica"/>
        <family val="2"/>
      </rPr>
      <t xml:space="preserve"> durch Kantons-, Gemeinde- und Kirchensteuern</t>
    </r>
  </si>
  <si>
    <r>
      <t xml:space="preserve">Charge fiscale du </t>
    </r>
    <r>
      <rPr>
        <b/>
        <u/>
        <sz val="12"/>
        <rFont val="Helvetica"/>
        <family val="2"/>
      </rPr>
      <t>capital</t>
    </r>
    <r>
      <rPr>
        <b/>
        <sz val="12"/>
        <rFont val="Helvetica"/>
        <family val="2"/>
      </rPr>
      <t xml:space="preserve"> due aux impôts cantonaux, communaux et paroissiaux</t>
    </r>
  </si>
  <si>
    <r>
      <t xml:space="preserve">Steuerbelastung durch </t>
    </r>
    <r>
      <rPr>
        <b/>
        <u/>
        <sz val="12"/>
        <rFont val="Helvetica"/>
        <family val="2"/>
      </rPr>
      <t>Kapitalsteuern</t>
    </r>
    <r>
      <rPr>
        <b/>
        <sz val="12"/>
        <rFont val="Helvetica"/>
        <family val="2"/>
      </rPr>
      <t xml:space="preserve"> / Charge fiscale due aux </t>
    </r>
    <r>
      <rPr>
        <b/>
        <u/>
        <sz val="12"/>
        <rFont val="Helvetica"/>
        <family val="2"/>
      </rPr>
      <t>impôts sur le capital</t>
    </r>
  </si>
  <si>
    <t>Alleinstehende(r) Rentner(in)</t>
  </si>
  <si>
    <t>Alleinstehende(r) mit 2 Kindern</t>
  </si>
  <si>
    <t>Kantone</t>
  </si>
  <si>
    <t>Uri</t>
  </si>
  <si>
    <t>Obwalden</t>
  </si>
  <si>
    <t>Nidwalden</t>
  </si>
  <si>
    <t>Basel-Stadt</t>
  </si>
  <si>
    <t>Appenzell A.Rh.</t>
  </si>
  <si>
    <t>Steuerbelastung durch Reingewinn- und Kapitalsteuern / Charge fiscale due aux impôts sur le bénéfice net et sur le capital</t>
  </si>
  <si>
    <t>Kapital und Reserven 100'000 Franken / Capital et réserves 100'000 francs</t>
  </si>
  <si>
    <t>1)  Handels-, Industrie-, Bank-AG, ohne Beteiligungen. / SA commerciales, industrielles ou bancaires, sans participations.</t>
  </si>
  <si>
    <t>Kapital und Reserven 2'000'000 Franken / Capital et réserves 2'000'000 francs</t>
  </si>
  <si>
    <t xml:space="preserve">2)  Inbegriffen Kirchensteuer. /  Impôts paroissiaux compris. </t>
  </si>
  <si>
    <t>3)  Reingewinn vor Abzug der im Geschäftsjahr bezahlten Steuern. / Bénéfice net avant déduction des impôts payés pendant l'exercice.</t>
  </si>
  <si>
    <t>4)  Ohne Gewerbesteuer. / Sans la taxe professionnelle fixe.</t>
  </si>
  <si>
    <t>2)  Inbegriffen Kirchensteuer. /  Impôts paroissiaux compris.</t>
  </si>
  <si>
    <t xml:space="preserve">3)  Reingewinn vor Abzug der im Geschäftsjahr bezahlten Steuern. / Bénéfice net avant déduction des impôts payés pendant l'exercice. </t>
  </si>
  <si>
    <t xml:space="preserve">4)  Ohne Gewerbesteuer. / Sans la taxe professionnelle fixe. </t>
  </si>
  <si>
    <t>Erbanfälle</t>
  </si>
  <si>
    <t>Erbanfälle an Kinder</t>
  </si>
  <si>
    <t>Erbanfälle an Ehegatten mit Kindern</t>
  </si>
  <si>
    <t>Parts héréditaires des enfants</t>
  </si>
  <si>
    <t>Parts héréditaires des époux avec enfants</t>
  </si>
  <si>
    <t>Fr.</t>
  </si>
  <si>
    <t>Gemeinden</t>
  </si>
  <si>
    <t>Freiburg (Stadt)</t>
  </si>
  <si>
    <t>Verheirateter ohne Kinder / Personne mariée, sans enfant</t>
  </si>
  <si>
    <t>Verheirateter mit 2 Kindern / Personne mariée, avec 2 enfants</t>
  </si>
  <si>
    <t>Doppelverdiener / Epoux exerçant tous deux une activité lucrative</t>
  </si>
  <si>
    <t>Charge fiscale en francs</t>
  </si>
  <si>
    <t xml:space="preserve"> Zurich</t>
  </si>
  <si>
    <t xml:space="preserve"> Berne</t>
  </si>
  <si>
    <t xml:space="preserve"> Lucerne</t>
  </si>
  <si>
    <t xml:space="preserve"> Altdorf</t>
  </si>
  <si>
    <t xml:space="preserve"> Schwyz</t>
  </si>
  <si>
    <t xml:space="preserve"> Sarnen</t>
  </si>
  <si>
    <t xml:space="preserve"> Stans</t>
  </si>
  <si>
    <t xml:space="preserve"> Glaris</t>
  </si>
  <si>
    <t xml:space="preserve"> Zoug</t>
  </si>
  <si>
    <t xml:space="preserve"> Fribourg</t>
  </si>
  <si>
    <t xml:space="preserve"> Soleure</t>
  </si>
  <si>
    <t xml:space="preserve"> Bâle</t>
  </si>
  <si>
    <t xml:space="preserve"> Liestal</t>
  </si>
  <si>
    <t xml:space="preserve"> Schaffhouse</t>
  </si>
  <si>
    <t xml:space="preserve"> Hérisau</t>
  </si>
  <si>
    <t xml:space="preserve"> Appenzell</t>
  </si>
  <si>
    <t xml:space="preserve"> Saint-Gall</t>
  </si>
  <si>
    <t xml:space="preserve"> Coire</t>
  </si>
  <si>
    <t xml:space="preserve"> Aarau</t>
  </si>
  <si>
    <t xml:space="preserve"> Frauenfeld</t>
  </si>
  <si>
    <t xml:space="preserve"> Bellinzona</t>
  </si>
  <si>
    <t xml:space="preserve"> Lausanne</t>
  </si>
  <si>
    <t xml:space="preserve"> Sion</t>
  </si>
  <si>
    <t xml:space="preserve"> Neuchâtel</t>
  </si>
  <si>
    <t xml:space="preserve"> Genève</t>
  </si>
  <si>
    <t xml:space="preserve"> Delémont</t>
  </si>
  <si>
    <t>Charge fiscale en pour-cent du revenu brut du travail</t>
  </si>
  <si>
    <t>Alleinstehende(r) mit 2 Kindern / Personne vivant seule avec 2 enfants</t>
  </si>
  <si>
    <t xml:space="preserve">Alleinstehende(r) Rentner(in) / Rentier(ère) vivant seul(e) </t>
  </si>
  <si>
    <t>AHV- und Pensionseinkommen in 1'000 Fr. / Revenu provenant de l'AVS et d'une pension en 1'000 fr.</t>
  </si>
  <si>
    <t xml:space="preserve">Verheirateter Rentner(in) / Rentier marié </t>
  </si>
  <si>
    <t>2) Die Gemeinden können Zuschläge von höchstens 100 % zur kantonalen Steuer erheben.</t>
  </si>
  <si>
    <t>Kinder  /  Enfants</t>
  </si>
  <si>
    <t>1'000'000 Fr.</t>
  </si>
  <si>
    <t>5'000'000 Fr.</t>
  </si>
  <si>
    <t>Zurich</t>
  </si>
  <si>
    <t>Berne</t>
  </si>
  <si>
    <t>Lucerne</t>
  </si>
  <si>
    <t>Unterwald-le-Haut</t>
  </si>
  <si>
    <t>Unterwald-le-Bas</t>
  </si>
  <si>
    <t>Glaris</t>
  </si>
  <si>
    <t>Zoug</t>
  </si>
  <si>
    <t>Soleure 1)</t>
  </si>
  <si>
    <t>Bâle-Ville</t>
  </si>
  <si>
    <t>Bâle-Campagne</t>
  </si>
  <si>
    <t>Schaffhouse</t>
  </si>
  <si>
    <t>Appenzell Rh.-Ext.</t>
  </si>
  <si>
    <t>Appenzell Rh.-Int.</t>
  </si>
  <si>
    <t>Saint-Gall</t>
  </si>
  <si>
    <t>Grisons 1)</t>
  </si>
  <si>
    <t>Argovie</t>
  </si>
  <si>
    <t>Thurgovie</t>
  </si>
  <si>
    <t>Communes</t>
  </si>
  <si>
    <t>Lucerne (Ville)</t>
  </si>
  <si>
    <t>Coire</t>
  </si>
  <si>
    <t>Ehegatten mit Kindern  /  Epoux avec enfants</t>
  </si>
  <si>
    <t xml:space="preserve">Geschwister  / Frères et soeurs </t>
  </si>
  <si>
    <t>Neffen und Nichten / Neveux et nièces</t>
  </si>
  <si>
    <t>Onkel und Tanten  /  Oncles et tantes</t>
  </si>
  <si>
    <t>Nichtverwandte  /  Personnes sans lien de parenté</t>
  </si>
  <si>
    <t>Entlastung in Prozenten / Diminution en pour-cent</t>
  </si>
  <si>
    <t>Personne célibataire</t>
  </si>
  <si>
    <t>Erläuterungen zu den Seiten 9 bis 11:</t>
  </si>
  <si>
    <t>Explications concernant les pages 9 à 11:</t>
  </si>
  <si>
    <t>Bruttoarbeitseinkommen:</t>
  </si>
  <si>
    <t>Revenu brut du travail:</t>
  </si>
  <si>
    <t>Annahmen:</t>
  </si>
  <si>
    <t>Hypothèses:</t>
  </si>
  <si>
    <r>
      <t xml:space="preserve">Steuersubjekt: </t>
    </r>
    <r>
      <rPr>
        <b/>
        <sz val="12"/>
        <rFont val="Helvetica"/>
        <family val="2"/>
      </rPr>
      <t>Lediger</t>
    </r>
    <r>
      <rPr>
        <sz val="12"/>
        <rFont val="Helvetica"/>
        <family val="2"/>
      </rPr>
      <t>, unselbständig Erwerbender,</t>
    </r>
  </si>
  <si>
    <r>
      <t xml:space="preserve">Sujet fiscal: </t>
    </r>
    <r>
      <rPr>
        <b/>
        <sz val="12"/>
        <rFont val="Helvetica"/>
        <family val="2"/>
      </rPr>
      <t>personne célibataire</t>
    </r>
    <r>
      <rPr>
        <sz val="12"/>
        <rFont val="Helvetica"/>
        <family val="2"/>
      </rPr>
      <t xml:space="preserve"> exerçant une </t>
    </r>
  </si>
  <si>
    <t>mit eigenem Haushalt;</t>
  </si>
  <si>
    <t>activité lucrative dépendante, avec son</t>
  </si>
  <si>
    <t>propre ménage;</t>
  </si>
  <si>
    <t>Steuerobjekt:   Bruttoarbeitseinkommen gemäss</t>
  </si>
  <si>
    <t xml:space="preserve">Objet fiscal: revenu brut du travail selon certificat </t>
  </si>
  <si>
    <t>Lohnausweis;</t>
  </si>
  <si>
    <t>de salaire;</t>
  </si>
  <si>
    <t>Berechnungsbeispiel (Gemeinde Zürich):</t>
  </si>
  <si>
    <t>Exemple de calcul (commune de Zurich):</t>
  </si>
  <si>
    <t>Bruttoarbeitseinkommen</t>
  </si>
  <si>
    <t>revenu brut du travail</t>
  </si>
  <si>
    <t xml:space="preserve">Abzüge </t>
  </si>
  <si>
    <t>déductions</t>
  </si>
  <si>
    <t>AHV-, IV- und EO Beiträge</t>
  </si>
  <si>
    <t>cotisations à l'AVS, AI, APG</t>
  </si>
  <si>
    <t>1.10 %</t>
  </si>
  <si>
    <t>ALV-Beiträge</t>
  </si>
  <si>
    <t xml:space="preserve">cotisations à l'AC </t>
  </si>
  <si>
    <t>5.00 %</t>
  </si>
  <si>
    <t xml:space="preserve">Pensionskassenbeiträge </t>
  </si>
  <si>
    <t xml:space="preserve">cotisations aux caisses de pension </t>
  </si>
  <si>
    <t>Beiträge an Personenversicherungen</t>
  </si>
  <si>
    <t>dépôts, primes et cotisations d'ass.-vie,</t>
  </si>
  <si>
    <t>sowie Zinsen von Sparkapitalien</t>
  </si>
  <si>
    <t xml:space="preserve">accidents et maladie et intérêts des </t>
  </si>
  <si>
    <t>capitaux d'épargne</t>
  </si>
  <si>
    <t>./. Krankenkassenverbilligung</t>
  </si>
  <si>
    <t>./. réductions des primes</t>
  </si>
  <si>
    <t>Abzug für Berufsauslagen</t>
  </si>
  <si>
    <t>déduction pour frais professionnels</t>
  </si>
  <si>
    <t xml:space="preserve">3 % des Nettolohnes, </t>
  </si>
  <si>
    <t>3 % du salaire net,</t>
  </si>
  <si>
    <t>mindestens 2'000 Fr., höchstens 4'000 Fr.</t>
  </si>
  <si>
    <t>au minimum 2'000 fr. et au maximum 4'000 fr.</t>
  </si>
  <si>
    <t>Steuerbares Einkommen</t>
  </si>
  <si>
    <t>revenu imposable</t>
  </si>
  <si>
    <t xml:space="preserve">Einfache Steuer gemäss Tarif </t>
  </si>
  <si>
    <t>impôt simple selon le barème</t>
  </si>
  <si>
    <t xml:space="preserve"> </t>
  </si>
  <si>
    <t xml:space="preserve">Kantonssteuer                </t>
  </si>
  <si>
    <t xml:space="preserve">impôt cantonal                                 </t>
  </si>
  <si>
    <t xml:space="preserve">Gemeindesteuer               </t>
  </si>
  <si>
    <t xml:space="preserve">impôt communal                             </t>
  </si>
  <si>
    <t xml:space="preserve">Kath. Kirchensteuer         </t>
  </si>
  <si>
    <t xml:space="preserve">impôt paroissial (relig.cath.)              </t>
  </si>
  <si>
    <t>Personalsteuer</t>
  </si>
  <si>
    <t>impôt personnel</t>
  </si>
  <si>
    <t>Steuerbelastung insgesamt in Franken</t>
  </si>
  <si>
    <t>charge fiscale totale en francs</t>
  </si>
  <si>
    <t>Beginn der Steuerpflicht</t>
  </si>
  <si>
    <t>Début de l'assujettissement</t>
  </si>
  <si>
    <t>Die nachfolgende Uebersicht enthält die Bruttoarbeitsein-</t>
  </si>
  <si>
    <t>L'aperçu ci-après indique les montants des revenus</t>
  </si>
  <si>
    <t xml:space="preserve">kommen, bei denen die Steuer vom Einkommen für einen </t>
  </si>
  <si>
    <t xml:space="preserve">bruts du travail à partir desquels débute la perception </t>
  </si>
  <si>
    <t>Ledigen mit eigenem Haushalt einsetzt.</t>
  </si>
  <si>
    <t xml:space="preserve">de l'impôt sur le revenu d'une personne célibataire </t>
  </si>
  <si>
    <t>ayant son propre ménage.</t>
  </si>
  <si>
    <t>Unberücksichtigt sind die in einigen Kantonen erhobenen</t>
  </si>
  <si>
    <t>Les impôts minimums et personnels perçus dans</t>
  </si>
  <si>
    <t xml:space="preserve">Mindest- sowie Personalsteuern.  </t>
  </si>
  <si>
    <t>quelques cantons ne sont pas pris en considération.</t>
  </si>
  <si>
    <t>Annahmen: wie oben</t>
  </si>
  <si>
    <t>Hypothèses: comme ci-dessus</t>
  </si>
  <si>
    <t>Erläuterungen zu den Seiten 13 bis 16:</t>
  </si>
  <si>
    <t>Explications concernant les pages 13 à 16:</t>
  </si>
  <si>
    <t xml:space="preserve">Steuersubjekt: Verheirateter, unselbständig </t>
  </si>
  <si>
    <t xml:space="preserve">Sujet fiscal: personne mariée exerçant une </t>
  </si>
  <si>
    <t>Erwerbender, ohne Kinder</t>
  </si>
  <si>
    <t>activité lucrative dépendante, sans enfant;</t>
  </si>
  <si>
    <t xml:space="preserve">impôt simple selon le barème </t>
  </si>
  <si>
    <t>Verheirateten ohne Kinder einsetzt.</t>
  </si>
  <si>
    <t xml:space="preserve">de l'impôt sur le revenu d'une personne mariée, </t>
  </si>
  <si>
    <t>sans enfants.</t>
  </si>
  <si>
    <t>Personne mariée, avec 2 enfants</t>
  </si>
  <si>
    <t>Erläuterungen zu den Seiten 18 bis 21:</t>
  </si>
  <si>
    <t>Explications concernant les pages 18 à 21:</t>
  </si>
  <si>
    <t>Erwerbender, mit 2 Kindern</t>
  </si>
  <si>
    <t>activité lucrative dépendante, avec 2 enfants;</t>
  </si>
  <si>
    <t>Kinderabzug</t>
  </si>
  <si>
    <t>déduction pour enfants</t>
  </si>
  <si>
    <t>Verheirateten mit 2 Kindern einsetzt.</t>
  </si>
  <si>
    <t>avec 2 enfants.</t>
  </si>
  <si>
    <t>Doppelverdiener ohne Kinder</t>
  </si>
  <si>
    <t>Epoux exerçant tous deux une activité lucrative,</t>
  </si>
  <si>
    <t>sans enfant</t>
  </si>
  <si>
    <t>Erläuterungen zu den Seiten 23 bis 25:</t>
  </si>
  <si>
    <t>Explications concernant les pages 23 à 25:</t>
  </si>
  <si>
    <t>Steuersubjekt:</t>
  </si>
  <si>
    <t>Sujet fiscaux:</t>
  </si>
  <si>
    <r>
      <t xml:space="preserve">   Doppelverdiener: </t>
    </r>
    <r>
      <rPr>
        <sz val="12"/>
        <rFont val="Arial"/>
        <family val="2"/>
      </rPr>
      <t xml:space="preserve">Verheirateter ohne Kinder, </t>
    </r>
  </si>
  <si>
    <r>
      <t xml:space="preserve">   Epoux exerçant tous deux</t>
    </r>
    <r>
      <rPr>
        <sz val="12"/>
        <rFont val="Arial"/>
        <family val="2"/>
      </rPr>
      <t xml:space="preserve"> une activité lucrative </t>
    </r>
  </si>
  <si>
    <t xml:space="preserve">   beide Ehegatten mit unselbständiger Erwerbstätigkeit;</t>
  </si>
  <si>
    <t xml:space="preserve">   dépendante, sans enfant;</t>
  </si>
  <si>
    <t>Objet fiscaux:</t>
  </si>
  <si>
    <t>Bruttoarbeitseinkommen gemäss Lohnausweis;</t>
  </si>
  <si>
    <t>Revenu brut du travail selon certificat de salaire;</t>
  </si>
  <si>
    <t>Anteile am gesamten Bruttoarbeitseinkommen:</t>
  </si>
  <si>
    <t>70:30</t>
  </si>
  <si>
    <t>Parts à l'ensemble du revenu brut du travail:</t>
  </si>
  <si>
    <r>
      <t xml:space="preserve">Berechnungsbeispiel </t>
    </r>
    <r>
      <rPr>
        <sz val="12"/>
        <rFont val="Arial"/>
        <family val="2"/>
      </rPr>
      <t>(Gemeinde Zürich):</t>
    </r>
  </si>
  <si>
    <r>
      <t xml:space="preserve">Exemple de calcul </t>
    </r>
    <r>
      <rPr>
        <sz val="12"/>
        <rFont val="Arial"/>
        <family val="2"/>
      </rPr>
      <t>(commune de Zurich):</t>
    </r>
  </si>
  <si>
    <t>Bruttoarbeitseinkommen des Ehemannes</t>
  </si>
  <si>
    <t>revenu brut du travail de l'époux</t>
  </si>
  <si>
    <t>Bruttoarbeitseinkommen der Ehefrau</t>
  </si>
  <si>
    <t>revenu brut du travail de l'épouse</t>
  </si>
  <si>
    <t>Bruttoarbeitseinkommen insgesamt</t>
  </si>
  <si>
    <t xml:space="preserve">ensemble du revenu brut du travail </t>
  </si>
  <si>
    <t>Abzüge</t>
  </si>
  <si>
    <t>Déductions</t>
  </si>
  <si>
    <t xml:space="preserve">   Ehemann</t>
  </si>
  <si>
    <t xml:space="preserve">   Époux</t>
  </si>
  <si>
    <t xml:space="preserve">   Ehefrau</t>
  </si>
  <si>
    <t xml:space="preserve">   Épouse</t>
  </si>
  <si>
    <t>1,10% ALV-Beiträge</t>
  </si>
  <si>
    <t>1,10% cotisations à l'AC</t>
  </si>
  <si>
    <t>5,00% Pensionskassenbeiträge</t>
  </si>
  <si>
    <t>5,00% cotisations aux caissses de pension</t>
  </si>
  <si>
    <t>Beiträge an Personenversicherungen sowie</t>
  </si>
  <si>
    <t xml:space="preserve">Dépôts, primes et cotisations d’ass.-vie, accidents </t>
  </si>
  <si>
    <t>Zinsen von Sparkapitalien;</t>
  </si>
  <si>
    <t>et maladie et intérêts des capitaux d’épargne;</t>
  </si>
  <si>
    <t>./. Krankenkassenverbilligungen</t>
  </si>
  <si>
    <t>Abzug für Berufsauslagen 3% des Nettolohnes,</t>
  </si>
  <si>
    <t>déduction pour frais professionnels 3% du salaire</t>
  </si>
  <si>
    <t>net, au minimum 2'000 fr. et au maximum 4'000 fr.</t>
  </si>
  <si>
    <t>Zweitverdienerabzug</t>
  </si>
  <si>
    <t>déduction sur le revenu le plus bas de l'activité</t>
  </si>
  <si>
    <t>lucrative des deux époux</t>
  </si>
  <si>
    <t xml:space="preserve">Kantonssteuer                                                </t>
  </si>
  <si>
    <t xml:space="preserve">impôt cantonal                                           </t>
  </si>
  <si>
    <t xml:space="preserve">Gemeindesteuer                                          </t>
  </si>
  <si>
    <t xml:space="preserve">impôt communal                                   </t>
  </si>
  <si>
    <t xml:space="preserve">Kath. Kirchensteuer                                     </t>
  </si>
  <si>
    <t xml:space="preserve">impôt paroissial (relig.cath.)                   </t>
  </si>
  <si>
    <t>Steuerbelastung insgesamt</t>
  </si>
  <si>
    <t>charge fiscale totale</t>
  </si>
  <si>
    <t>Doppelverdiener  einsetzt.</t>
  </si>
  <si>
    <t xml:space="preserve">de l'impôt sur le revenu Epoux exerçant tous deux </t>
  </si>
  <si>
    <t>une activité lucrative</t>
  </si>
  <si>
    <t>Doppelverdiener mit 2 Kindern</t>
  </si>
  <si>
    <t xml:space="preserve">Epoux exerçant tous deux une activité lucrative, </t>
  </si>
  <si>
    <t>avec 2 enfants</t>
  </si>
  <si>
    <t>Erläuterungen zu den Seiten 27 bis 29:</t>
  </si>
  <si>
    <t>Explications concernant les pages 27 à 29:</t>
  </si>
  <si>
    <r>
      <t xml:space="preserve">   Doppelverdiener: </t>
    </r>
    <r>
      <rPr>
        <sz val="12"/>
        <rFont val="Arial"/>
        <family val="2"/>
      </rPr>
      <t xml:space="preserve">Verheirateter mit Kindern, </t>
    </r>
  </si>
  <si>
    <t>Doppelverdiener mit 2 Kindern einsetzt.</t>
  </si>
  <si>
    <t>une activité lucrative, avec 2 enfants.</t>
  </si>
  <si>
    <t>Darstellung der Steuerbelastung durch die Vermögenssteuer allein.</t>
  </si>
  <si>
    <t>Présentation de la charge fiscale résultant uniquement de l'impôt sur la fortune.</t>
  </si>
  <si>
    <t>Erläuterungen zu den Seiten 55 bis 57:</t>
  </si>
  <si>
    <t>Explications concernant les pages 55 à 57:</t>
  </si>
  <si>
    <t>Reinvermögen</t>
  </si>
  <si>
    <t>Fortune nette</t>
  </si>
  <si>
    <r>
      <t xml:space="preserve">Steuersubjekt: </t>
    </r>
    <r>
      <rPr>
        <b/>
        <sz val="12"/>
        <rFont val="Arial"/>
        <family val="2"/>
      </rPr>
      <t xml:space="preserve">Erwerbsfähiger Verheirateter ohne Kinder, </t>
    </r>
  </si>
  <si>
    <r>
      <t xml:space="preserve">Sujet fiscal: </t>
    </r>
    <r>
      <rPr>
        <b/>
        <sz val="12"/>
        <rFont val="Arial"/>
        <family val="2"/>
      </rPr>
      <t>personne mariée, sans enfant, capable de travailler</t>
    </r>
  </si>
  <si>
    <t>(Erwerbsunfähige geniessen in verschiedenen Kantonen Steuererleichterungen)</t>
  </si>
  <si>
    <t>(dans certains cantons, les personnes incapables de travailler jouissent d'allégements fiscaux)</t>
  </si>
  <si>
    <r>
      <t xml:space="preserve">Steuerobjekt: </t>
    </r>
    <r>
      <rPr>
        <b/>
        <sz val="12"/>
        <rFont val="Arial"/>
        <family val="2"/>
      </rPr>
      <t>Reinvermögen</t>
    </r>
  </si>
  <si>
    <r>
      <t xml:space="preserve">Objet fiscal: </t>
    </r>
    <r>
      <rPr>
        <b/>
        <sz val="12"/>
        <rFont val="Arial"/>
        <family val="2"/>
      </rPr>
      <t>fortune nette</t>
    </r>
  </si>
  <si>
    <t>200'000 Fr.</t>
  </si>
  <si>
    <t>fortune nette</t>
  </si>
  <si>
    <t>Steuerbares Vermögen</t>
  </si>
  <si>
    <t>fortune imposable</t>
  </si>
  <si>
    <t>Einfache Steuer gemäss Tarif</t>
  </si>
  <si>
    <t>23..-- Fr.</t>
  </si>
  <si>
    <t xml:space="preserve">Kantonssteuer </t>
  </si>
  <si>
    <t>23.00 Fr.</t>
  </si>
  <si>
    <t xml:space="preserve">impôt cantonal </t>
  </si>
  <si>
    <t>Gemeindesteuer</t>
  </si>
  <si>
    <t>27.35 Fr.</t>
  </si>
  <si>
    <t xml:space="preserve">impôt communal </t>
  </si>
  <si>
    <t>Kath. Kirchensteuer</t>
  </si>
  <si>
    <t>2.30 Fr.</t>
  </si>
  <si>
    <t>impôt paroissial cath.</t>
  </si>
  <si>
    <t>52.65 Fr.</t>
  </si>
  <si>
    <t>Beginn der Steuerpflicht in Franken</t>
  </si>
  <si>
    <t>Début de l'assujettissement en francs</t>
  </si>
  <si>
    <t>(Die Tabelle enthält die Reinvermögen bei denen die Steuer einsetzt.)</t>
  </si>
  <si>
    <t>(Ce tableau indique les montants des fortunes nettes à partir desquels débute la perception de l'impôt)</t>
  </si>
  <si>
    <r>
      <t>Erwerbsfähiger</t>
    </r>
    <r>
      <rPr>
        <vertAlign val="superscript"/>
        <sz val="12"/>
        <rFont val="Arial"/>
        <family val="2"/>
      </rPr>
      <t>1</t>
    </r>
    <r>
      <rPr>
        <sz val="12"/>
        <rFont val="Arial"/>
        <family val="2"/>
      </rPr>
      <t xml:space="preserve"> / Personne capable de travailler</t>
    </r>
    <r>
      <rPr>
        <vertAlign val="superscript"/>
        <sz val="12"/>
        <rFont val="Arial"/>
        <family val="2"/>
      </rPr>
      <t>1</t>
    </r>
  </si>
  <si>
    <r>
      <t>Verheirateter Rentner</t>
    </r>
    <r>
      <rPr>
        <vertAlign val="superscript"/>
        <sz val="12"/>
        <rFont val="Arial"/>
        <family val="2"/>
      </rPr>
      <t>1</t>
    </r>
  </si>
  <si>
    <t>Verheirateter / Personne mariée</t>
  </si>
  <si>
    <r>
      <t>Rentier marié</t>
    </r>
    <r>
      <rPr>
        <vertAlign val="superscript"/>
        <sz val="12"/>
        <rFont val="Arial"/>
        <family val="2"/>
      </rPr>
      <t>1</t>
    </r>
  </si>
  <si>
    <t>ohne Kinder</t>
  </si>
  <si>
    <t>mit 2 Kindern</t>
  </si>
  <si>
    <t>sans enfants</t>
  </si>
  <si>
    <t>St.Gallen</t>
  </si>
  <si>
    <t>1)  Nicht berücksichtigt sind die Abzüge für Pflichtige mit kleinen Einkommen.</t>
  </si>
  <si>
    <t>1)  Les déductions pour contribuables ayant un revenu bas ne sont pas prises en considération.</t>
  </si>
  <si>
    <t>Personne vivant seule avec 2 enfants</t>
  </si>
  <si>
    <t>Erläuterungen zu den Seiten 31 bis 33:</t>
  </si>
  <si>
    <t>Explications concernant les pages 31 à 33:</t>
  </si>
  <si>
    <r>
      <t xml:space="preserve">Steuersubjekt: </t>
    </r>
    <r>
      <rPr>
        <b/>
        <sz val="12"/>
        <rFont val="Helvetica"/>
        <family val="2"/>
      </rPr>
      <t>Alleinstehende(r)</t>
    </r>
    <r>
      <rPr>
        <sz val="12"/>
        <rFont val="Helvetica"/>
        <family val="2"/>
      </rPr>
      <t xml:space="preserve">, unselbständig </t>
    </r>
  </si>
  <si>
    <r>
      <t xml:space="preserve">Sujet fiscal: </t>
    </r>
    <r>
      <rPr>
        <b/>
        <sz val="12"/>
        <rFont val="Helvetica"/>
        <family val="2"/>
      </rPr>
      <t>personne vivant seule</t>
    </r>
    <r>
      <rPr>
        <sz val="12"/>
        <rFont val="Helvetica"/>
        <family val="2"/>
      </rPr>
      <t xml:space="preserve"> exerçant une </t>
    </r>
  </si>
  <si>
    <r>
      <t xml:space="preserve">Erwerbende(r), </t>
    </r>
    <r>
      <rPr>
        <b/>
        <sz val="12"/>
        <rFont val="Helvetica"/>
        <family val="2"/>
      </rPr>
      <t>mit 2 Kindern</t>
    </r>
  </si>
  <si>
    <r>
      <t xml:space="preserve">activité lucrative dépendante, </t>
    </r>
    <r>
      <rPr>
        <b/>
        <sz val="12"/>
        <rFont val="Helvetica"/>
        <family val="2"/>
      </rPr>
      <t>avec 2 enfants;</t>
    </r>
  </si>
  <si>
    <r>
      <t xml:space="preserve">Steuerobjekt: </t>
    </r>
    <r>
      <rPr>
        <b/>
        <sz val="12"/>
        <rFont val="Helvetica"/>
        <family val="2"/>
      </rPr>
      <t>Bruttoarbeitseinkommen</t>
    </r>
    <r>
      <rPr>
        <sz val="12"/>
        <rFont val="Helvetica"/>
        <family val="2"/>
      </rPr>
      <t xml:space="preserve"> gemäss</t>
    </r>
  </si>
  <si>
    <r>
      <t xml:space="preserve">Objet fiscal: </t>
    </r>
    <r>
      <rPr>
        <b/>
        <sz val="12"/>
        <rFont val="Helvetica"/>
        <family val="2"/>
      </rPr>
      <t>revenu brut du travail</t>
    </r>
    <r>
      <rPr>
        <sz val="12"/>
        <rFont val="Helvetica"/>
        <family val="2"/>
      </rPr>
      <t xml:space="preserve"> selon certificat </t>
    </r>
  </si>
  <si>
    <t>mindestens 1'900 Fr., höchstens 3'800 Fr.</t>
  </si>
  <si>
    <t>au minimum 1'900 fr. et au maximum 3'800 fr.</t>
  </si>
  <si>
    <t>Kinderbetreuungskostenabzug</t>
  </si>
  <si>
    <t>déduction pour frais de garde d'enfants</t>
  </si>
  <si>
    <t>Alleinstehenden mit 2 Kindern einsetzt.</t>
  </si>
  <si>
    <t xml:space="preserve">de l'impôt sur le revenu d'une personne vivant seule, </t>
  </si>
  <si>
    <t>Doppelverdiener ohne Kinder/ Epoux exerçant tous deux une activité lucrative, sans enfant</t>
  </si>
  <si>
    <t>Rentier mariée</t>
  </si>
  <si>
    <t>Erläuterungen zu den Seiten 45 bis 48:</t>
  </si>
  <si>
    <t>Explications concernant les pages 45 à 48:</t>
  </si>
  <si>
    <t>AHV- und Pensionseinkommen:</t>
  </si>
  <si>
    <t>Revenu provenant de l'AVS et d'une pension:</t>
  </si>
  <si>
    <r>
      <t xml:space="preserve">Steuersubjekt: </t>
    </r>
    <r>
      <rPr>
        <b/>
        <sz val="12"/>
        <rFont val="Helvetica"/>
        <family val="2"/>
      </rPr>
      <t>Verheirateter Rentner</t>
    </r>
    <r>
      <rPr>
        <sz val="12"/>
        <rFont val="Helvetica"/>
        <family val="2"/>
      </rPr>
      <t>, beide</t>
    </r>
  </si>
  <si>
    <r>
      <t xml:space="preserve">Sujet fiscal: </t>
    </r>
    <r>
      <rPr>
        <b/>
        <sz val="12"/>
        <rFont val="Helvetica"/>
        <family val="2"/>
      </rPr>
      <t>rentier marié</t>
    </r>
    <r>
      <rPr>
        <sz val="12"/>
        <rFont val="Helvetica"/>
        <family val="2"/>
      </rPr>
      <t>, les époux étant</t>
    </r>
  </si>
  <si>
    <t>Ehegatten über 65 Jahre alt;</t>
  </si>
  <si>
    <t>âgés de plus de 65 ans;</t>
  </si>
  <si>
    <t>Pensionierung nach 01.01.2002</t>
  </si>
  <si>
    <t>départ  à la retraite après le 01.01.2002</t>
  </si>
  <si>
    <r>
      <t xml:space="preserve">Steuerobjekt:   </t>
    </r>
    <r>
      <rPr>
        <b/>
        <sz val="12"/>
        <rFont val="Helvetica"/>
        <family val="2"/>
      </rPr>
      <t>AHV- und Pensionseinkommen;</t>
    </r>
  </si>
  <si>
    <r>
      <t xml:space="preserve">Objet fiscal: </t>
    </r>
    <r>
      <rPr>
        <b/>
        <sz val="12"/>
        <rFont val="Helvetica"/>
        <family val="2"/>
      </rPr>
      <t>revenu provenant d'une rente AVS</t>
    </r>
  </si>
  <si>
    <t>et d'une pension;</t>
  </si>
  <si>
    <t>Renteneinkommen insgesamt</t>
  </si>
  <si>
    <t>revenu total provenant de rentes</t>
  </si>
  <si>
    <t>Kantonssteuer                   100 %</t>
  </si>
  <si>
    <t>impôt cantonal                                   100 %</t>
  </si>
  <si>
    <t>Gemeindesteuer                119 %</t>
  </si>
  <si>
    <t>impôt communal                                119 %</t>
  </si>
  <si>
    <t>Kath. Kirchensteuer            10 %</t>
  </si>
  <si>
    <t>impôt paroissial (relig.cath.)               10 %</t>
  </si>
  <si>
    <t>Die nachfolgende Uebersicht enthält die AHV-</t>
  </si>
  <si>
    <t xml:space="preserve">Einkommen, bei denen die Steuer vom Einkommen für </t>
  </si>
  <si>
    <t>provenant d'une rente AVS, à partir desquels débute la</t>
  </si>
  <si>
    <t>einen verheirateten Rentner einsetzt.</t>
  </si>
  <si>
    <t>perception de l'impôt sur le revenu d'un rentier marié.</t>
  </si>
  <si>
    <t>Rentier(ère) vivant seul(e)</t>
  </si>
  <si>
    <t>Erläuterungen zu den Seiten 41 bis 43:</t>
  </si>
  <si>
    <t>Explications concernant les pages 41 à 43:</t>
  </si>
  <si>
    <r>
      <t xml:space="preserve">Steuersubjekt: </t>
    </r>
    <r>
      <rPr>
        <b/>
        <sz val="12"/>
        <rFont val="Helvetica"/>
        <family val="2"/>
      </rPr>
      <t>Alleinstehende(r) Rentner(in)</t>
    </r>
  </si>
  <si>
    <r>
      <t xml:space="preserve">Sujet fiscal: </t>
    </r>
    <r>
      <rPr>
        <b/>
        <sz val="12"/>
        <rFont val="Helvetica"/>
        <family val="2"/>
      </rPr>
      <t>rentier(ère) vivant seul(e)</t>
    </r>
    <r>
      <rPr>
        <sz val="12"/>
        <rFont val="Helvetica"/>
        <family val="2"/>
      </rPr>
      <t xml:space="preserve"> étant</t>
    </r>
  </si>
  <si>
    <t>über 65 Jahre alt, mit eigenem Haushalt;</t>
  </si>
  <si>
    <t>âgé(e) de plus de 65 ans, avec son propre ménage;</t>
  </si>
  <si>
    <t>départ à la retraite après le 01.01.2002</t>
  </si>
  <si>
    <r>
      <t xml:space="preserve">Steuerobjekt: </t>
    </r>
    <r>
      <rPr>
        <b/>
        <sz val="12"/>
        <rFont val="Helvetica"/>
        <family val="2"/>
      </rPr>
      <t>AHV- und Pensionseinkommen;</t>
    </r>
  </si>
  <si>
    <t>Erläuterungen zu den Seiten 35 bis 39:</t>
  </si>
  <si>
    <t>Explications concernant les pages 35 à 39:</t>
  </si>
  <si>
    <t>Alleinverdiener / Doppelverdiener</t>
  </si>
  <si>
    <t>Epoux dont un seul exerce une activité lucrative / époux exerçant tous deux une activité lucrative</t>
  </si>
  <si>
    <t>Konkubinat / Doppelverdiener</t>
  </si>
  <si>
    <t>Concubinage / époux exerçant tous deux une activité lucrative</t>
  </si>
  <si>
    <t>Steuersubjekte:</t>
  </si>
  <si>
    <t>Sujets fiscaux:</t>
  </si>
  <si>
    <r>
      <t>Alleinverdiener:</t>
    </r>
    <r>
      <rPr>
        <sz val="10"/>
        <rFont val="Arial"/>
        <family val="2"/>
      </rPr>
      <t xml:space="preserve"> Verheirateter ohne Kinder, nur ein Ehegatte mit unselbständiger Erwerbstätigkeit;</t>
    </r>
  </si>
  <si>
    <r>
      <t>Epoux dont un seul</t>
    </r>
    <r>
      <rPr>
        <sz val="10"/>
        <rFont val="Arial"/>
        <family val="2"/>
      </rPr>
      <t xml:space="preserve"> exerce une activité lucrative dépendante, sans enfant;</t>
    </r>
  </si>
  <si>
    <r>
      <t xml:space="preserve">Doppelverdiener: </t>
    </r>
    <r>
      <rPr>
        <sz val="10"/>
        <rFont val="Arial"/>
        <family val="2"/>
      </rPr>
      <t>Verheirateter ohne Kinder, beide Ehegatten mit unselbständiger Erwerbstätigkeit;</t>
    </r>
  </si>
  <si>
    <r>
      <t>Epoux exerçant tous deux</t>
    </r>
    <r>
      <rPr>
        <sz val="10"/>
        <rFont val="Arial"/>
        <family val="2"/>
      </rPr>
      <t xml:space="preserve"> une activité lucrative dépendante, sans enfant;</t>
    </r>
  </si>
  <si>
    <r>
      <t>Konkubinat:</t>
    </r>
    <r>
      <rPr>
        <sz val="10"/>
        <rFont val="Arial"/>
        <family val="2"/>
      </rPr>
      <t xml:space="preserve"> 2 Ledige in einem gemeinsamen Haushalt, beide mit unselbständiger Erwerbstätigkeit.</t>
    </r>
  </si>
  <si>
    <r>
      <t xml:space="preserve">Concubinage: </t>
    </r>
    <r>
      <rPr>
        <sz val="10"/>
        <rFont val="Arial"/>
        <family val="2"/>
      </rPr>
      <t>2 personnes célibataires vivant en ménage commun, exerçant toutes deux une activité lucrative dépendante.</t>
    </r>
  </si>
  <si>
    <t>Steuerobjekte:</t>
  </si>
  <si>
    <t>Objets fiscaux:</t>
  </si>
  <si>
    <t>50:50 / 70:30</t>
  </si>
  <si>
    <r>
      <t xml:space="preserve">Berechnungsbeispiel für Doppelverdiener </t>
    </r>
    <r>
      <rPr>
        <vertAlign val="superscript"/>
        <sz val="10"/>
        <rFont val="Arial"/>
        <family val="2"/>
      </rPr>
      <t>1)</t>
    </r>
    <r>
      <rPr>
        <sz val="10"/>
        <rFont val="Arial"/>
        <family val="2"/>
      </rPr>
      <t xml:space="preserve"> (Gemeinde Zürich):</t>
    </r>
  </si>
  <si>
    <r>
      <t xml:space="preserve">Exemple de calcul pour des époux exerçant tous deux une activité lucrative </t>
    </r>
    <r>
      <rPr>
        <vertAlign val="superscript"/>
        <sz val="10"/>
        <rFont val="Arial"/>
        <family val="2"/>
      </rPr>
      <t>1)</t>
    </r>
    <r>
      <rPr>
        <sz val="10"/>
        <rFont val="Arial"/>
        <family val="2"/>
      </rPr>
      <t xml:space="preserve"> (commune de Zurich):</t>
    </r>
  </si>
  <si>
    <t>Ehemann</t>
  </si>
  <si>
    <t>Époux</t>
  </si>
  <si>
    <t>Ehefrau</t>
  </si>
  <si>
    <t>Épouse</t>
  </si>
  <si>
    <t>Beiträge an Personenversicherungen sowie Zinsen von     Sparkapitalien;</t>
  </si>
  <si>
    <t>Dépôts, primes et cotisations d’ass.-vie, accidents et maladie et intérêts des capitaux d’épargne;</t>
  </si>
  <si>
    <t>Abzug für Berufsauslagen 3% des Nettolohnes,mindestens 2'000 Fr., höchstens 4'000 Fr.</t>
  </si>
  <si>
    <t>déduction pour frais professionnels 3% du salaire net,au minimum 2'000 fr. et au maximum 4'000 fr.</t>
  </si>
  <si>
    <t>déduction sur le revenu le plus bas de l'activité lucrative des deux époux</t>
  </si>
  <si>
    <t>Kantonssteuer                                                      100%</t>
  </si>
  <si>
    <t>impôt cantonal                                                  100%</t>
  </si>
  <si>
    <t>Gemeindesteuer                                                   119%</t>
  </si>
  <si>
    <t>impôt communal                                               119%</t>
  </si>
  <si>
    <t>Kath. Kirchensteuer                                                10%</t>
  </si>
  <si>
    <t>1)  Berechnungsbeipiel für den Ledigen bzw. verheirateten Alleinverdiener ohne Kinder vgl. Seiten 8 und 12.</t>
  </si>
  <si>
    <t>1)  Exemple de calcul pour une personne célibataire, ou des époux dont un seul exerce une activié lucrative, sans enfants, voir pages 8 et 12.</t>
  </si>
  <si>
    <t>Doppelverdiener mit 2 Kindern/ Epoux exerçant tous deux une activité lucrative, avec 2 enfants</t>
  </si>
  <si>
    <t>Erläuterungen zu den Seiten 51 bis 53:</t>
  </si>
  <si>
    <t>Explications concernant les pages 51 à 53:</t>
  </si>
  <si>
    <t>Revenu brut du travail</t>
  </si>
  <si>
    <r>
      <t xml:space="preserve">Steuersubjekt: </t>
    </r>
    <r>
      <rPr>
        <b/>
        <sz val="10"/>
        <rFont val="Helvetica"/>
        <family val="2"/>
      </rPr>
      <t>Verheirateter</t>
    </r>
    <r>
      <rPr>
        <sz val="10"/>
        <rFont val="Helvetica"/>
        <family val="2"/>
      </rPr>
      <t>, unselbständig</t>
    </r>
  </si>
  <si>
    <r>
      <t xml:space="preserve">Sujet fiscal: </t>
    </r>
    <r>
      <rPr>
        <b/>
        <sz val="10"/>
        <rFont val="Helvetica"/>
        <family val="2"/>
      </rPr>
      <t>personne mariée</t>
    </r>
    <r>
      <rPr>
        <sz val="10"/>
        <rFont val="Helvetica"/>
        <family val="2"/>
      </rPr>
      <t xml:space="preserve"> exerçant une activité</t>
    </r>
  </si>
  <si>
    <r>
      <t>Erwerbender,</t>
    </r>
    <r>
      <rPr>
        <b/>
        <sz val="10"/>
        <rFont val="Helvetica"/>
        <family val="2"/>
      </rPr>
      <t xml:space="preserve"> ohne Kinder;</t>
    </r>
  </si>
  <si>
    <r>
      <t xml:space="preserve">lucrative dépendante, </t>
    </r>
    <r>
      <rPr>
        <b/>
        <sz val="10"/>
        <rFont val="Helvetica"/>
        <family val="2"/>
      </rPr>
      <t>sans enfant</t>
    </r>
    <r>
      <rPr>
        <sz val="10"/>
        <rFont val="Helvetica"/>
        <family val="2"/>
      </rPr>
      <t>;</t>
    </r>
  </si>
  <si>
    <t>Steuerobjekt: Bruttoarbeitseinkommen</t>
  </si>
  <si>
    <t>Objet fiscal: revenu brut du travail selon certificat</t>
  </si>
  <si>
    <t>gemäss Lohnausweis;</t>
  </si>
  <si>
    <t>5,00% cotisations aux caisses de pension</t>
  </si>
  <si>
    <t>Beiträge an Personenversicherungen sowie Zinsen von Sparkapitalien</t>
  </si>
  <si>
    <t>Dépôts, primes et cotisations d’assurances-vie, accidents et maladie et intérêts des capitaux d’épargne</t>
  </si>
  <si>
    <t>./. Réduction des primes</t>
  </si>
  <si>
    <t>Pauschalabzug für Berufsauslagen</t>
  </si>
  <si>
    <t>Déduction forfaitaire pour frais professionels</t>
  </si>
  <si>
    <t>Revenu imposable</t>
  </si>
  <si>
    <t xml:space="preserve">Impôt simple selon le barème </t>
  </si>
  <si>
    <t>Impôt personnel</t>
  </si>
  <si>
    <t>Charge fiscale totale</t>
  </si>
  <si>
    <t xml:space="preserve">Steuerbelastung in Prozenten des Bruttoarbeitseinkommens </t>
  </si>
  <si>
    <t>1) Kantone, die eine Nachlasssteuer erheben (siehe Seite 70).</t>
  </si>
  <si>
    <t>1) Cantons percevant un impôt sur la masse successorale (voir page 70).</t>
  </si>
  <si>
    <t>5.125 %</t>
  </si>
  <si>
    <t>5,125% AHV-, IV- und EO-Beiträge</t>
  </si>
  <si>
    <t>5,125% cotisations à l'AVS, AI, APG</t>
  </si>
  <si>
    <t>impôt paroissial (relig.cath.)                              10%</t>
  </si>
  <si>
    <t>Fortune nette en francs</t>
  </si>
  <si>
    <t>perception de l'impôt sur le revenu d'un rentier vivant seule.</t>
  </si>
  <si>
    <t>einen alleinstehenden Rentner einsetzt.</t>
  </si>
  <si>
    <t>Steuerbelastung in den Kantonshauptorten</t>
  </si>
  <si>
    <t>Charge fiscale dans les chefs-lieux des cantons</t>
  </si>
  <si>
    <t>Erläuterungen zu den Seiten 61 bis 66:</t>
  </si>
  <si>
    <t>Explications concernant les pages 61 à 66:</t>
  </si>
  <si>
    <t>Aktiengesellschaften</t>
  </si>
  <si>
    <t>Sociétés anonymes</t>
  </si>
  <si>
    <t>Die nachfolgenden Tabellen zeigen die Belastungen durch Kantons-, Gemeinde- und Kirchensteuern bzw. direkte Bundessteuer in den Kantonshauptorten.</t>
  </si>
  <si>
    <t>Les tableaux suivants indiquent les charges dues aux impôts cantonaux, communaux et paroissiaux, resp. à l'impôt fédéral direct dans les chefs-lieux des cantons.</t>
  </si>
  <si>
    <r>
      <t xml:space="preserve">Steuersubjekt: </t>
    </r>
    <r>
      <rPr>
        <sz val="11"/>
        <rFont val="Helvetica"/>
        <family val="2"/>
      </rPr>
      <t>Handels-, Industrie-, Bank AG, ohne Beteiligungen;</t>
    </r>
  </si>
  <si>
    <r>
      <t>Sujet fiscal:</t>
    </r>
    <r>
      <rPr>
        <sz val="11"/>
        <rFont val="Helvetica"/>
        <family val="2"/>
      </rPr>
      <t xml:space="preserve"> SA commerciales, industrielles ou bancaires,  sans participations;</t>
    </r>
  </si>
  <si>
    <r>
      <t>Steuerobjekte:</t>
    </r>
    <r>
      <rPr>
        <sz val="11"/>
        <color indexed="8"/>
        <rFont val="Helvetica"/>
        <family val="2"/>
      </rPr>
      <t xml:space="preserve"> 100'000 Fr. bzw. 2 Mio. Fr. steuerbares Kapital und Reserven kombiniert mit verschiedenen Renditetypen (Seiten 62 bis 65). Diese Tabellen zeigen die Belastungen durch Reingewinn- und Kapitalsteuern insgesamt.</t>
    </r>
  </si>
  <si>
    <r>
      <t>Objets fiscaux:</t>
    </r>
    <r>
      <rPr>
        <sz val="11"/>
        <color indexed="8"/>
        <rFont val="Helvetica"/>
        <family val="2"/>
      </rPr>
      <t xml:space="preserve"> 100'000 fr., resp. 2 mio. fr. de capital et réserves imposables combinés avec différents types de rendement (pages 62 à 65). Ces tableaux indiquent les charges dues aux impôts sur le bénéfice net et sur le capital pris ensemble.</t>
    </r>
  </si>
  <si>
    <r>
      <t>Steuerbares Kapital und Reserven</t>
    </r>
    <r>
      <rPr>
        <sz val="11"/>
        <color indexed="8"/>
        <rFont val="Helvetica"/>
        <family val="2"/>
      </rPr>
      <t xml:space="preserve"> (Seite 66). Diese Tabelle zeigt die Belastung durch die Kapitalsteuer alleine.</t>
    </r>
  </si>
  <si>
    <r>
      <t>Capital et réserves imposables</t>
    </r>
    <r>
      <rPr>
        <sz val="11"/>
        <color indexed="8"/>
        <rFont val="Helvetica"/>
        <family val="2"/>
      </rPr>
      <t xml:space="preserve"> (page 66). Ce tableau indique la charge due à l'impôt sur le capital uniquement.</t>
    </r>
  </si>
  <si>
    <t>Die statistischen Berechnungen der Belastung des Reingewinns gehen vom Reingewinn vor Abzug der bezahlten Steuern aus. Die Kantone sowie der Bund lassen den Abzug der bezahlten Steuern vom Reingewinn zu. Die in einem Geschäftsjahr bezahlten Steuern sind eine Funktion der Geschäftsergebnisse früherer Jahre. Die Berechnungen beruhen auf der Annahme gleich hoher Gewinne in den Vorjahren wie im Steuerjahr. Bei einem konstanten Reingewinn löst aber der Abzug bezahlter Steuern eine anfänglich starke, dann immer schwächer werdende Pendelbewegung der Steuerbelastung aus. Für jeden von der Statistik berücksichtigten Einzelfall, in welchem der Steuerabzug zulässig ist, ist der Betrag der ausgependelten Steuer ermittelt und (auf 100 Fr. auf- oder abgerundet) vom Reingewinn abgezogen worden. Jede Änderung des Steuersatzes und des jährlichen Vielfachen löst eine neue Pendelbewegung aus. In diesen Fällen wird deshalb der neu "ausgependelte" Betrag vom Reingewinn abgezogen.</t>
  </si>
  <si>
    <t>Les calculs statistiques de la charge grevant le bénéfice net se fondent sur le bénéfice net avant la déduction des impôts payés. Les cantons, ainsi que la Confédération, admettent que les impôts payés soient déduits du bénéfice net. Les impôts payés pendant un exercice sont une fonction mathématique des résultats commerciaux d'exercices précédents. Pour les calculs, on a supposé des bénéfices de même montant pour les années précédentes et pour l'année fiscale. Le bénéfice net demeurant constant, la déduction des impôts a pour effet un mouvement pendulaire de la charge fiscale, dont l'amplitude, d'abord considérable, diminue de plus en plus. Dans chaque cas pris en considération par la statistique pour lequel la déduction des impôts est admise, le montant de l'impôt résultant du mouvement pendulaire a été calculé (arrondi aux 100 fr. supérieurs ou inférieurs) et déduit du bénéfice net. Chaque modification du taux d'impôt et du multiple annuel produit un nouveau mouvement pendulaire. Dans ces cas le montant qui résulte du nouveau mouvement pendulaire est donc déduit du bénéfice net.</t>
  </si>
  <si>
    <t>III) Erbschafts- und Schenkungssteuern</t>
  </si>
  <si>
    <t>III) Impôts sur les successions et les donations</t>
  </si>
  <si>
    <t>Nachlasssteuer</t>
  </si>
  <si>
    <t>Impôt sur la masse successorale</t>
  </si>
  <si>
    <t>Steuer auf der Hinterlassenschaft des Erblassers;</t>
  </si>
  <si>
    <t>Impôt sur la succession du défunt;</t>
  </si>
  <si>
    <t>Progressive Steuersätze nach der Höhe der Hinterlassenschaft: Solothurn.</t>
  </si>
  <si>
    <t>Taux progressifs de l'impôt selon le montant de la succession: Soleure.</t>
  </si>
  <si>
    <r>
      <t>Steuersubjekt:</t>
    </r>
    <r>
      <rPr>
        <sz val="10"/>
        <rFont val="Helvetica"/>
        <family val="2"/>
      </rPr>
      <t xml:space="preserve"> Erben;</t>
    </r>
  </si>
  <si>
    <r>
      <t xml:space="preserve">Sujet fiscal: </t>
    </r>
    <r>
      <rPr>
        <sz val="10"/>
        <rFont val="Helvetica"/>
        <family val="2"/>
      </rPr>
      <t>héritiers;</t>
    </r>
  </si>
  <si>
    <r>
      <t>Steuerobjekt:</t>
    </r>
    <r>
      <rPr>
        <sz val="10"/>
        <rFont val="Helvetica"/>
        <family val="2"/>
      </rPr>
      <t xml:space="preserve"> Hinterlassenschaft des Erblassers;</t>
    </r>
  </si>
  <si>
    <r>
      <t>Objet fiscal:</t>
    </r>
    <r>
      <rPr>
        <sz val="10"/>
        <rFont val="Helvetica"/>
        <family val="2"/>
      </rPr>
      <t xml:space="preserve"> succession du défunt;</t>
    </r>
  </si>
  <si>
    <t>Nachlass in Franken / Masse successorale en francs</t>
  </si>
  <si>
    <t>Nachlasssteuer / Impôt sur la masse successorale</t>
  </si>
  <si>
    <t>Graubünden</t>
  </si>
  <si>
    <t>Erbanfall- und Schenkungssteuern</t>
  </si>
  <si>
    <t>Impôts sur les parts héréditaires et les donations</t>
  </si>
  <si>
    <t>Erläuterungen zu den Seiten 72 bis 77</t>
  </si>
  <si>
    <t>Explications concernant les pages 72 à 77</t>
  </si>
  <si>
    <t>Die Erbanfallsteuer erfasst die einzelnen Erbquoten und Vermächtnisse. Die Steuersätze sind progressiv</t>
  </si>
  <si>
    <t>L'impôt sur les parts héréditaires frappe les différentes parts héréditaires et les legs. Les taux de l'impôt sont progressifs selon</t>
  </si>
  <si>
    <t>1. nach dem Verwandtschaftsgrad;</t>
  </si>
  <si>
    <t>1. le degré de parenté;</t>
  </si>
  <si>
    <t>2. nach der Höhe des Erbanfalls;</t>
  </si>
  <si>
    <t>2. le montant de la part héréditaire;</t>
  </si>
  <si>
    <t>3. nach der Höhe des Vermögens des Erben</t>
  </si>
  <si>
    <t>3. le montant de la fortune de l'héritier</t>
  </si>
  <si>
    <t>(in vielen Gemeinden des Kantons Graubünden).</t>
  </si>
  <si>
    <t>(nombre de communes du canton des Grisons).</t>
  </si>
  <si>
    <r>
      <t xml:space="preserve">Steuersubjekt: </t>
    </r>
    <r>
      <rPr>
        <sz val="10"/>
        <rFont val="Helvetica"/>
        <family val="2"/>
      </rPr>
      <t>Erben verschiedener Verwandtschaftsgrade;</t>
    </r>
  </si>
  <si>
    <r>
      <t xml:space="preserve">Sujet fiscal: </t>
    </r>
    <r>
      <rPr>
        <sz val="10"/>
        <rFont val="Helvetica"/>
        <family val="2"/>
      </rPr>
      <t>héritiers de différents degrés de parenté;</t>
    </r>
  </si>
  <si>
    <r>
      <t>Steuerobjekt:</t>
    </r>
    <r>
      <rPr>
        <sz val="10"/>
        <rFont val="Helvetica"/>
        <family val="2"/>
      </rPr>
      <t xml:space="preserve"> Erbanfälle verschiedener Grössen.</t>
    </r>
  </si>
  <si>
    <r>
      <t>Objet fiscal:</t>
    </r>
    <r>
      <rPr>
        <sz val="10"/>
        <rFont val="Helvetica"/>
        <family val="2"/>
      </rPr>
      <t xml:space="preserve"> parts héréditaires de montants différents.</t>
    </r>
  </si>
  <si>
    <t>Schenkungen unterliegen in der Regel den gleichen Besteuerungsgrundsätzen (persönliche Abzüge vom Vermögensanfall und Steuersätze) wie Erbanfälle.</t>
  </si>
  <si>
    <t>En général, les donations sont soumises aux mêmes principes d'imposition (déductions personnelles sur les dévolutions de fortune et taux d'impôt) que les parts héréditaires.</t>
  </si>
  <si>
    <t>Gegenüber der Erbschaftssteuer abweichende Besteuerungs-grundsätze kommen in den Kantonen Luzern, Fribourg, Solothurn, Graubünden und Waadt, zur Anwendung.</t>
  </si>
  <si>
    <t>Dans les cantons de Lucerne, Fribourg, Soleure, Grisons et Vaud les principes applicables en ce qui concerne l'imposition des donations diffèrent de ceux qui régissent l'imposition des successions.</t>
  </si>
  <si>
    <t>Die Belastung durch die Schenkungssteuer ist demzufolge in den meisten Kantonen identisch mit der Erbschaftssteuer oder weicht nur unwesentlich davon ab. Deshalb wird auf die Darstellung der Schenkungssteuerbelastung verzichtet (vgl. jedoch die Uebersicht auf Seite 71).</t>
  </si>
  <si>
    <t>En conséquence, la charge fiscale afférente à l'impôt sur les donations est, dans la plus part des cantons, identique à celle de l'impôt sur les successions, ou ne diffère que très peu. C'est pourquoi on renonce à présenter la charge fiscale afférente à l'impôt sur les donations (voir cependant l'aperçu de la page 71).</t>
  </si>
  <si>
    <t>Inhaltsverzeichnis</t>
  </si>
  <si>
    <t>Table des matières</t>
  </si>
  <si>
    <t>Einleitung</t>
  </si>
  <si>
    <t>Introduction</t>
  </si>
  <si>
    <t>I</t>
  </si>
  <si>
    <t>Einkommens- und Vermögenssteuern der natürlichen Personen</t>
  </si>
  <si>
    <t>Impôts sur le revenu et sur la fortune des personnes physiques</t>
  </si>
  <si>
    <t>Vorbemerkung</t>
  </si>
  <si>
    <t>Remarque préliminaire</t>
  </si>
  <si>
    <t>Alleinverdiener / Doppelverdiener und
Konkubinat / Doppelverdiener</t>
  </si>
  <si>
    <t>Epoux dont un seul exerce une activité lucrative / époux exerçant tous deux une activité lucrative et concubinage / époux exerçant tous deux une activité lucrative</t>
  </si>
  <si>
    <t>Revenu provenant de l'AVS et d'une pension</t>
  </si>
  <si>
    <t>Rentier marié</t>
  </si>
  <si>
    <t>Entwicklung der Steuerbelastung</t>
  </si>
  <si>
    <t>Evolution de la charge fiscale</t>
  </si>
  <si>
    <t>II</t>
  </si>
  <si>
    <t>Reingewinn- und Kapitalsteuern der juristischen Personen</t>
  </si>
  <si>
    <t xml:space="preserve">Impôts sur le bénéfice net et sur le capital des personnes morales </t>
  </si>
  <si>
    <t>Reingewinn und Kapital</t>
  </si>
  <si>
    <t>Bénéfice net et capital</t>
  </si>
  <si>
    <t>Kapital</t>
  </si>
  <si>
    <t>Capital</t>
  </si>
  <si>
    <t xml:space="preserve">Holdinggesellschaften </t>
  </si>
  <si>
    <t>Sociétés holding</t>
  </si>
  <si>
    <t>Domizilgesellschaften - Verwaltungsgesellschaften</t>
  </si>
  <si>
    <t>Sociétés de domicile – Sociétés de base</t>
  </si>
  <si>
    <t>lII</t>
  </si>
  <si>
    <t>Erbschafts- und Schenkungssteuern</t>
  </si>
  <si>
    <t>Impôts sur les successions et les donations</t>
  </si>
  <si>
    <t>Die nachfolgenden Tabellen zeigen die Belastungen durch Kantons-, Gemeinde- und Kirchensteuern in den Kantonshauptorten bzw. durch die direkte Bundessteuer für ausgewählte Steuersubjekte und -objekte. Für die Berechnung der Kirchensteuern sind die grössten Kirchgemeinden gemäss neuster Volkszählung massgebend. Somit wird beispielsweise in Zürich der Steuerfuss der katholischen und in Bern der evangelischen Kirche berücksichtigt.</t>
  </si>
  <si>
    <t>Les tableaux suivants indiquent les charges dues aux impôts cantonaux, communaux et paroissiaux dans les chefs-lieux cantonaux ainsi que les charges afférentes à l'impôt fédéral direct pour de sujets et objets fiscaux prédéterminés. Pour le calcul des impôts paroissiaux ce sont les paroisses comptant le plus grand nombre de membres dans la commune, selon le dernier recensement de la population, qui ont été choisies. A Zurich p.ex. le taux annuel de la paroisse catholique a été pris en considération, tandis que pour Berne on a retenu celui de la paroisse réformée.</t>
  </si>
  <si>
    <t>Die Berechnungen basieren auf den folgenden Steuer-subjekten und -objekten:</t>
  </si>
  <si>
    <t>Les calculs sont fondés sur les sujets et objets fiscaux suivants:</t>
  </si>
  <si>
    <r>
      <t>Unselbständig erwerbende(r) Steuerpflichtige(r)</t>
    </r>
    <r>
      <rPr>
        <sz val="11"/>
        <rFont val="Helvetica"/>
        <family val="2"/>
      </rPr>
      <t xml:space="preserve"> mit einem Bruttoarbeitseinkommmen, welches durch Lohnausweis belegt ist.</t>
    </r>
  </si>
  <si>
    <r>
      <t>Contribuable exerçant(e)</t>
    </r>
    <r>
      <rPr>
        <sz val="11"/>
        <rFont val="Helvetica"/>
        <family val="2"/>
      </rPr>
      <t xml:space="preserve"> une activité lucrative dépendante avec un revenu brut du travail établi par un certificat de salaire.</t>
    </r>
  </si>
  <si>
    <r>
      <t>Verheirateter Rentner</t>
    </r>
    <r>
      <rPr>
        <sz val="11"/>
        <rFont val="Helvetica"/>
        <family val="2"/>
      </rPr>
      <t>, beide Ehegatten über 65 Jahre alt, mit einer ganzen Ehepaar-Altersrente der AHV und einer Pension aus der beruflichen Altersvorsorge.</t>
    </r>
  </si>
  <si>
    <r>
      <t>Rentier marié</t>
    </r>
    <r>
      <rPr>
        <sz val="11"/>
        <rFont val="Helvetica"/>
        <family val="2"/>
      </rPr>
      <t>, les deux époux étant âgés de plus de 65 ans, avec une rente de vieillesse entière pour couple et une pension de la prévoyance professionnelle vieillesse.</t>
    </r>
  </si>
  <si>
    <r>
      <t>Alleinstehende(r) Rentner(in)</t>
    </r>
    <r>
      <rPr>
        <sz val="11"/>
        <rFont val="Helvetica"/>
        <family val="2"/>
      </rPr>
      <t>, über 65 Jahre alt, mit einer einfachen Altersrente der AHV und einer Pension aus der beruflichen Altersvorsorge.</t>
    </r>
  </si>
  <si>
    <r>
      <t>Rentier(ère)</t>
    </r>
    <r>
      <rPr>
        <sz val="11"/>
        <rFont val="Helvetica"/>
        <family val="2"/>
      </rPr>
      <t xml:space="preserve"> vivant seul(e), âgé(e) de plus de 65 ans, avec une rente de vieillesse simple et une pension de la prévoyance professionnelle vieillesse.</t>
    </r>
  </si>
  <si>
    <t>Berücksichtigt werden sämtliche gesetzlichen Abzüge, die ohne Nachweis vorgenommen werden können.</t>
  </si>
  <si>
    <t>Toutes les déductions légales pouvant être admises sans justification sont prises en considération.</t>
  </si>
  <si>
    <t>Die in den einschlägigen kantonalen und kommunalen Steuergesetzen vorgesehenen Personal-, Haushaltungs- bzw. Kopfsteuern werden in die Belastungen einbezogen. Demgegenüber bleiben Gebühren und Taxen unberücksichtigt.</t>
  </si>
  <si>
    <t>Les taxes personnelles, de ménage ou par tête prévues par les lois fiscales cantonales ou communales sont prises en considération pour le calcul des charges. Il n'est pas tenu compte en revanche des autres taxes et émoluments.</t>
  </si>
  <si>
    <t>Zeichenerklärung zu den Tabellen</t>
  </si>
  <si>
    <t>Explication des signes des tableaux</t>
  </si>
  <si>
    <t>Ein Strich (-) anstelle einer Zahl bedeutet, dass nichts vorkommt oder die begrifflichen Voraussetzungen dazu fehlen.</t>
  </si>
  <si>
    <t>Un trait (-) mis à la place d'un nombre signifie que la donnée correspondante n'éxiste pas ou qu'elle est inconcevable.</t>
  </si>
  <si>
    <t>Eine Null (0 oder 0,0 usw.) anstelle einer andern Zahl bezeichnet eine Grösse, die kleiner ist als die Hälfte der kleinsten Dezimalstelle.</t>
  </si>
  <si>
    <t>Un zéro (0 ou 0,0 etc.) mis à la place d'un nombre désigne une valeur inférieure à la moitié de la plus petite unité décimale.</t>
  </si>
  <si>
    <t>Célibataire</t>
  </si>
  <si>
    <t>Epoux dont un seul exerce une activité lucrative  -  Epoux exerçant tous deux une activité lucrative</t>
  </si>
  <si>
    <t>Répartition du revenu  50  :  50</t>
  </si>
  <si>
    <t>Soleure</t>
  </si>
  <si>
    <t>Bâle</t>
  </si>
  <si>
    <t>Hérisau</t>
  </si>
  <si>
    <t>Répartition du revenu  70 : 30</t>
  </si>
  <si>
    <t xml:space="preserve"> Impôt fédéral direct</t>
  </si>
  <si>
    <t>Charge fiscale en pour-cent du revenu provenant de l'AVS et d'une pension</t>
  </si>
  <si>
    <t>Entwicklung der Steuerbelastung bei Teuerungsausgleich ab 2006</t>
  </si>
  <si>
    <t>Evolution de la charge fiscale avec compensation du renchérissement, dès 2006</t>
  </si>
  <si>
    <t>Entwicklung der Belastung der um die Teuerung korrigierten Bruttoarbeitseinkommen seit 2006. Das Bruttoarbeitseinkommen wird aufgrund der Entwicklung des Indexes (Basis 1977) der Konsumentenpreise wie folgt berechnet:</t>
  </si>
  <si>
    <t xml:space="preserve">Index Dezember 2013:  198,7 </t>
  </si>
  <si>
    <t>Index Dezember 2014:  198,0  (-0.35%)</t>
  </si>
  <si>
    <t>Index Dezember 2015:  195,4  (-1.31%)</t>
  </si>
  <si>
    <t>Index Dezember 2016:  195,4  (0%)</t>
  </si>
  <si>
    <t>2014:  50'126 Fr.</t>
  </si>
  <si>
    <t>2015:  49'950 Fr.  (-0.35%)</t>
  </si>
  <si>
    <t>2016:  49'294 Fr.  (-1.31%)</t>
  </si>
  <si>
    <t>2017:  49'294 Fr.  (0%)</t>
  </si>
  <si>
    <t>Die Belastungen 2017 werden in den Kantonen und bei der direkten Bundessteuer auf einem Bruttoarbeitseinkommen von 49'294 Fr. berechnet.</t>
  </si>
  <si>
    <t>Evolution, dès 2006 de la charge des revenus bruts du travail augmentés du renchérissement. Le revenu brut du travail est calculé sur la base de l'évolution de l'indice (base 1977) des prix de consommation de la façon suivante:</t>
  </si>
  <si>
    <t>Indice en décembre 2013:  198,7</t>
  </si>
  <si>
    <t>Indice en décembre 2014:  198,0  (-0.35%)</t>
  </si>
  <si>
    <t>Indice en décembre 2015:  195,4  (-1.31%)</t>
  </si>
  <si>
    <t>Indice en décembre 2016:  195,4  (0%)</t>
  </si>
  <si>
    <t>2014:  50'126 fr.</t>
  </si>
  <si>
    <t>2015:  49'950 fr.  (-0.35%)</t>
  </si>
  <si>
    <t>2016:  49'294 fr.  (-1.31%)</t>
  </si>
  <si>
    <t>2017:  49'294 fr.  (0%)</t>
  </si>
  <si>
    <t>Les charges fiscales pour 2017 sont calculées pour les cantons ainsi que pour l'impôt fédéral direct sur la base d'un revenu brut du travail de 49'294 fr.</t>
  </si>
  <si>
    <t>Berechnungsbeispiel für das Jahr 2017 (Gemeinde Zürich):</t>
  </si>
  <si>
    <t>Exemple de calcul pour l'année 2017 (commune de Zurich):</t>
  </si>
  <si>
    <t>Bruttoarbeitseinkommen 2017</t>
  </si>
  <si>
    <t>49'294 Fr.</t>
  </si>
  <si>
    <t>Revenu brut du travail 2017</t>
  </si>
  <si>
    <t>2'526 Fr.</t>
  </si>
  <si>
    <t>542 Fr.</t>
  </si>
  <si>
    <t>2'465 Fr.</t>
  </si>
  <si>
    <t>5'200 Fr.</t>
  </si>
  <si>
    <t>1'392 Fr.</t>
  </si>
  <si>
    <t>3'808 Fr.</t>
  </si>
  <si>
    <t>2'000 Fr.</t>
  </si>
  <si>
    <t>37'952 Fr.</t>
  </si>
  <si>
    <t>789.00 Fr.</t>
  </si>
  <si>
    <t>Kantonssteuer                          100%</t>
  </si>
  <si>
    <t>Impôt cantonal                     100%</t>
  </si>
  <si>
    <t>Gemeindesteuer                       119%</t>
  </si>
  <si>
    <t>938.90 Fr.</t>
  </si>
  <si>
    <t>Impôt communal                  119%</t>
  </si>
  <si>
    <t>Röm. kath. Kirchensteuer           10%</t>
  </si>
  <si>
    <t>78.90 Fr.</t>
  </si>
  <si>
    <t>Impôt paroissial (cath. rom.)   10%</t>
  </si>
  <si>
    <t xml:space="preserve">     48.00 Fr. </t>
  </si>
  <si>
    <t>1'854.80 Fr.</t>
  </si>
  <si>
    <t>Entwicklung der Steuerbelastung bei Teuerungsausgleich 2017 gegenüber 2007 beziehungsweise 2012</t>
  </si>
  <si>
    <t>Evolution de la charge fiscale compte tenu de la compensation du renchérissement 2017 par rapport à 2007 ou 2012</t>
  </si>
  <si>
    <t>Bruttoarbeitseinkommen 2017 in Franken  /  Revenu brut du travail 2017 en francs</t>
  </si>
  <si>
    <t>Bruttoarbeitseinkommen 2007 in Franken  /  Revenu brut du travail 2007 en francs</t>
  </si>
  <si>
    <t>Mehrbelastung beziehungsweise Entlastung (-)  2017 gegenüber 2007 in o/o</t>
  </si>
  <si>
    <t>Bruttoarbeitseinkommen 2012 in Franken  /  Revenu brut du travail 2012 en francs</t>
  </si>
  <si>
    <t>Augmentation ou diminution (-)  de la charge 2017 par rapport à 2012 en o/o</t>
  </si>
  <si>
    <t>Années</t>
  </si>
  <si>
    <t>Indice des prix à la consommation, état en décembre de l'année précédente (septembre 1977 = 100)</t>
  </si>
  <si>
    <t>Revenu brut du travail (certificat de salaire), compte tenu de la compensation du renchérissement en francs</t>
  </si>
  <si>
    <t>Evolution de la charge fiscale compte tenu de la compensation du renchérissement dès 2006</t>
  </si>
  <si>
    <t>Charge fiscale en pour-mille de la fortune nette</t>
  </si>
  <si>
    <t xml:space="preserve">Soleure </t>
  </si>
  <si>
    <t xml:space="preserve">Schaffhouse </t>
  </si>
  <si>
    <t xml:space="preserve">Appenzell </t>
  </si>
  <si>
    <t>Genève  4)</t>
  </si>
  <si>
    <t>Bénéfice net  40'000 francs 3)</t>
  </si>
  <si>
    <t>Bénéfice net  50'000 francs 3)</t>
  </si>
  <si>
    <t>Bénéfice net  800'000 francs 3)</t>
  </si>
  <si>
    <t>Bénéfice net 1'000'000 francs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</si>
</sst>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 #,##0.00_ ;_ * \-#,##0.00_ ;_ * &quot;-&quot;??_ ;_ @_ "/>
    <numFmt numFmtId="164" formatCode="0.0"/>
    <numFmt numFmtId="165" formatCode="#,##0\ \ \ "/>
    <numFmt numFmtId="166" formatCode="0.00\ \ \ "/>
    <numFmt numFmtId="167" formatCode="#,##0\ \ \ \ "/>
    <numFmt numFmtId="168" formatCode="#,##0\ "/>
    <numFmt numFmtId="169" formatCode="0.00\ "/>
    <numFmt numFmtId="170" formatCode="#,##0\ \ "/>
    <numFmt numFmtId="171" formatCode="0.0\ "/>
    <numFmt numFmtId="172" formatCode="0.00\ \ \ \ "/>
    <numFmt numFmtId="173" formatCode="0.00\ \ \ \ \ \ \ \ \ \ \ \ "/>
    <numFmt numFmtId="174" formatCode="#,##0\ \ \ \ \ \ \ \ \ \ \ \ "/>
    <numFmt numFmtId="175" formatCode="_ * #,##0.0_ ;_ * \-#,##0.0_ ;_ * &quot;-&quot;??_ ;_ @_ "/>
    <numFmt numFmtId="176" formatCode="_ * #,##0_ ;_ * \-#,##0_ ;_ * &quot;-&quot;??_ ;_ @_ "/>
    <numFmt numFmtId="177" formatCode="0.0000"/>
  </numFmts>
  <fonts count="77">
    <font>
      <sz val="10"/>
      <name val="Arial"/>
    </font>
    <font>
      <sz val="10"/>
      <name val="Arial"/>
      <family val="2"/>
    </font>
    <font>
      <b/>
      <sz val="12"/>
      <name val="Helvetica"/>
      <family val="2"/>
    </font>
    <font>
      <b/>
      <sz val="14"/>
      <name val="Helvetica"/>
      <family val="2"/>
    </font>
    <font>
      <b/>
      <sz val="10"/>
      <name val="Helvetica"/>
    </font>
    <font>
      <b/>
      <sz val="11"/>
      <name val="Helvetica"/>
      <family val="2"/>
    </font>
    <font>
      <sz val="10"/>
      <name val="Helvetica"/>
    </font>
    <font>
      <sz val="10"/>
      <name val="Times"/>
    </font>
    <font>
      <b/>
      <sz val="10"/>
      <name val="Helvetica"/>
      <family val="2"/>
    </font>
    <font>
      <sz val="11"/>
      <name val="Helvetica"/>
    </font>
    <font>
      <sz val="10"/>
      <name val="Helvetica"/>
      <family val="2"/>
    </font>
    <font>
      <b/>
      <sz val="13"/>
      <name val="Helvetica"/>
      <family val="2"/>
    </font>
    <font>
      <b/>
      <sz val="14"/>
      <name val="Helvetica"/>
    </font>
    <font>
      <sz val="14"/>
      <name val="Helvetica"/>
      <family val="2"/>
    </font>
    <font>
      <sz val="12"/>
      <name val="Helvetica"/>
      <family val="2"/>
    </font>
    <font>
      <b/>
      <sz val="12"/>
      <name val="Helvetica"/>
    </font>
    <font>
      <sz val="12"/>
      <name val="Helvetica"/>
    </font>
    <font>
      <b/>
      <sz val="11"/>
      <name val="Helvetica"/>
    </font>
    <font>
      <b/>
      <sz val="16"/>
      <name val="Helvetica"/>
    </font>
    <font>
      <sz val="14"/>
      <name val="Helvetica"/>
    </font>
    <font>
      <b/>
      <sz val="15"/>
      <name val="Helvetica"/>
    </font>
    <font>
      <b/>
      <sz val="8"/>
      <name val="Helvetica"/>
    </font>
    <font>
      <b/>
      <sz val="14"/>
      <color indexed="48"/>
      <name val="Helvetica"/>
      <family val="2"/>
    </font>
    <font>
      <sz val="15"/>
      <name val="Helvetica"/>
      <family val="2"/>
    </font>
    <font>
      <sz val="11"/>
      <name val="Helvetica"/>
      <family val="2"/>
    </font>
    <font>
      <b/>
      <u/>
      <sz val="12"/>
      <name val="Helvetica"/>
      <family val="2"/>
    </font>
    <font>
      <b/>
      <vertAlign val="superscript"/>
      <sz val="14"/>
      <name val="Helvetica"/>
      <family val="2"/>
    </font>
    <font>
      <b/>
      <vertAlign val="superscript"/>
      <sz val="12"/>
      <name val="Helvetica"/>
      <family val="2"/>
    </font>
    <font>
      <b/>
      <u/>
      <sz val="12"/>
      <name val="Helvetica"/>
    </font>
    <font>
      <b/>
      <u/>
      <sz val="14"/>
      <name val="Helvetica"/>
      <family val="2"/>
    </font>
    <font>
      <b/>
      <sz val="13"/>
      <name val="Helvetica"/>
    </font>
    <font>
      <b/>
      <sz val="14"/>
      <color indexed="10"/>
      <name val="Helvetica"/>
      <family val="2"/>
    </font>
    <font>
      <sz val="8"/>
      <name val="Arial"/>
      <family val="2"/>
    </font>
    <font>
      <b/>
      <i/>
      <sz val="14"/>
      <name val="Helvetica"/>
      <family val="2"/>
    </font>
    <font>
      <i/>
      <sz val="12"/>
      <name val="Helvetica"/>
    </font>
    <font>
      <i/>
      <sz val="12"/>
      <name val="Helvetica"/>
      <family val="2"/>
    </font>
    <font>
      <sz val="12"/>
      <name val="Helv"/>
    </font>
    <font>
      <i/>
      <sz val="12"/>
      <color indexed="10"/>
      <name val="Helvetica"/>
      <family val="2"/>
    </font>
    <font>
      <sz val="12"/>
      <name val="Times"/>
    </font>
    <font>
      <sz val="12"/>
      <color indexed="12"/>
      <name val="Helvetica"/>
      <family val="2"/>
    </font>
    <font>
      <b/>
      <sz val="12"/>
      <name val="Helv"/>
    </font>
    <font>
      <b/>
      <i/>
      <sz val="12"/>
      <name val="Helvetica"/>
    </font>
    <font>
      <sz val="12"/>
      <name val="Helvetica-Condensed"/>
    </font>
    <font>
      <i/>
      <sz val="12"/>
      <name val="Helvetica-Condensed"/>
    </font>
    <font>
      <i/>
      <sz val="10"/>
      <name val="Helvetica"/>
      <family val="2"/>
    </font>
    <font>
      <i/>
      <sz val="10"/>
      <name val="Helvetica"/>
    </font>
    <font>
      <b/>
      <i/>
      <sz val="10"/>
      <name val="Helvetica"/>
    </font>
    <font>
      <b/>
      <i/>
      <sz val="10"/>
      <color indexed="10"/>
      <name val="Helvetica"/>
      <family val="2"/>
    </font>
    <font>
      <b/>
      <sz val="10"/>
      <color indexed="12"/>
      <name val="Helvetica"/>
      <family val="2"/>
    </font>
    <font>
      <b/>
      <sz val="12"/>
      <name val="Helvetica-Condensed"/>
    </font>
    <font>
      <sz val="6"/>
      <name val="Helvetica"/>
    </font>
    <font>
      <i/>
      <sz val="6"/>
      <name val="Helvetica"/>
    </font>
    <font>
      <sz val="6"/>
      <name val="Helvetica"/>
      <family val="2"/>
    </font>
    <font>
      <i/>
      <sz val="6"/>
      <name val="Helvetica"/>
      <family val="2"/>
    </font>
    <font>
      <b/>
      <i/>
      <sz val="10"/>
      <name val="Helvetica"/>
      <family val="2"/>
    </font>
    <font>
      <sz val="8"/>
      <name val="Helvetica"/>
      <family val="2"/>
    </font>
    <font>
      <i/>
      <sz val="8"/>
      <name val="Helvetica"/>
      <family val="2"/>
    </font>
    <font>
      <sz val="12"/>
      <color indexed="8"/>
      <name val="Arial"/>
      <family val="2"/>
    </font>
    <font>
      <sz val="10"/>
      <color indexed="8"/>
      <name val="Arial"/>
      <family val="2"/>
    </font>
    <font>
      <sz val="12"/>
      <name val="Arial"/>
      <family val="2"/>
    </font>
    <font>
      <b/>
      <sz val="12"/>
      <name val="Arial"/>
      <family val="2"/>
    </font>
    <font>
      <b/>
      <sz val="10"/>
      <name val="Arial"/>
      <family val="2"/>
    </font>
    <font>
      <sz val="12"/>
      <color theme="1"/>
      <name val="Arial"/>
      <family val="2"/>
    </font>
    <font>
      <i/>
      <sz val="12"/>
      <name val="Arial"/>
      <family val="2"/>
    </font>
    <font>
      <vertAlign val="superscript"/>
      <sz val="12"/>
      <name val="Arial"/>
      <family val="2"/>
    </font>
    <font>
      <sz val="10"/>
      <color indexed="12"/>
      <name val="Helvetica"/>
      <family val="2"/>
    </font>
    <font>
      <i/>
      <sz val="8"/>
      <name val="Helvetica"/>
    </font>
    <font>
      <i/>
      <sz val="6"/>
      <name val="Helvetica-Condensed"/>
    </font>
    <font>
      <sz val="12"/>
      <color indexed="8"/>
      <name val="Helvetica"/>
      <family val="2"/>
    </font>
    <font>
      <sz val="8"/>
      <color indexed="12"/>
      <name val="Helvetica"/>
      <family val="2"/>
    </font>
    <font>
      <vertAlign val="superscript"/>
      <sz val="10"/>
      <name val="Arial"/>
      <family val="2"/>
    </font>
    <font>
      <b/>
      <sz val="11"/>
      <name val="Arial"/>
      <family val="2"/>
    </font>
    <font>
      <sz val="11"/>
      <color theme="1"/>
      <name val="Helvetica"/>
      <family val="2"/>
    </font>
    <font>
      <sz val="11"/>
      <color rgb="FFFF0000"/>
      <name val="Helvetica"/>
      <family val="2"/>
    </font>
    <font>
      <b/>
      <sz val="11"/>
      <color indexed="8"/>
      <name val="Helvetica"/>
      <family val="2"/>
    </font>
    <font>
      <sz val="11"/>
      <color indexed="8"/>
      <name val="Helvetica"/>
      <family val="2"/>
    </font>
    <font>
      <sz val="11"/>
      <color indexed="10"/>
      <name val="Helvetica"/>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56">
    <border>
      <left/>
      <right/>
      <top/>
      <bottom/>
      <diagonal/>
    </border>
    <border>
      <left style="hair">
        <color indexed="64"/>
      </left>
      <right style="hair">
        <color indexed="64"/>
      </right>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medium">
        <color indexed="64"/>
      </top>
      <bottom style="hair">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hair">
        <color indexed="64"/>
      </left>
      <right/>
      <top style="thin">
        <color indexed="64"/>
      </top>
      <bottom/>
      <diagonal/>
    </border>
    <border>
      <left/>
      <right style="hair">
        <color indexed="64"/>
      </right>
      <top style="thin">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hair">
        <color indexed="64"/>
      </left>
      <right/>
      <top style="medium">
        <color indexed="64"/>
      </top>
      <bottom style="hair">
        <color indexed="64"/>
      </bottom>
      <diagonal/>
    </border>
    <border>
      <left/>
      <right/>
      <top style="hair">
        <color indexed="64"/>
      </top>
      <bottom/>
      <diagonal/>
    </border>
    <border>
      <left/>
      <right/>
      <top/>
      <bottom style="hair">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hair">
        <color indexed="64"/>
      </right>
      <top style="medium">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s>
  <cellStyleXfs count="18">
    <xf numFmtId="0" fontId="0" fillId="0" borderId="0"/>
    <xf numFmtId="43" fontId="1"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32" fillId="0" borderId="0"/>
  </cellStyleXfs>
  <cellXfs count="975">
    <xf numFmtId="0" fontId="0" fillId="0" borderId="0" xfId="0"/>
    <xf numFmtId="0" fontId="2" fillId="2" borderId="0" xfId="8" applyFont="1" applyFill="1" applyProtection="1">
      <protection locked="0"/>
    </xf>
    <xf numFmtId="168" fontId="3" fillId="2" borderId="0" xfId="8" applyNumberFormat="1" applyFont="1" applyFill="1" applyAlignment="1">
      <alignment horizontal="right"/>
    </xf>
    <xf numFmtId="0" fontId="3" fillId="2" borderId="0" xfId="8" applyFont="1" applyFill="1"/>
    <xf numFmtId="0" fontId="8" fillId="2" borderId="0" xfId="8" applyFont="1" applyFill="1"/>
    <xf numFmtId="0" fontId="10" fillId="2" borderId="0" xfId="8" applyFont="1" applyFill="1"/>
    <xf numFmtId="0" fontId="2" fillId="2" borderId="0" xfId="8" applyFont="1" applyFill="1" applyAlignment="1">
      <alignment horizontal="left"/>
    </xf>
    <xf numFmtId="0" fontId="2" fillId="2" borderId="0" xfId="8" applyFont="1" applyFill="1"/>
    <xf numFmtId="170" fontId="3" fillId="2" borderId="0" xfId="8" applyNumberFormat="1" applyFont="1" applyFill="1" applyAlignment="1">
      <alignment horizontal="right"/>
    </xf>
    <xf numFmtId="3" fontId="3" fillId="2" borderId="0" xfId="8" applyNumberFormat="1" applyFont="1" applyFill="1" applyProtection="1">
      <protection locked="0"/>
    </xf>
    <xf numFmtId="0" fontId="3" fillId="2" borderId="0" xfId="8" applyFont="1" applyFill="1" applyProtection="1">
      <protection locked="0"/>
    </xf>
    <xf numFmtId="43" fontId="13" fillId="2" borderId="0" xfId="1" applyFont="1" applyFill="1" applyBorder="1" applyAlignment="1">
      <alignment horizontal="right"/>
    </xf>
    <xf numFmtId="43" fontId="3" fillId="2" borderId="0" xfId="1" applyFont="1" applyFill="1" applyBorder="1" applyAlignment="1">
      <alignment horizontal="right"/>
    </xf>
    <xf numFmtId="3" fontId="8" fillId="2" borderId="0" xfId="8" applyNumberFormat="1" applyFont="1" applyFill="1"/>
    <xf numFmtId="3" fontId="10" fillId="2" borderId="0" xfId="8" applyNumberFormat="1" applyFont="1" applyFill="1"/>
    <xf numFmtId="176" fontId="13" fillId="2" borderId="0" xfId="1" applyNumberFormat="1" applyFont="1" applyFill="1" applyBorder="1" applyAlignment="1">
      <alignment horizontal="right"/>
    </xf>
    <xf numFmtId="176" fontId="3" fillId="2" borderId="0" xfId="1" applyNumberFormat="1" applyFont="1" applyFill="1" applyBorder="1" applyAlignment="1">
      <alignment horizontal="right"/>
    </xf>
    <xf numFmtId="170" fontId="3" fillId="2" borderId="1" xfId="8" applyNumberFormat="1" applyFont="1" applyFill="1" applyBorder="1" applyAlignment="1">
      <alignment horizontal="right"/>
    </xf>
    <xf numFmtId="0" fontId="3" fillId="2" borderId="0" xfId="2" applyFont="1" applyFill="1"/>
    <xf numFmtId="0" fontId="3" fillId="2" borderId="0" xfId="2" quotePrefix="1" applyFont="1" applyFill="1" applyAlignment="1">
      <alignment horizontal="right"/>
    </xf>
    <xf numFmtId="0" fontId="13" fillId="2" borderId="0" xfId="2" applyFont="1" applyFill="1"/>
    <xf numFmtId="0" fontId="3" fillId="2" borderId="0" xfId="2" applyFont="1" applyFill="1" applyAlignment="1">
      <alignment horizontal="left"/>
    </xf>
    <xf numFmtId="0" fontId="22" fillId="2" borderId="0" xfId="2" applyFont="1" applyFill="1"/>
    <xf numFmtId="0" fontId="2" fillId="2" borderId="0" xfId="2" applyFont="1" applyFill="1" applyAlignment="1">
      <alignment horizontal="left"/>
    </xf>
    <xf numFmtId="0" fontId="2" fillId="2" borderId="0" xfId="2" applyFont="1" applyFill="1"/>
    <xf numFmtId="3" fontId="3" fillId="2" borderId="0" xfId="2" applyNumberFormat="1" applyFont="1" applyFill="1" applyProtection="1">
      <protection locked="0"/>
    </xf>
    <xf numFmtId="175" fontId="13" fillId="2" borderId="0" xfId="1" applyNumberFormat="1" applyFont="1" applyFill="1" applyBorder="1"/>
    <xf numFmtId="175" fontId="13" fillId="2" borderId="0" xfId="1" applyNumberFormat="1" applyFont="1" applyFill="1" applyBorder="1" applyAlignment="1">
      <alignment horizontal="right"/>
    </xf>
    <xf numFmtId="3" fontId="3" fillId="2" borderId="0" xfId="2" applyNumberFormat="1" applyFont="1" applyFill="1" applyAlignment="1" applyProtection="1">
      <alignment vertical="center"/>
      <protection locked="0"/>
    </xf>
    <xf numFmtId="0" fontId="3" fillId="2" borderId="0" xfId="2" applyFont="1" applyFill="1" applyAlignment="1" applyProtection="1">
      <alignment vertical="top"/>
      <protection locked="0"/>
    </xf>
    <xf numFmtId="0" fontId="3" fillId="2" borderId="2" xfId="2" applyFont="1" applyFill="1" applyBorder="1" applyAlignment="1">
      <alignment horizontal="centerContinuous"/>
    </xf>
    <xf numFmtId="0" fontId="3" fillId="2" borderId="3" xfId="2" applyFont="1" applyFill="1" applyBorder="1" applyAlignment="1">
      <alignment horizontal="centerContinuous"/>
    </xf>
    <xf numFmtId="0" fontId="3" fillId="2" borderId="1" xfId="2" applyFont="1" applyFill="1" applyBorder="1" applyAlignment="1">
      <alignment horizontal="centerContinuous"/>
    </xf>
    <xf numFmtId="3" fontId="3" fillId="2" borderId="1" xfId="2" applyNumberFormat="1" applyFont="1" applyFill="1" applyBorder="1" applyAlignment="1">
      <alignment horizontal="centerContinuous"/>
    </xf>
    <xf numFmtId="170" fontId="3" fillId="2" borderId="0" xfId="2" applyNumberFormat="1" applyFont="1" applyFill="1" applyAlignment="1">
      <alignment horizontal="right"/>
    </xf>
    <xf numFmtId="3" fontId="13" fillId="2" borderId="0" xfId="2" applyNumberFormat="1" applyFont="1" applyFill="1" applyProtection="1">
      <protection locked="0"/>
    </xf>
    <xf numFmtId="0" fontId="3" fillId="2" borderId="0" xfId="2" applyFont="1" applyFill="1" applyProtection="1">
      <protection locked="0"/>
    </xf>
    <xf numFmtId="3" fontId="13" fillId="2" borderId="0" xfId="2" applyNumberFormat="1" applyFont="1" applyFill="1"/>
    <xf numFmtId="170" fontId="3" fillId="2" borderId="1" xfId="2" applyNumberFormat="1" applyFont="1" applyFill="1" applyBorder="1" applyAlignment="1">
      <alignment horizontal="right"/>
    </xf>
    <xf numFmtId="0" fontId="3" fillId="2" borderId="0" xfId="3" applyFont="1" applyFill="1"/>
    <xf numFmtId="0" fontId="8" fillId="2" borderId="0" xfId="3" applyFont="1" applyFill="1"/>
    <xf numFmtId="0" fontId="10" fillId="2" borderId="0" xfId="3" applyFont="1" applyFill="1"/>
    <xf numFmtId="0" fontId="2" fillId="2" borderId="0" xfId="3" applyFont="1" applyFill="1"/>
    <xf numFmtId="0" fontId="2" fillId="2" borderId="0" xfId="3" applyFont="1" applyFill="1" applyAlignment="1">
      <alignment horizontal="left"/>
    </xf>
    <xf numFmtId="0" fontId="8" fillId="2" borderId="0" xfId="3" applyFont="1" applyFill="1" applyAlignment="1">
      <alignment horizontal="centerContinuous"/>
    </xf>
    <xf numFmtId="168" fontId="3" fillId="2" borderId="0" xfId="3" applyNumberFormat="1" applyFont="1" applyFill="1" applyAlignment="1">
      <alignment horizontal="right"/>
    </xf>
    <xf numFmtId="3" fontId="3" fillId="2" borderId="0" xfId="3" applyNumberFormat="1" applyFont="1" applyFill="1" applyProtection="1">
      <protection locked="0"/>
    </xf>
    <xf numFmtId="0" fontId="10" fillId="2" borderId="0" xfId="3" applyFont="1" applyFill="1" applyAlignment="1">
      <alignment horizontal="centerContinuous"/>
    </xf>
    <xf numFmtId="0" fontId="3" fillId="2" borderId="0" xfId="3" applyFont="1" applyFill="1" applyProtection="1">
      <protection locked="0"/>
    </xf>
    <xf numFmtId="3" fontId="13" fillId="2" borderId="0" xfId="3" applyNumberFormat="1" applyFont="1" applyFill="1" applyAlignment="1">
      <alignment horizontal="right"/>
    </xf>
    <xf numFmtId="175" fontId="14" fillId="2" borderId="0" xfId="1" applyNumberFormat="1" applyFont="1" applyFill="1" applyBorder="1" applyAlignment="1">
      <alignment horizontal="right"/>
    </xf>
    <xf numFmtId="3" fontId="8" fillId="2" borderId="0" xfId="3" applyNumberFormat="1" applyFont="1" applyFill="1"/>
    <xf numFmtId="3" fontId="10" fillId="2" borderId="0" xfId="3" applyNumberFormat="1" applyFont="1" applyFill="1"/>
    <xf numFmtId="168" fontId="3" fillId="2" borderId="1" xfId="3" applyNumberFormat="1" applyFont="1" applyFill="1" applyBorder="1" applyAlignment="1">
      <alignment horizontal="right"/>
    </xf>
    <xf numFmtId="0" fontId="13" fillId="2" borderId="0" xfId="3" applyFont="1" applyFill="1"/>
    <xf numFmtId="170" fontId="3" fillId="2" borderId="0" xfId="3" applyNumberFormat="1" applyFont="1" applyFill="1" applyAlignment="1">
      <alignment horizontal="right"/>
    </xf>
    <xf numFmtId="0" fontId="11" fillId="2" borderId="0" xfId="3" applyFont="1" applyFill="1" applyProtection="1">
      <protection locked="0"/>
    </xf>
    <xf numFmtId="170" fontId="13" fillId="2" borderId="0" xfId="3" applyNumberFormat="1" applyFont="1" applyFill="1" applyAlignment="1">
      <alignment horizontal="center"/>
    </xf>
    <xf numFmtId="170" fontId="13" fillId="2" borderId="0" xfId="3" applyNumberFormat="1" applyFont="1" applyFill="1" applyAlignment="1">
      <alignment horizontal="right"/>
    </xf>
    <xf numFmtId="0" fontId="2" fillId="2" borderId="0" xfId="3" applyFont="1" applyFill="1" applyAlignment="1">
      <alignment horizontal="right"/>
    </xf>
    <xf numFmtId="0" fontId="10" fillId="2" borderId="0" xfId="3" applyFont="1" applyFill="1" applyAlignment="1">
      <alignment horizontal="right"/>
    </xf>
    <xf numFmtId="3" fontId="8" fillId="2" borderId="0" xfId="3" applyNumberFormat="1" applyFont="1" applyFill="1" applyAlignment="1">
      <alignment horizontal="centerContinuous"/>
    </xf>
    <xf numFmtId="170" fontId="3" fillId="2" borderId="1" xfId="3" applyNumberFormat="1" applyFont="1" applyFill="1" applyBorder="1" applyAlignment="1">
      <alignment horizontal="right"/>
    </xf>
    <xf numFmtId="0" fontId="3" fillId="2" borderId="0" xfId="4" applyFont="1" applyFill="1"/>
    <xf numFmtId="0" fontId="8" fillId="2" borderId="0" xfId="4" applyFont="1" applyFill="1"/>
    <xf numFmtId="0" fontId="10" fillId="2" borderId="0" xfId="4" applyFont="1" applyFill="1"/>
    <xf numFmtId="0" fontId="2" fillId="2" borderId="0" xfId="4" applyFont="1" applyFill="1"/>
    <xf numFmtId="0" fontId="2" fillId="2" borderId="0" xfId="4" applyFont="1" applyFill="1" applyAlignment="1">
      <alignment horizontal="left"/>
    </xf>
    <xf numFmtId="0" fontId="8" fillId="2" borderId="0" xfId="4" applyFont="1" applyFill="1" applyAlignment="1">
      <alignment horizontal="centerContinuous"/>
    </xf>
    <xf numFmtId="3" fontId="5" fillId="2" borderId="0" xfId="4" applyNumberFormat="1" applyFont="1" applyFill="1" applyAlignment="1">
      <alignment horizontal="right"/>
    </xf>
    <xf numFmtId="3" fontId="3" fillId="2" borderId="0" xfId="4" applyNumberFormat="1" applyFont="1" applyFill="1" applyProtection="1">
      <protection locked="0"/>
    </xf>
    <xf numFmtId="176" fontId="5" fillId="2" borderId="0" xfId="1" applyNumberFormat="1" applyFont="1" applyFill="1" applyBorder="1" applyAlignment="1">
      <alignment horizontal="right"/>
    </xf>
    <xf numFmtId="0" fontId="3" fillId="2" borderId="0" xfId="4" applyFont="1" applyFill="1" applyProtection="1">
      <protection locked="0"/>
    </xf>
    <xf numFmtId="3" fontId="10" fillId="2" borderId="0" xfId="4" applyNumberFormat="1" applyFont="1" applyFill="1" applyAlignment="1">
      <alignment horizontal="right"/>
    </xf>
    <xf numFmtId="176" fontId="10" fillId="2" borderId="0" xfId="1" applyNumberFormat="1" applyFont="1" applyFill="1" applyBorder="1" applyAlignment="1">
      <alignment horizontal="right"/>
    </xf>
    <xf numFmtId="175" fontId="24" fillId="2" borderId="0" xfId="1" applyNumberFormat="1" applyFont="1" applyFill="1" applyBorder="1" applyAlignment="1">
      <alignment horizontal="right"/>
    </xf>
    <xf numFmtId="3" fontId="2" fillId="2" borderId="0" xfId="4" applyNumberFormat="1" applyFont="1" applyFill="1" applyProtection="1">
      <protection locked="0"/>
    </xf>
    <xf numFmtId="2" fontId="10" fillId="2" borderId="0" xfId="4" applyNumberFormat="1" applyFont="1" applyFill="1" applyAlignment="1">
      <alignment horizontal="right"/>
    </xf>
    <xf numFmtId="3" fontId="10" fillId="2" borderId="0" xfId="4" applyNumberFormat="1" applyFont="1" applyFill="1"/>
    <xf numFmtId="3" fontId="5" fillId="2" borderId="1" xfId="4" applyNumberFormat="1" applyFont="1" applyFill="1" applyBorder="1" applyAlignment="1">
      <alignment horizontal="right"/>
    </xf>
    <xf numFmtId="0" fontId="3" fillId="2" borderId="0" xfId="5" applyFont="1" applyFill="1"/>
    <xf numFmtId="0" fontId="8" fillId="2" borderId="0" xfId="5" applyFont="1" applyFill="1"/>
    <xf numFmtId="0" fontId="10" fillId="2" borderId="0" xfId="5" applyFont="1" applyFill="1"/>
    <xf numFmtId="0" fontId="2" fillId="2" borderId="0" xfId="5" applyFont="1" applyFill="1" applyAlignment="1">
      <alignment horizontal="left"/>
    </xf>
    <xf numFmtId="0" fontId="2" fillId="2" borderId="0" xfId="5" applyFont="1" applyFill="1"/>
    <xf numFmtId="170" fontId="3" fillId="2" borderId="0" xfId="5" applyNumberFormat="1" applyFont="1" applyFill="1" applyAlignment="1">
      <alignment horizontal="right"/>
    </xf>
    <xf numFmtId="3" fontId="3" fillId="2" borderId="0" xfId="5" applyNumberFormat="1" applyFont="1" applyFill="1" applyProtection="1">
      <protection locked="0"/>
    </xf>
    <xf numFmtId="0" fontId="3" fillId="2" borderId="0" xfId="5" applyFont="1" applyFill="1" applyProtection="1">
      <protection locked="0"/>
    </xf>
    <xf numFmtId="168" fontId="13" fillId="2" borderId="0" xfId="5" applyNumberFormat="1" applyFont="1" applyFill="1" applyAlignment="1">
      <alignment horizontal="right"/>
    </xf>
    <xf numFmtId="170" fontId="13" fillId="2" borderId="0" xfId="5" applyNumberFormat="1" applyFont="1" applyFill="1" applyAlignment="1">
      <alignment horizontal="right"/>
    </xf>
    <xf numFmtId="3" fontId="10" fillId="2" borderId="0" xfId="5" applyNumberFormat="1" applyFont="1" applyFill="1"/>
    <xf numFmtId="170" fontId="3" fillId="2" borderId="1" xfId="5" applyNumberFormat="1" applyFont="1" applyFill="1" applyBorder="1" applyAlignment="1">
      <alignment horizontal="right"/>
    </xf>
    <xf numFmtId="0" fontId="3" fillId="2" borderId="0" xfId="6" applyFont="1" applyFill="1"/>
    <xf numFmtId="0" fontId="8" fillId="2" borderId="0" xfId="6" applyFont="1" applyFill="1"/>
    <xf numFmtId="0" fontId="10" fillId="2" borderId="0" xfId="6" applyFont="1" applyFill="1"/>
    <xf numFmtId="0" fontId="2" fillId="2" borderId="0" xfId="6" applyFont="1" applyFill="1"/>
    <xf numFmtId="0" fontId="2" fillId="2" borderId="0" xfId="6" applyFont="1" applyFill="1" applyAlignment="1">
      <alignment horizontal="left"/>
    </xf>
    <xf numFmtId="0" fontId="8" fillId="2" borderId="0" xfId="6" applyFont="1" applyFill="1" applyAlignment="1">
      <alignment horizontal="centerContinuous"/>
    </xf>
    <xf numFmtId="0" fontId="2" fillId="2" borderId="0" xfId="6" applyFont="1" applyFill="1" applyAlignment="1">
      <alignment vertical="top"/>
    </xf>
    <xf numFmtId="0" fontId="2" fillId="2" borderId="0" xfId="6" applyFont="1" applyFill="1" applyAlignment="1">
      <alignment horizontal="left" vertical="center"/>
    </xf>
    <xf numFmtId="3" fontId="2" fillId="2" borderId="0" xfId="6" applyNumberFormat="1" applyFont="1" applyFill="1" applyAlignment="1">
      <alignment horizontal="left" vertical="center"/>
    </xf>
    <xf numFmtId="3" fontId="3" fillId="2" borderId="0" xfId="6" applyNumberFormat="1" applyFont="1" applyFill="1" applyProtection="1">
      <protection locked="0"/>
    </xf>
    <xf numFmtId="171" fontId="13" fillId="2" borderId="0" xfId="6" applyNumberFormat="1" applyFont="1" applyFill="1" applyAlignment="1">
      <alignment horizontal="right"/>
    </xf>
    <xf numFmtId="0" fontId="10" fillId="2" borderId="0" xfId="6" applyFont="1" applyFill="1" applyAlignment="1">
      <alignment horizontal="centerContinuous"/>
    </xf>
    <xf numFmtId="3" fontId="2" fillId="2" borderId="0" xfId="6" applyNumberFormat="1" applyFont="1" applyFill="1" applyProtection="1">
      <protection locked="0"/>
    </xf>
    <xf numFmtId="3" fontId="3" fillId="2" borderId="0" xfId="6" applyNumberFormat="1" applyFont="1" applyFill="1" applyAlignment="1" applyProtection="1">
      <alignment vertical="center"/>
      <protection locked="0"/>
    </xf>
    <xf numFmtId="175" fontId="3" fillId="2" borderId="0" xfId="1" applyNumberFormat="1" applyFont="1" applyFill="1" applyBorder="1" applyAlignment="1">
      <alignment horizontal="right"/>
    </xf>
    <xf numFmtId="171" fontId="3" fillId="2" borderId="0" xfId="6" applyNumberFormat="1" applyFont="1" applyFill="1" applyAlignment="1">
      <alignment horizontal="right"/>
    </xf>
    <xf numFmtId="0" fontId="3" fillId="2" borderId="0" xfId="6" applyFont="1" applyFill="1" applyProtection="1">
      <protection locked="0"/>
    </xf>
    <xf numFmtId="0" fontId="3" fillId="2" borderId="0" xfId="6" applyFont="1" applyFill="1" applyAlignment="1" applyProtection="1">
      <alignment vertical="top"/>
      <protection locked="0"/>
    </xf>
    <xf numFmtId="0" fontId="3" fillId="2" borderId="0" xfId="6" applyFont="1" applyFill="1" applyAlignment="1">
      <alignment vertical="top"/>
    </xf>
    <xf numFmtId="3" fontId="3" fillId="2" borderId="0" xfId="6" applyNumberFormat="1" applyFont="1" applyFill="1"/>
    <xf numFmtId="3" fontId="8" fillId="2" borderId="0" xfId="6" applyNumberFormat="1" applyFont="1" applyFill="1"/>
    <xf numFmtId="3" fontId="8" fillId="2" borderId="0" xfId="6" quotePrefix="1" applyNumberFormat="1" applyFont="1" applyFill="1"/>
    <xf numFmtId="3" fontId="10" fillId="2" borderId="0" xfId="6" applyNumberFormat="1" applyFont="1" applyFill="1"/>
    <xf numFmtId="0" fontId="2" fillId="3" borderId="0" xfId="6" applyFont="1" applyFill="1" applyAlignment="1">
      <alignment horizontal="left"/>
    </xf>
    <xf numFmtId="3" fontId="2" fillId="3" borderId="0" xfId="6" applyNumberFormat="1" applyFont="1" applyFill="1" applyAlignment="1">
      <alignment horizontal="left" vertical="center"/>
    </xf>
    <xf numFmtId="0" fontId="2" fillId="3" borderId="0" xfId="6" applyFont="1" applyFill="1"/>
    <xf numFmtId="3" fontId="2" fillId="3" borderId="0" xfId="6" applyNumberFormat="1" applyFont="1" applyFill="1" applyAlignment="1">
      <alignment vertical="center"/>
    </xf>
    <xf numFmtId="0" fontId="2" fillId="3" borderId="4" xfId="6" applyFont="1" applyFill="1" applyBorder="1" applyAlignment="1">
      <alignment horizontal="left"/>
    </xf>
    <xf numFmtId="0" fontId="2" fillId="3" borderId="5" xfId="6" applyFont="1" applyFill="1" applyBorder="1" applyAlignment="1">
      <alignment horizontal="left"/>
    </xf>
    <xf numFmtId="0" fontId="2" fillId="3" borderId="5" xfId="6" applyFont="1" applyFill="1" applyBorder="1"/>
    <xf numFmtId="0" fontId="2" fillId="3" borderId="6" xfId="6" applyFont="1" applyFill="1" applyBorder="1"/>
    <xf numFmtId="3" fontId="2" fillId="3" borderId="7" xfId="6" applyNumberFormat="1" applyFont="1" applyFill="1" applyBorder="1" applyAlignment="1">
      <alignment horizontal="left"/>
    </xf>
    <xf numFmtId="0" fontId="2" fillId="3" borderId="8" xfId="6" applyFont="1" applyFill="1" applyBorder="1"/>
    <xf numFmtId="0" fontId="2" fillId="3" borderId="7" xfId="6" applyFont="1" applyFill="1" applyBorder="1" applyAlignment="1">
      <alignment horizontal="left" vertical="center"/>
    </xf>
    <xf numFmtId="3" fontId="2" fillId="3" borderId="8" xfId="6" applyNumberFormat="1" applyFont="1" applyFill="1" applyBorder="1" applyAlignment="1">
      <alignment vertical="center"/>
    </xf>
    <xf numFmtId="0" fontId="2" fillId="3" borderId="9" xfId="6" applyFont="1" applyFill="1" applyBorder="1" applyAlignment="1">
      <alignment horizontal="left" vertical="top"/>
    </xf>
    <xf numFmtId="0" fontId="2" fillId="3" borderId="10" xfId="6" applyFont="1" applyFill="1" applyBorder="1" applyAlignment="1">
      <alignment horizontal="left" vertical="center"/>
    </xf>
    <xf numFmtId="0" fontId="2" fillId="3" borderId="10" xfId="6" applyFont="1" applyFill="1" applyBorder="1" applyAlignment="1">
      <alignment horizontal="centerContinuous" vertical="center"/>
    </xf>
    <xf numFmtId="0" fontId="2" fillId="3" borderId="11" xfId="6" applyFont="1" applyFill="1" applyBorder="1" applyAlignment="1">
      <alignment horizontal="centerContinuous" vertical="center"/>
    </xf>
    <xf numFmtId="0" fontId="2" fillId="3" borderId="6" xfId="6" applyFont="1" applyFill="1" applyBorder="1" applyAlignment="1">
      <alignment horizontal="left"/>
    </xf>
    <xf numFmtId="0" fontId="2" fillId="3" borderId="8" xfId="6" applyFont="1" applyFill="1" applyBorder="1" applyAlignment="1">
      <alignment horizontal="left"/>
    </xf>
    <xf numFmtId="3" fontId="2" fillId="3" borderId="8" xfId="6" applyNumberFormat="1" applyFont="1" applyFill="1" applyBorder="1" applyAlignment="1">
      <alignment horizontal="left" vertical="center"/>
    </xf>
    <xf numFmtId="0" fontId="2" fillId="3" borderId="11" xfId="6" applyFont="1" applyFill="1" applyBorder="1" applyAlignment="1">
      <alignment horizontal="left" vertical="center"/>
    </xf>
    <xf numFmtId="0" fontId="2" fillId="3" borderId="4" xfId="6" applyFont="1" applyFill="1" applyBorder="1"/>
    <xf numFmtId="0" fontId="2" fillId="3" borderId="7" xfId="6" applyFont="1" applyFill="1" applyBorder="1"/>
    <xf numFmtId="3" fontId="2" fillId="3" borderId="7" xfId="6" applyNumberFormat="1" applyFont="1" applyFill="1" applyBorder="1" applyAlignment="1">
      <alignment vertical="center"/>
    </xf>
    <xf numFmtId="0" fontId="2" fillId="3" borderId="9" xfId="6" applyFont="1" applyFill="1" applyBorder="1" applyAlignment="1">
      <alignment vertical="center"/>
    </xf>
    <xf numFmtId="168" fontId="2" fillId="2" borderId="3" xfId="6" applyNumberFormat="1" applyFont="1" applyFill="1" applyBorder="1" applyAlignment="1">
      <alignment horizontal="right" vertical="center"/>
    </xf>
    <xf numFmtId="0" fontId="3" fillId="2" borderId="0" xfId="6" applyFont="1" applyFill="1" applyAlignment="1">
      <alignment horizontal="center" vertical="center"/>
    </xf>
    <xf numFmtId="0" fontId="13" fillId="2" borderId="0" xfId="6" applyFont="1" applyFill="1"/>
    <xf numFmtId="0" fontId="24" fillId="2" borderId="0" xfId="6" applyFont="1" applyFill="1" applyAlignment="1">
      <alignment horizontal="centerContinuous" vertical="center"/>
    </xf>
    <xf numFmtId="167" fontId="3" fillId="2" borderId="0" xfId="6" applyNumberFormat="1" applyFont="1" applyFill="1" applyAlignment="1">
      <alignment horizontal="right"/>
    </xf>
    <xf numFmtId="170" fontId="3" fillId="2" borderId="0" xfId="6" applyNumberFormat="1" applyFont="1" applyFill="1" applyAlignment="1">
      <alignment horizontal="right"/>
    </xf>
    <xf numFmtId="0" fontId="24" fillId="2" borderId="12" xfId="6" applyFont="1" applyFill="1" applyBorder="1" applyAlignment="1">
      <alignment horizontal="centerContinuous" vertical="center"/>
    </xf>
    <xf numFmtId="3" fontId="3" fillId="2" borderId="1" xfId="6" applyNumberFormat="1" applyFont="1" applyFill="1" applyBorder="1" applyAlignment="1">
      <alignment horizontal="centerContinuous" vertical="center"/>
    </xf>
    <xf numFmtId="0" fontId="2" fillId="2" borderId="0" xfId="6" applyFont="1" applyFill="1" applyAlignment="1">
      <alignment horizontal="right"/>
    </xf>
    <xf numFmtId="0" fontId="3" fillId="2" borderId="0" xfId="6" applyFont="1" applyFill="1" applyAlignment="1" applyProtection="1">
      <alignment horizontal="right"/>
      <protection locked="0"/>
    </xf>
    <xf numFmtId="0" fontId="3" fillId="2" borderId="0" xfId="7" applyFont="1" applyFill="1" applyAlignment="1">
      <alignment vertical="center"/>
    </xf>
    <xf numFmtId="0" fontId="3" fillId="2" borderId="0" xfId="7" applyFont="1" applyFill="1"/>
    <xf numFmtId="0" fontId="13" fillId="2" borderId="0" xfId="7" applyFont="1" applyFill="1"/>
    <xf numFmtId="0" fontId="6" fillId="2" borderId="0" xfId="7" applyFont="1" applyFill="1"/>
    <xf numFmtId="0" fontId="2" fillId="2" borderId="0" xfId="7" applyFont="1" applyFill="1"/>
    <xf numFmtId="0" fontId="14" fillId="2" borderId="0" xfId="7" applyFont="1" applyFill="1"/>
    <xf numFmtId="0" fontId="4" fillId="2" borderId="0" xfId="7" applyFont="1" applyFill="1"/>
    <xf numFmtId="0" fontId="2" fillId="2" borderId="0" xfId="7" applyFont="1" applyFill="1" applyAlignment="1">
      <alignment horizontal="left" vertical="center"/>
    </xf>
    <xf numFmtId="0" fontId="2" fillId="2" borderId="0" xfId="7" applyFont="1" applyFill="1" applyAlignment="1">
      <alignment vertical="center"/>
    </xf>
    <xf numFmtId="0" fontId="6" fillId="2" borderId="0" xfId="7" applyFont="1" applyFill="1" applyAlignment="1">
      <alignment vertical="center"/>
    </xf>
    <xf numFmtId="0" fontId="15" fillId="2" borderId="0" xfId="7" applyFont="1" applyFill="1" applyAlignment="1">
      <alignment vertical="center"/>
    </xf>
    <xf numFmtId="3" fontId="12" fillId="2" borderId="0" xfId="7" applyNumberFormat="1" applyFont="1" applyFill="1" applyProtection="1">
      <protection locked="0"/>
    </xf>
    <xf numFmtId="173" fontId="13" fillId="2" borderId="0" xfId="7" applyNumberFormat="1" applyFont="1" applyFill="1" applyAlignment="1" applyProtection="1">
      <alignment horizontal="right"/>
      <protection locked="0"/>
    </xf>
    <xf numFmtId="173" fontId="13" fillId="2" borderId="0" xfId="7" applyNumberFormat="1" applyFont="1" applyFill="1" applyProtection="1">
      <protection locked="0"/>
    </xf>
    <xf numFmtId="0" fontId="3" fillId="2" borderId="0" xfId="7" applyFont="1" applyFill="1" applyAlignment="1" applyProtection="1">
      <alignment vertical="top"/>
      <protection locked="0"/>
    </xf>
    <xf numFmtId="173" fontId="3" fillId="2" borderId="0" xfId="7" applyNumberFormat="1" applyFont="1" applyFill="1" applyAlignment="1">
      <alignment horizontal="right"/>
    </xf>
    <xf numFmtId="173" fontId="3" fillId="2" borderId="0" xfId="7" applyNumberFormat="1" applyFont="1" applyFill="1"/>
    <xf numFmtId="0" fontId="15" fillId="2" borderId="0" xfId="7" applyFont="1" applyFill="1" applyAlignment="1" applyProtection="1">
      <alignment vertical="top"/>
      <protection locked="0"/>
    </xf>
    <xf numFmtId="173" fontId="15" fillId="2" borderId="0" xfId="7" applyNumberFormat="1" applyFont="1" applyFill="1" applyAlignment="1">
      <alignment horizontal="right"/>
    </xf>
    <xf numFmtId="173" fontId="4" fillId="2" borderId="0" xfId="7" applyNumberFormat="1" applyFont="1" applyFill="1"/>
    <xf numFmtId="173" fontId="12" fillId="2" borderId="0" xfId="7" applyNumberFormat="1" applyFont="1" applyFill="1" applyAlignment="1" applyProtection="1">
      <alignment horizontal="right"/>
      <protection locked="0"/>
    </xf>
    <xf numFmtId="3" fontId="4" fillId="2" borderId="0" xfId="7" applyNumberFormat="1" applyFont="1" applyFill="1"/>
    <xf numFmtId="0" fontId="15" fillId="2" borderId="0" xfId="7" applyFont="1" applyFill="1"/>
    <xf numFmtId="3" fontId="6" fillId="2" borderId="0" xfId="7" applyNumberFormat="1" applyFont="1" applyFill="1"/>
    <xf numFmtId="174" fontId="12" fillId="2" borderId="3" xfId="7" applyNumberFormat="1" applyFont="1" applyFill="1" applyBorder="1" applyAlignment="1">
      <alignment horizontal="right" vertical="center"/>
    </xf>
    <xf numFmtId="174" fontId="12" fillId="2" borderId="3" xfId="7" applyNumberFormat="1" applyFont="1" applyFill="1" applyBorder="1" applyAlignment="1">
      <alignment vertical="center"/>
    </xf>
    <xf numFmtId="0" fontId="14" fillId="2" borderId="0" xfId="7" applyFont="1" applyFill="1" applyAlignment="1">
      <alignment vertical="center"/>
    </xf>
    <xf numFmtId="0" fontId="3" fillId="2" borderId="0" xfId="7" applyFont="1" applyFill="1" applyProtection="1">
      <protection locked="0"/>
    </xf>
    <xf numFmtId="0" fontId="15" fillId="2" borderId="0" xfId="7" applyFont="1" applyFill="1" applyProtection="1">
      <protection locked="0"/>
    </xf>
    <xf numFmtId="3" fontId="12" fillId="2" borderId="0" xfId="7" applyNumberFormat="1" applyFont="1" applyFill="1" applyAlignment="1">
      <alignment horizontal="right"/>
    </xf>
    <xf numFmtId="0" fontId="19" fillId="2" borderId="0" xfId="7" applyFont="1" applyFill="1"/>
    <xf numFmtId="0" fontId="3" fillId="2" borderId="3" xfId="7" applyFont="1" applyFill="1" applyBorder="1" applyAlignment="1">
      <alignment horizontal="centerContinuous" vertical="center"/>
    </xf>
    <xf numFmtId="0" fontId="12" fillId="2" borderId="0" xfId="7" applyFont="1" applyFill="1" applyAlignment="1" applyProtection="1">
      <alignment horizontal="right"/>
      <protection locked="0"/>
    </xf>
    <xf numFmtId="0" fontId="8" fillId="2" borderId="0" xfId="8" applyFont="1" applyFill="1" applyAlignment="1">
      <alignment horizontal="centerContinuous"/>
    </xf>
    <xf numFmtId="0" fontId="2" fillId="2" borderId="0" xfId="8" applyFont="1" applyFill="1" applyAlignment="1">
      <alignment vertical="center"/>
    </xf>
    <xf numFmtId="168" fontId="3" fillId="2" borderId="0" xfId="8" applyNumberFormat="1" applyFont="1" applyFill="1" applyAlignment="1">
      <alignment horizontal="right" vertical="center"/>
    </xf>
    <xf numFmtId="0" fontId="8" fillId="2" borderId="0" xfId="8" applyFont="1" applyFill="1" applyAlignment="1">
      <alignment vertical="center"/>
    </xf>
    <xf numFmtId="170" fontId="3" fillId="2" borderId="0" xfId="8" applyNumberFormat="1" applyFont="1" applyFill="1"/>
    <xf numFmtId="0" fontId="3" fillId="2" borderId="0" xfId="8" applyFont="1" applyFill="1" applyAlignment="1">
      <alignment horizontal="centerContinuous" vertical="center"/>
    </xf>
    <xf numFmtId="2" fontId="2" fillId="2" borderId="0" xfId="8" applyNumberFormat="1" applyFont="1" applyFill="1" applyAlignment="1">
      <alignment horizontal="right"/>
    </xf>
    <xf numFmtId="170" fontId="2" fillId="2" borderId="0" xfId="8" applyNumberFormat="1" applyFont="1" applyFill="1" applyAlignment="1">
      <alignment horizontal="right"/>
    </xf>
    <xf numFmtId="168" fontId="3" fillId="2" borderId="1" xfId="8" applyNumberFormat="1" applyFont="1" applyFill="1" applyBorder="1" applyAlignment="1">
      <alignment horizontal="right" vertical="center"/>
    </xf>
    <xf numFmtId="176" fontId="3" fillId="2" borderId="0" xfId="1" applyNumberFormat="1" applyFont="1" applyFill="1" applyBorder="1"/>
    <xf numFmtId="0" fontId="13" fillId="2" borderId="0" xfId="8" applyFont="1" applyFill="1"/>
    <xf numFmtId="0" fontId="13" fillId="2" borderId="0" xfId="8" applyFont="1" applyFill="1" applyAlignment="1">
      <alignment vertical="center"/>
    </xf>
    <xf numFmtId="0" fontId="13" fillId="2" borderId="0" xfId="8" applyFont="1" applyFill="1" applyAlignment="1">
      <alignment horizontal="right"/>
    </xf>
    <xf numFmtId="0" fontId="13" fillId="2" borderId="0" xfId="8" applyFont="1" applyFill="1" applyAlignment="1">
      <alignment horizontal="right" vertical="center"/>
    </xf>
    <xf numFmtId="0" fontId="13" fillId="2" borderId="0" xfId="8" quotePrefix="1" applyFont="1" applyFill="1"/>
    <xf numFmtId="175" fontId="3" fillId="2" borderId="0" xfId="1" applyNumberFormat="1" applyFont="1" applyFill="1" applyBorder="1"/>
    <xf numFmtId="0" fontId="3" fillId="2" borderId="0" xfId="9" applyFont="1" applyFill="1"/>
    <xf numFmtId="0" fontId="8" fillId="2" borderId="0" xfId="9" applyFont="1" applyFill="1"/>
    <xf numFmtId="0" fontId="2" fillId="2" borderId="0" xfId="9" applyFont="1" applyFill="1"/>
    <xf numFmtId="0" fontId="2" fillId="2" borderId="0" xfId="9" applyFont="1" applyFill="1" applyAlignment="1">
      <alignment horizontal="left"/>
    </xf>
    <xf numFmtId="0" fontId="3" fillId="2" borderId="0" xfId="9" applyFont="1" applyFill="1" applyAlignment="1">
      <alignment horizontal="centerContinuous"/>
    </xf>
    <xf numFmtId="3" fontId="3" fillId="2" borderId="0" xfId="9" applyNumberFormat="1" applyFont="1" applyFill="1" applyAlignment="1">
      <alignment horizontal="centerContinuous"/>
    </xf>
    <xf numFmtId="3" fontId="3" fillId="2" borderId="0" xfId="9" applyNumberFormat="1" applyFont="1" applyFill="1" applyProtection="1">
      <protection locked="0"/>
    </xf>
    <xf numFmtId="164" fontId="3" fillId="2" borderId="0" xfId="9" applyNumberFormat="1" applyFont="1" applyFill="1"/>
    <xf numFmtId="164" fontId="3" fillId="2" borderId="0" xfId="9" applyNumberFormat="1" applyFont="1" applyFill="1" applyAlignment="1">
      <alignment horizontal="right"/>
    </xf>
    <xf numFmtId="0" fontId="2" fillId="2" borderId="3" xfId="9" applyFont="1" applyFill="1" applyBorder="1" applyAlignment="1">
      <alignment horizontal="centerContinuous"/>
    </xf>
    <xf numFmtId="3" fontId="2" fillId="2" borderId="3" xfId="9" applyNumberFormat="1" applyFont="1" applyFill="1" applyBorder="1" applyAlignment="1">
      <alignment horizontal="centerContinuous"/>
    </xf>
    <xf numFmtId="0" fontId="3" fillId="2" borderId="1" xfId="9" applyFont="1" applyFill="1" applyBorder="1" applyAlignment="1">
      <alignment horizontal="centerContinuous"/>
    </xf>
    <xf numFmtId="3" fontId="3" fillId="2" borderId="1" xfId="9" applyNumberFormat="1" applyFont="1" applyFill="1" applyBorder="1" applyAlignment="1">
      <alignment horizontal="centerContinuous"/>
    </xf>
    <xf numFmtId="0" fontId="3" fillId="2" borderId="3" xfId="9" applyFont="1" applyFill="1" applyBorder="1" applyAlignment="1">
      <alignment horizontal="centerContinuous"/>
    </xf>
    <xf numFmtId="3" fontId="3" fillId="2" borderId="3" xfId="9" applyNumberFormat="1" applyFont="1" applyFill="1" applyBorder="1" applyAlignment="1">
      <alignment horizontal="centerContinuous"/>
    </xf>
    <xf numFmtId="0" fontId="2" fillId="2" borderId="0" xfId="9" applyFont="1" applyFill="1" applyAlignment="1">
      <alignment vertical="center"/>
    </xf>
    <xf numFmtId="165" fontId="3" fillId="2" borderId="0" xfId="9" applyNumberFormat="1" applyFont="1" applyFill="1" applyAlignment="1">
      <alignment horizontal="right" vertical="center"/>
    </xf>
    <xf numFmtId="0" fontId="8" fillId="2" borderId="0" xfId="9" applyFont="1" applyFill="1" applyAlignment="1">
      <alignment vertical="center"/>
    </xf>
    <xf numFmtId="167" fontId="3" fillId="2" borderId="0" xfId="9" applyNumberFormat="1" applyFont="1" applyFill="1" applyProtection="1">
      <protection locked="0"/>
    </xf>
    <xf numFmtId="176" fontId="13" fillId="2" borderId="0" xfId="1" quotePrefix="1" applyNumberFormat="1" applyFont="1" applyFill="1" applyBorder="1" applyAlignment="1">
      <alignment horizontal="right"/>
    </xf>
    <xf numFmtId="172" fontId="3" fillId="2" borderId="0" xfId="9" applyNumberFormat="1" applyFont="1" applyFill="1" applyProtection="1">
      <protection locked="0"/>
    </xf>
    <xf numFmtId="3" fontId="8" fillId="2" borderId="0" xfId="9" applyNumberFormat="1" applyFont="1" applyFill="1"/>
    <xf numFmtId="165" fontId="3" fillId="2" borderId="1" xfId="9" applyNumberFormat="1" applyFont="1" applyFill="1" applyBorder="1" applyAlignment="1">
      <alignment horizontal="right" vertical="center"/>
    </xf>
    <xf numFmtId="0" fontId="3" fillId="2" borderId="0" xfId="10" applyFont="1" applyFill="1"/>
    <xf numFmtId="0" fontId="8" fillId="2" borderId="0" xfId="10" applyFont="1" applyFill="1"/>
    <xf numFmtId="0" fontId="2" fillId="2" borderId="0" xfId="10" applyFont="1" applyFill="1" applyAlignment="1">
      <alignment horizontal="left"/>
    </xf>
    <xf numFmtId="0" fontId="2" fillId="2" borderId="0" xfId="10" applyFont="1" applyFill="1"/>
    <xf numFmtId="168" fontId="3" fillId="2" borderId="0" xfId="10" applyNumberFormat="1" applyFont="1" applyFill="1" applyAlignment="1">
      <alignment horizontal="right"/>
    </xf>
    <xf numFmtId="3" fontId="3" fillId="2" borderId="0" xfId="10" applyNumberFormat="1" applyFont="1" applyFill="1" applyProtection="1">
      <protection locked="0"/>
    </xf>
    <xf numFmtId="0" fontId="3" fillId="2" borderId="0" xfId="10" applyFont="1" applyFill="1" applyProtection="1">
      <protection locked="0"/>
    </xf>
    <xf numFmtId="165" fontId="2" fillId="2" borderId="0" xfId="10" applyNumberFormat="1" applyFont="1" applyFill="1" applyAlignment="1">
      <alignment horizontal="centerContinuous"/>
    </xf>
    <xf numFmtId="170" fontId="2" fillId="2" borderId="0" xfId="10" applyNumberFormat="1" applyFont="1" applyFill="1" applyAlignment="1">
      <alignment horizontal="centerContinuous"/>
    </xf>
    <xf numFmtId="3" fontId="8" fillId="2" borderId="0" xfId="10" applyNumberFormat="1" applyFont="1" applyFill="1"/>
    <xf numFmtId="0" fontId="3" fillId="2" borderId="0" xfId="11" applyFont="1" applyFill="1"/>
    <xf numFmtId="0" fontId="4" fillId="2" borderId="0" xfId="11" applyFont="1" applyFill="1"/>
    <xf numFmtId="0" fontId="15" fillId="2" borderId="0" xfId="11" applyFont="1" applyFill="1" applyAlignment="1">
      <alignment horizontal="left"/>
    </xf>
    <xf numFmtId="0" fontId="15" fillId="2" borderId="0" xfId="11" applyFont="1" applyFill="1"/>
    <xf numFmtId="168" fontId="12" fillId="2" borderId="0" xfId="11" applyNumberFormat="1" applyFont="1" applyFill="1" applyAlignment="1">
      <alignment horizontal="right"/>
    </xf>
    <xf numFmtId="168" fontId="12" fillId="2" borderId="0" xfId="11" applyNumberFormat="1" applyFont="1" applyFill="1" applyProtection="1">
      <protection locked="0"/>
    </xf>
    <xf numFmtId="168" fontId="3" fillId="2" borderId="0" xfId="11" applyNumberFormat="1" applyFont="1" applyFill="1" applyProtection="1">
      <protection locked="0"/>
    </xf>
    <xf numFmtId="0" fontId="15" fillId="2" borderId="0" xfId="11" applyFont="1" applyFill="1" applyProtection="1">
      <protection locked="0"/>
    </xf>
    <xf numFmtId="168" fontId="14" fillId="2" borderId="0" xfId="11" applyNumberFormat="1" applyFont="1" applyFill="1" applyAlignment="1">
      <alignment horizontal="right"/>
    </xf>
    <xf numFmtId="170" fontId="14" fillId="2" borderId="0" xfId="11" applyNumberFormat="1" applyFont="1" applyFill="1" applyAlignment="1">
      <alignment horizontal="right"/>
    </xf>
    <xf numFmtId="169" fontId="12" fillId="2" borderId="0" xfId="11" applyNumberFormat="1" applyFont="1" applyFill="1" applyProtection="1">
      <protection locked="0"/>
    </xf>
    <xf numFmtId="169" fontId="12" fillId="2" borderId="0" xfId="11" applyNumberFormat="1" applyFont="1" applyFill="1" applyAlignment="1">
      <alignment horizontal="right"/>
    </xf>
    <xf numFmtId="169" fontId="3" fillId="2" borderId="0" xfId="11" applyNumberFormat="1" applyFont="1" applyFill="1" applyProtection="1">
      <protection locked="0"/>
    </xf>
    <xf numFmtId="3" fontId="4" fillId="2" borderId="0" xfId="11" applyNumberFormat="1" applyFont="1" applyFill="1"/>
    <xf numFmtId="168" fontId="12" fillId="2" borderId="13" xfId="11" applyNumberFormat="1" applyFont="1" applyFill="1" applyBorder="1" applyAlignment="1">
      <alignment horizontal="right"/>
    </xf>
    <xf numFmtId="43" fontId="13" fillId="2" borderId="0" xfId="1" quotePrefix="1" applyFont="1" applyFill="1" applyBorder="1" applyAlignment="1">
      <alignment horizontal="right"/>
    </xf>
    <xf numFmtId="0" fontId="3" fillId="2" borderId="0" xfId="12" applyFont="1" applyFill="1"/>
    <xf numFmtId="0" fontId="4" fillId="2" borderId="0" xfId="12" applyFont="1" applyFill="1"/>
    <xf numFmtId="0" fontId="6" fillId="2" borderId="0" xfId="12" applyFont="1" applyFill="1"/>
    <xf numFmtId="0" fontId="15" fillId="2" borderId="0" xfId="12" applyFont="1" applyFill="1" applyAlignment="1">
      <alignment horizontal="left"/>
    </xf>
    <xf numFmtId="0" fontId="15" fillId="2" borderId="0" xfId="12" applyFont="1" applyFill="1" applyAlignment="1">
      <alignment vertical="center"/>
    </xf>
    <xf numFmtId="0" fontId="15" fillId="2" borderId="0" xfId="12" applyFont="1" applyFill="1"/>
    <xf numFmtId="0" fontId="17" fillId="2" borderId="0" xfId="12" applyFont="1" applyFill="1"/>
    <xf numFmtId="0" fontId="12" fillId="2" borderId="0" xfId="12" applyFont="1" applyFill="1" applyAlignment="1" applyProtection="1">
      <alignment vertical="center"/>
      <protection locked="0"/>
    </xf>
    <xf numFmtId="0" fontId="15" fillId="2" borderId="0" xfId="12" applyFont="1" applyFill="1" applyProtection="1">
      <protection locked="0"/>
    </xf>
    <xf numFmtId="166" fontId="12" fillId="2" borderId="0" xfId="12" applyNumberFormat="1" applyFont="1" applyFill="1" applyAlignment="1">
      <alignment horizontal="right"/>
    </xf>
    <xf numFmtId="0" fontId="16" fillId="2" borderId="0" xfId="12" applyFont="1" applyFill="1"/>
    <xf numFmtId="0" fontId="4" fillId="2" borderId="0" xfId="12" applyFont="1" applyFill="1" applyProtection="1">
      <protection locked="0"/>
    </xf>
    <xf numFmtId="0" fontId="6" fillId="2" borderId="0" xfId="12" applyFont="1" applyFill="1" applyProtection="1">
      <protection locked="0"/>
    </xf>
    <xf numFmtId="3" fontId="4" fillId="2" borderId="0" xfId="12" applyNumberFormat="1" applyFont="1" applyFill="1"/>
    <xf numFmtId="0" fontId="9" fillId="2" borderId="0" xfId="12" applyFont="1" applyFill="1" applyProtection="1">
      <protection locked="0"/>
    </xf>
    <xf numFmtId="3" fontId="6" fillId="2" borderId="0" xfId="12" applyNumberFormat="1" applyFont="1" applyFill="1"/>
    <xf numFmtId="3" fontId="15" fillId="2" borderId="13" xfId="12" applyNumberFormat="1" applyFont="1" applyFill="1" applyBorder="1" applyAlignment="1">
      <alignment horizontal="centerContinuous"/>
    </xf>
    <xf numFmtId="0" fontId="21" fillId="2" borderId="0" xfId="12" applyFont="1" applyFill="1" applyAlignment="1">
      <alignment horizontal="centerContinuous"/>
    </xf>
    <xf numFmtId="0" fontId="20" fillId="2" borderId="0" xfId="12" applyFont="1" applyFill="1" applyAlignment="1" applyProtection="1">
      <alignment horizontal="left"/>
      <protection locked="0"/>
    </xf>
    <xf numFmtId="0" fontId="20" fillId="2" borderId="0" xfId="12" applyFont="1" applyFill="1" applyAlignment="1" applyProtection="1">
      <alignment horizontal="left" vertical="center"/>
      <protection locked="0"/>
    </xf>
    <xf numFmtId="170" fontId="18" fillId="2" borderId="0" xfId="12" applyNumberFormat="1" applyFont="1" applyFill="1" applyAlignment="1">
      <alignment horizontal="right"/>
    </xf>
    <xf numFmtId="0" fontId="20" fillId="2" borderId="0" xfId="12" applyFont="1" applyFill="1" applyAlignment="1">
      <alignment horizontal="left"/>
    </xf>
    <xf numFmtId="0" fontId="15" fillId="3" borderId="4" xfId="12" applyFont="1" applyFill="1" applyBorder="1" applyAlignment="1">
      <alignment horizontal="centerContinuous"/>
    </xf>
    <xf numFmtId="0" fontId="15" fillId="3" borderId="7" xfId="12" applyFont="1" applyFill="1" applyBorder="1" applyAlignment="1">
      <alignment horizontal="centerContinuous"/>
    </xf>
    <xf numFmtId="3" fontId="4" fillId="3" borderId="8" xfId="12" applyNumberFormat="1" applyFont="1" applyFill="1" applyBorder="1" applyAlignment="1">
      <alignment horizontal="centerContinuous"/>
    </xf>
    <xf numFmtId="3" fontId="15" fillId="3" borderId="7" xfId="12" applyNumberFormat="1" applyFont="1" applyFill="1" applyBorder="1" applyAlignment="1">
      <alignment horizontal="centerContinuous"/>
    </xf>
    <xf numFmtId="0" fontId="4" fillId="3" borderId="8" xfId="12" applyFont="1" applyFill="1" applyBorder="1"/>
    <xf numFmtId="0" fontId="15" fillId="3" borderId="8" xfId="12" applyFont="1" applyFill="1" applyBorder="1" applyAlignment="1">
      <alignment horizontal="centerContinuous"/>
    </xf>
    <xf numFmtId="3" fontId="15" fillId="3" borderId="9" xfId="12" applyNumberFormat="1" applyFont="1" applyFill="1" applyBorder="1" applyAlignment="1">
      <alignment horizontal="centerContinuous"/>
    </xf>
    <xf numFmtId="0" fontId="4" fillId="3" borderId="11" xfId="12" applyFont="1" applyFill="1" applyBorder="1"/>
    <xf numFmtId="3" fontId="4" fillId="3" borderId="14" xfId="12" applyNumberFormat="1" applyFont="1" applyFill="1" applyBorder="1"/>
    <xf numFmtId="0" fontId="15" fillId="3" borderId="14" xfId="12" applyFont="1" applyFill="1" applyBorder="1" applyAlignment="1">
      <alignment horizontal="centerContinuous"/>
    </xf>
    <xf numFmtId="0" fontId="15" fillId="3" borderId="15" xfId="12" applyFont="1" applyFill="1" applyBorder="1" applyAlignment="1">
      <alignment horizontal="centerContinuous"/>
    </xf>
    <xf numFmtId="3" fontId="4" fillId="3" borderId="16" xfId="12" applyNumberFormat="1" applyFont="1" applyFill="1" applyBorder="1" applyAlignment="1">
      <alignment horizontal="centerContinuous"/>
    </xf>
    <xf numFmtId="0" fontId="4" fillId="3" borderId="17" xfId="12" applyFont="1" applyFill="1" applyBorder="1"/>
    <xf numFmtId="0" fontId="15" fillId="3" borderId="17" xfId="12" applyFont="1" applyFill="1" applyBorder="1" applyAlignment="1">
      <alignment horizontal="centerContinuous"/>
    </xf>
    <xf numFmtId="0" fontId="4" fillId="3" borderId="18" xfId="12" applyFont="1" applyFill="1" applyBorder="1"/>
    <xf numFmtId="3" fontId="4" fillId="2" borderId="0" xfId="12" applyNumberFormat="1" applyFont="1" applyFill="1" applyAlignment="1">
      <alignment horizontal="centerContinuous"/>
    </xf>
    <xf numFmtId="0" fontId="15" fillId="2" borderId="0" xfId="12" applyFont="1" applyFill="1" applyAlignment="1">
      <alignment horizontal="centerContinuous"/>
    </xf>
    <xf numFmtId="0" fontId="15" fillId="2" borderId="0" xfId="12" applyFont="1" applyFill="1" applyAlignment="1">
      <alignment horizontal="center" vertical="center"/>
    </xf>
    <xf numFmtId="0" fontId="12" fillId="2" borderId="0" xfId="12" applyFont="1" applyFill="1" applyAlignment="1">
      <alignment horizontal="center" vertical="center"/>
    </xf>
    <xf numFmtId="170" fontId="12" fillId="2" borderId="0" xfId="12" applyNumberFormat="1" applyFont="1" applyFill="1" applyAlignment="1">
      <alignment horizontal="center" vertical="center"/>
    </xf>
    <xf numFmtId="0" fontId="15" fillId="3" borderId="8" xfId="12" applyFont="1" applyFill="1" applyBorder="1" applyAlignment="1">
      <alignment horizontal="center"/>
    </xf>
    <xf numFmtId="0" fontId="12" fillId="2" borderId="0" xfId="12" applyFont="1" applyFill="1" applyAlignment="1">
      <alignment horizontal="right"/>
    </xf>
    <xf numFmtId="0" fontId="15" fillId="2" borderId="0" xfId="12" applyFont="1" applyFill="1" applyAlignment="1">
      <alignment horizontal="right" vertical="center"/>
    </xf>
    <xf numFmtId="0" fontId="12" fillId="2" borderId="0" xfId="12" applyFont="1" applyFill="1" applyAlignment="1">
      <alignment horizontal="right" vertical="center"/>
    </xf>
    <xf numFmtId="0" fontId="20" fillId="2" borderId="0" xfId="12" applyFont="1" applyFill="1" applyAlignment="1" applyProtection="1">
      <alignment horizontal="right"/>
      <protection locked="0"/>
    </xf>
    <xf numFmtId="3" fontId="15" fillId="3" borderId="8" xfId="12" applyNumberFormat="1" applyFont="1" applyFill="1" applyBorder="1" applyAlignment="1">
      <alignment horizontal="centerContinuous"/>
    </xf>
    <xf numFmtId="3" fontId="15" fillId="2" borderId="8" xfId="12" applyNumberFormat="1" applyFont="1" applyFill="1" applyBorder="1" applyAlignment="1">
      <alignment horizontal="centerContinuous"/>
    </xf>
    <xf numFmtId="0" fontId="15" fillId="2" borderId="8" xfId="12" applyFont="1" applyFill="1" applyBorder="1" applyAlignment="1">
      <alignment horizontal="centerContinuous"/>
    </xf>
    <xf numFmtId="0" fontId="15" fillId="2" borderId="8" xfId="12" applyFont="1" applyFill="1" applyBorder="1"/>
    <xf numFmtId="0" fontId="6" fillId="3" borderId="11" xfId="12" applyFont="1" applyFill="1" applyBorder="1"/>
    <xf numFmtId="0" fontId="15" fillId="3" borderId="4" xfId="12" applyFont="1" applyFill="1" applyBorder="1" applyAlignment="1">
      <alignment horizontal="center" vertical="center"/>
    </xf>
    <xf numFmtId="0" fontId="15" fillId="3" borderId="19" xfId="12" applyFont="1" applyFill="1" applyBorder="1" applyAlignment="1">
      <alignment horizontal="center" vertical="center"/>
    </xf>
    <xf numFmtId="0" fontId="15" fillId="3" borderId="20" xfId="12" applyFont="1" applyFill="1" applyBorder="1" applyAlignment="1">
      <alignment horizontal="center" vertical="center"/>
    </xf>
    <xf numFmtId="0" fontId="15" fillId="3" borderId="21" xfId="12" applyFont="1" applyFill="1" applyBorder="1" applyAlignment="1">
      <alignment horizontal="center" vertical="center"/>
    </xf>
    <xf numFmtId="3" fontId="15" fillId="3" borderId="17" xfId="12" applyNumberFormat="1" applyFont="1" applyFill="1" applyBorder="1" applyAlignment="1">
      <alignment horizontal="center"/>
    </xf>
    <xf numFmtId="0" fontId="15" fillId="3" borderId="17" xfId="12" applyFont="1" applyFill="1" applyBorder="1" applyAlignment="1">
      <alignment horizontal="center"/>
    </xf>
    <xf numFmtId="0" fontId="15" fillId="3" borderId="18" xfId="12" applyFont="1" applyFill="1" applyBorder="1" applyAlignment="1">
      <alignment horizontal="center"/>
    </xf>
    <xf numFmtId="0" fontId="6" fillId="3" borderId="18" xfId="12" applyFont="1" applyFill="1" applyBorder="1" applyAlignment="1">
      <alignment horizontal="center"/>
    </xf>
    <xf numFmtId="0" fontId="15" fillId="2" borderId="8" xfId="12" applyFont="1" applyFill="1" applyBorder="1" applyAlignment="1">
      <alignment horizontal="centerContinuous" vertical="center"/>
    </xf>
    <xf numFmtId="3" fontId="15" fillId="3" borderId="16" xfId="12" applyNumberFormat="1" applyFont="1" applyFill="1" applyBorder="1" applyAlignment="1">
      <alignment horizontal="center"/>
    </xf>
    <xf numFmtId="3" fontId="15" fillId="3" borderId="8" xfId="12" applyNumberFormat="1" applyFont="1" applyFill="1" applyBorder="1" applyAlignment="1">
      <alignment horizontal="center"/>
    </xf>
    <xf numFmtId="0" fontId="6" fillId="3" borderId="11" xfId="12" applyFont="1" applyFill="1" applyBorder="1" applyAlignment="1">
      <alignment horizontal="center"/>
    </xf>
    <xf numFmtId="165" fontId="15" fillId="2" borderId="0" xfId="12" applyNumberFormat="1" applyFont="1" applyFill="1"/>
    <xf numFmtId="3" fontId="3" fillId="2" borderId="0" xfId="12" applyNumberFormat="1" applyFont="1" applyFill="1" applyProtection="1">
      <protection locked="0"/>
    </xf>
    <xf numFmtId="0" fontId="19" fillId="2" borderId="0" xfId="12" applyFont="1" applyFill="1" applyAlignment="1" applyProtection="1">
      <alignment vertical="top"/>
      <protection locked="0"/>
    </xf>
    <xf numFmtId="0" fontId="17" fillId="2" borderId="0" xfId="12" applyFont="1" applyFill="1" applyProtection="1">
      <protection locked="0"/>
    </xf>
    <xf numFmtId="168" fontId="3" fillId="2" borderId="13" xfId="12" applyNumberFormat="1" applyFont="1" applyFill="1" applyBorder="1" applyAlignment="1">
      <alignment horizontal="right"/>
    </xf>
    <xf numFmtId="0" fontId="3" fillId="2" borderId="0" xfId="13" applyFont="1" applyFill="1"/>
    <xf numFmtId="0" fontId="10" fillId="2" borderId="0" xfId="13" applyFont="1" applyFill="1"/>
    <xf numFmtId="0" fontId="2" fillId="2" borderId="0" xfId="13" applyFont="1" applyFill="1"/>
    <xf numFmtId="0" fontId="8" fillId="2" borderId="0" xfId="13" applyFont="1" applyFill="1"/>
    <xf numFmtId="0" fontId="2" fillId="2" borderId="0" xfId="13" applyFont="1" applyFill="1" applyAlignment="1">
      <alignment horizontal="left"/>
    </xf>
    <xf numFmtId="0" fontId="2" fillId="2" borderId="0" xfId="13" applyFont="1" applyFill="1" applyAlignment="1">
      <alignment horizontal="centerContinuous"/>
    </xf>
    <xf numFmtId="0" fontId="8" fillId="2" borderId="0" xfId="13" applyFont="1" applyFill="1" applyAlignment="1">
      <alignment vertical="center"/>
    </xf>
    <xf numFmtId="0" fontId="13" fillId="2" borderId="0" xfId="13" applyFont="1" applyFill="1"/>
    <xf numFmtId="3" fontId="13" fillId="2" borderId="0" xfId="13" applyNumberFormat="1" applyFont="1" applyFill="1"/>
    <xf numFmtId="3" fontId="13" fillId="2" borderId="0" xfId="13" applyNumberFormat="1" applyFont="1" applyFill="1" applyAlignment="1">
      <alignment horizontal="right"/>
    </xf>
    <xf numFmtId="0" fontId="2" fillId="2" borderId="0" xfId="13" applyFont="1" applyFill="1" applyProtection="1">
      <protection locked="0"/>
    </xf>
    <xf numFmtId="3" fontId="13" fillId="2" borderId="0" xfId="13" applyNumberFormat="1" applyFont="1" applyFill="1" applyAlignment="1" applyProtection="1">
      <alignment vertical="center"/>
      <protection locked="0"/>
    </xf>
    <xf numFmtId="0" fontId="2" fillId="2" borderId="0" xfId="13" applyFont="1" applyFill="1" applyAlignment="1" applyProtection="1">
      <alignment vertical="top"/>
      <protection locked="0"/>
    </xf>
    <xf numFmtId="0" fontId="13" fillId="2" borderId="0" xfId="13" applyFont="1" applyFill="1" applyAlignment="1" applyProtection="1">
      <alignment vertical="top"/>
      <protection locked="0"/>
    </xf>
    <xf numFmtId="0" fontId="14" fillId="2" borderId="0" xfId="13" applyFont="1" applyFill="1"/>
    <xf numFmtId="0" fontId="5" fillId="2" borderId="0" xfId="13" applyFont="1" applyFill="1" applyProtection="1">
      <protection locked="0"/>
    </xf>
    <xf numFmtId="0" fontId="2" fillId="2" borderId="0" xfId="13" applyFont="1" applyFill="1" applyAlignment="1">
      <alignment horizontal="center" vertical="center"/>
    </xf>
    <xf numFmtId="0" fontId="2" fillId="3" borderId="17" xfId="13" applyFont="1" applyFill="1" applyBorder="1" applyAlignment="1">
      <alignment horizontal="center"/>
    </xf>
    <xf numFmtId="0" fontId="2" fillId="3" borderId="17" xfId="13" applyFont="1" applyFill="1" applyBorder="1" applyAlignment="1">
      <alignment horizontal="centerContinuous"/>
    </xf>
    <xf numFmtId="176" fontId="13" fillId="2" borderId="0" xfId="1" applyNumberFormat="1" applyFont="1" applyFill="1" applyBorder="1" applyProtection="1">
      <protection locked="0"/>
    </xf>
    <xf numFmtId="0" fontId="25" fillId="2" borderId="0" xfId="13" applyFont="1" applyFill="1"/>
    <xf numFmtId="0" fontId="2" fillId="2" borderId="0" xfId="13" applyFont="1" applyFill="1" applyAlignment="1">
      <alignment horizontal="left" vertical="top" wrapText="1"/>
    </xf>
    <xf numFmtId="0" fontId="2" fillId="3" borderId="22" xfId="13" applyFont="1" applyFill="1" applyBorder="1" applyAlignment="1">
      <alignment horizontal="center" vertical="center"/>
    </xf>
    <xf numFmtId="3" fontId="3" fillId="2" borderId="0" xfId="13" applyNumberFormat="1" applyFont="1" applyFill="1" applyProtection="1">
      <protection locked="0"/>
    </xf>
    <xf numFmtId="0" fontId="2" fillId="3" borderId="23" xfId="13" applyFont="1" applyFill="1" applyBorder="1" applyAlignment="1">
      <alignment horizontal="center"/>
    </xf>
    <xf numFmtId="0" fontId="2" fillId="3" borderId="16" xfId="13" applyFont="1" applyFill="1" applyBorder="1" applyAlignment="1">
      <alignment horizontal="center"/>
    </xf>
    <xf numFmtId="0" fontId="2" fillId="3" borderId="24" xfId="13" applyFont="1" applyFill="1" applyBorder="1"/>
    <xf numFmtId="0" fontId="2" fillId="3" borderId="14" xfId="13" applyFont="1" applyFill="1" applyBorder="1" applyAlignment="1">
      <alignment horizontal="center"/>
    </xf>
    <xf numFmtId="0" fontId="2" fillId="3" borderId="25" xfId="13" applyFont="1" applyFill="1" applyBorder="1" applyAlignment="1">
      <alignment horizontal="center"/>
    </xf>
    <xf numFmtId="0" fontId="8" fillId="3" borderId="26" xfId="13" applyFont="1" applyFill="1" applyBorder="1" applyAlignment="1">
      <alignment horizontal="center" vertical="center"/>
    </xf>
    <xf numFmtId="0" fontId="8" fillId="3" borderId="27" xfId="13" applyFont="1" applyFill="1" applyBorder="1" applyAlignment="1">
      <alignment vertical="center"/>
    </xf>
    <xf numFmtId="0" fontId="2" fillId="3" borderId="23" xfId="13" applyFont="1" applyFill="1" applyBorder="1" applyAlignment="1">
      <alignment horizontal="centerContinuous"/>
    </xf>
    <xf numFmtId="0" fontId="2" fillId="3" borderId="14" xfId="13" applyFont="1" applyFill="1" applyBorder="1" applyAlignment="1">
      <alignment horizontal="centerContinuous"/>
    </xf>
    <xf numFmtId="0" fontId="2" fillId="3" borderId="22" xfId="13" applyFont="1" applyFill="1" applyBorder="1" applyAlignment="1">
      <alignment horizontal="centerContinuous" vertical="center"/>
    </xf>
    <xf numFmtId="0" fontId="2" fillId="3" borderId="16" xfId="13" applyFont="1" applyFill="1" applyBorder="1"/>
    <xf numFmtId="0" fontId="8" fillId="3" borderId="26" xfId="13" applyFont="1" applyFill="1" applyBorder="1" applyAlignment="1">
      <alignment vertical="center"/>
    </xf>
    <xf numFmtId="0" fontId="2" fillId="2" borderId="0" xfId="14" applyFont="1" applyFill="1" applyAlignment="1" applyProtection="1">
      <alignment vertical="top"/>
      <protection locked="0"/>
    </xf>
    <xf numFmtId="0" fontId="3" fillId="2" borderId="0" xfId="15" applyFont="1" applyFill="1"/>
    <xf numFmtId="0" fontId="5" fillId="2" borderId="0" xfId="15" applyFont="1" applyFill="1"/>
    <xf numFmtId="3" fontId="3" fillId="2" borderId="0" xfId="15" applyNumberFormat="1" applyFont="1" applyFill="1" applyAlignment="1">
      <alignment horizontal="centerContinuous" vertical="center"/>
    </xf>
    <xf numFmtId="0" fontId="2" fillId="2" borderId="0" xfId="15" applyFont="1" applyFill="1"/>
    <xf numFmtId="0" fontId="10" fillId="2" borderId="0" xfId="15" applyFont="1" applyFill="1"/>
    <xf numFmtId="176" fontId="24" fillId="2" borderId="0" xfId="1" applyNumberFormat="1" applyFont="1" applyFill="1" applyBorder="1" applyAlignment="1">
      <alignment horizontal="right"/>
    </xf>
    <xf numFmtId="3" fontId="8" fillId="2" borderId="0" xfId="15" applyNumberFormat="1" applyFont="1" applyFill="1"/>
    <xf numFmtId="3" fontId="8" fillId="2" borderId="0" xfId="15" applyNumberFormat="1" applyFont="1" applyFill="1" applyAlignment="1">
      <alignment horizontal="centerContinuous"/>
    </xf>
    <xf numFmtId="0" fontId="8" fillId="2" borderId="0" xfId="15" applyFont="1" applyFill="1"/>
    <xf numFmtId="3" fontId="8" fillId="2" borderId="0" xfId="15" applyNumberFormat="1" applyFont="1" applyFill="1" applyAlignment="1">
      <alignment horizontal="right"/>
    </xf>
    <xf numFmtId="0" fontId="8" fillId="2" borderId="0" xfId="15" applyFont="1" applyFill="1" applyAlignment="1">
      <alignment horizontal="right"/>
    </xf>
    <xf numFmtId="0" fontId="2" fillId="2" borderId="0" xfId="15" applyFont="1" applyFill="1" applyAlignment="1">
      <alignment vertical="center"/>
    </xf>
    <xf numFmtId="0" fontId="2" fillId="2" borderId="0" xfId="15" applyFont="1" applyFill="1" applyAlignment="1">
      <alignment horizontal="right"/>
    </xf>
    <xf numFmtId="0" fontId="2" fillId="2" borderId="0" xfId="15" applyFont="1" applyFill="1" applyAlignment="1">
      <alignment horizontal="right" vertical="center"/>
    </xf>
    <xf numFmtId="0" fontId="2" fillId="2" borderId="29" xfId="15" applyFont="1" applyFill="1" applyBorder="1" applyAlignment="1">
      <alignment horizontal="centerContinuous" vertical="center"/>
    </xf>
    <xf numFmtId="43" fontId="3" fillId="2" borderId="0" xfId="1" applyFont="1" applyFill="1" applyBorder="1"/>
    <xf numFmtId="43" fontId="8" fillId="2" borderId="0" xfId="1" applyFont="1" applyFill="1" applyBorder="1"/>
    <xf numFmtId="43" fontId="3" fillId="2" borderId="0" xfId="1" applyFont="1" applyFill="1" applyBorder="1" applyAlignment="1">
      <alignment horizontal="centerContinuous" vertical="center"/>
    </xf>
    <xf numFmtId="43" fontId="2" fillId="2" borderId="30" xfId="1" applyFont="1" applyFill="1" applyBorder="1" applyAlignment="1">
      <alignment horizontal="centerContinuous" vertical="center"/>
    </xf>
    <xf numFmtId="43" fontId="8" fillId="2" borderId="0" xfId="1" quotePrefix="1" applyFont="1" applyFill="1" applyBorder="1" applyAlignment="1">
      <alignment horizontal="right"/>
    </xf>
    <xf numFmtId="43" fontId="2" fillId="2" borderId="30" xfId="1" applyFont="1" applyFill="1" applyBorder="1" applyAlignment="1">
      <alignment horizontal="center" vertical="center"/>
    </xf>
    <xf numFmtId="43" fontId="24" fillId="2" borderId="0" xfId="1" applyFont="1" applyFill="1" applyBorder="1" applyAlignment="1">
      <alignment horizontal="right"/>
    </xf>
    <xf numFmtId="0" fontId="2" fillId="2" borderId="0" xfId="15" applyFont="1" applyFill="1" applyAlignment="1">
      <alignment horizontal="left"/>
    </xf>
    <xf numFmtId="0" fontId="2" fillId="2" borderId="0" xfId="15" applyFont="1" applyFill="1" applyAlignment="1">
      <alignment vertical="top"/>
    </xf>
    <xf numFmtId="0" fontId="25" fillId="2" borderId="0" xfId="15" applyFont="1" applyFill="1" applyAlignment="1">
      <alignment vertical="center"/>
    </xf>
    <xf numFmtId="176" fontId="24" fillId="2" borderId="0" xfId="1" applyNumberFormat="1" applyFont="1" applyFill="1" applyBorder="1" applyAlignment="1"/>
    <xf numFmtId="43" fontId="24" fillId="2" borderId="0" xfId="1" applyFont="1" applyFill="1" applyBorder="1" applyAlignment="1"/>
    <xf numFmtId="176" fontId="24" fillId="2" borderId="0" xfId="1" applyNumberFormat="1" applyFont="1" applyFill="1" applyBorder="1" applyAlignment="1">
      <alignment vertical="center"/>
    </xf>
    <xf numFmtId="0" fontId="2" fillId="2" borderId="0" xfId="13" applyFont="1" applyFill="1" applyAlignment="1">
      <alignment horizontal="centerContinuous" vertical="center"/>
    </xf>
    <xf numFmtId="0" fontId="2" fillId="2" borderId="0" xfId="12" applyFont="1" applyFill="1"/>
    <xf numFmtId="0" fontId="2" fillId="2" borderId="0" xfId="0" applyFont="1" applyFill="1"/>
    <xf numFmtId="0" fontId="2" fillId="2" borderId="0" xfId="0" applyFont="1" applyFill="1" applyAlignment="1">
      <alignment horizontal="left"/>
    </xf>
    <xf numFmtId="176" fontId="13" fillId="2" borderId="31" xfId="1" applyNumberFormat="1" applyFont="1" applyFill="1" applyBorder="1" applyAlignment="1">
      <alignment horizontal="right"/>
    </xf>
    <xf numFmtId="176" fontId="13" fillId="2" borderId="0" xfId="1" applyNumberFormat="1" applyFont="1" applyFill="1" applyBorder="1" applyAlignment="1">
      <alignment horizontal="center"/>
    </xf>
    <xf numFmtId="43" fontId="13" fillId="2" borderId="0" xfId="1" applyFont="1" applyFill="1" applyBorder="1" applyAlignment="1">
      <alignment horizontal="center"/>
    </xf>
    <xf numFmtId="3" fontId="24" fillId="2" borderId="0" xfId="4" applyNumberFormat="1" applyFont="1" applyFill="1" applyAlignment="1">
      <alignment horizontal="right"/>
    </xf>
    <xf numFmtId="176" fontId="24" fillId="2" borderId="0" xfId="1" applyNumberFormat="1" applyFont="1" applyFill="1" applyBorder="1"/>
    <xf numFmtId="169" fontId="13" fillId="2" borderId="0" xfId="7" applyNumberFormat="1" applyFont="1" applyFill="1" applyAlignment="1" applyProtection="1">
      <alignment horizontal="right"/>
      <protection locked="0"/>
    </xf>
    <xf numFmtId="169" fontId="13" fillId="2" borderId="0" xfId="7" applyNumberFormat="1" applyFont="1" applyFill="1" applyAlignment="1">
      <alignment horizontal="right"/>
    </xf>
    <xf numFmtId="43" fontId="13" fillId="2" borderId="0" xfId="1" applyFont="1" applyFill="1" applyBorder="1" applyAlignment="1">
      <alignment horizontal="right" vertical="center"/>
    </xf>
    <xf numFmtId="176" fontId="23" fillId="2" borderId="0" xfId="1" applyNumberFormat="1" applyFont="1" applyFill="1" applyBorder="1" applyAlignment="1">
      <alignment horizontal="right"/>
    </xf>
    <xf numFmtId="176" fontId="23" fillId="2" borderId="0" xfId="1" applyNumberFormat="1" applyFont="1" applyFill="1" applyBorder="1" applyAlignment="1">
      <alignment horizontal="right" vertical="center"/>
    </xf>
    <xf numFmtId="176" fontId="13" fillId="2" borderId="0" xfId="1" applyNumberFormat="1" applyFont="1" applyFill="1" applyBorder="1"/>
    <xf numFmtId="176" fontId="24" fillId="2" borderId="32" xfId="1" applyNumberFormat="1" applyFont="1" applyFill="1" applyBorder="1" applyAlignment="1"/>
    <xf numFmtId="43" fontId="24" fillId="2" borderId="33" xfId="1" applyFont="1" applyFill="1" applyBorder="1" applyAlignment="1"/>
    <xf numFmtId="176" fontId="24" fillId="2" borderId="34" xfId="1" applyNumberFormat="1" applyFont="1" applyFill="1" applyBorder="1" applyAlignment="1"/>
    <xf numFmtId="43" fontId="24" fillId="2" borderId="35" xfId="1" applyFont="1" applyFill="1" applyBorder="1" applyAlignment="1"/>
    <xf numFmtId="176" fontId="24" fillId="2" borderId="34" xfId="1" applyNumberFormat="1" applyFont="1" applyFill="1" applyBorder="1" applyAlignment="1">
      <alignment horizontal="right"/>
    </xf>
    <xf numFmtId="43" fontId="24" fillId="2" borderId="35" xfId="1" applyFont="1" applyFill="1" applyBorder="1" applyAlignment="1">
      <alignment horizontal="right"/>
    </xf>
    <xf numFmtId="176" fontId="24" fillId="2" borderId="36" xfId="1" applyNumberFormat="1" applyFont="1" applyFill="1" applyBorder="1" applyAlignment="1"/>
    <xf numFmtId="43" fontId="24" fillId="2" borderId="37" xfId="1" applyFont="1" applyFill="1" applyBorder="1" applyAlignment="1"/>
    <xf numFmtId="176" fontId="24" fillId="2" borderId="38" xfId="1" applyNumberFormat="1" applyFont="1" applyFill="1" applyBorder="1" applyAlignment="1">
      <alignment horizontal="right"/>
    </xf>
    <xf numFmtId="43" fontId="24" fillId="2" borderId="39" xfId="1" applyFont="1" applyFill="1" applyBorder="1" applyAlignment="1">
      <alignment horizontal="right"/>
    </xf>
    <xf numFmtId="0" fontId="13" fillId="2" borderId="0" xfId="8" applyFont="1" applyFill="1" applyAlignment="1">
      <alignment vertical="top"/>
    </xf>
    <xf numFmtId="0" fontId="13" fillId="2" borderId="0" xfId="8" applyFont="1" applyFill="1" applyAlignment="1">
      <alignment horizontal="right" vertical="top"/>
    </xf>
    <xf numFmtId="0" fontId="8" fillId="2" borderId="0" xfId="8" applyFont="1" applyFill="1" applyAlignment="1">
      <alignment vertical="top"/>
    </xf>
    <xf numFmtId="0" fontId="3" fillId="2" borderId="0" xfId="8" applyFont="1" applyFill="1" applyAlignment="1">
      <alignment horizontal="left" vertical="top"/>
    </xf>
    <xf numFmtId="0" fontId="28" fillId="2" borderId="0" xfId="15" applyFont="1" applyFill="1" applyAlignment="1">
      <alignment horizontal="right" vertical="center"/>
    </xf>
    <xf numFmtId="0" fontId="15" fillId="2" borderId="0" xfId="15" applyFont="1" applyFill="1" applyAlignment="1">
      <alignment horizontal="right"/>
    </xf>
    <xf numFmtId="3" fontId="15" fillId="2" borderId="0" xfId="15" applyNumberFormat="1" applyFont="1" applyFill="1" applyAlignment="1" applyProtection="1">
      <alignment horizontal="right"/>
      <protection locked="0"/>
    </xf>
    <xf numFmtId="0" fontId="15" fillId="2" borderId="0" xfId="15" applyFont="1" applyFill="1"/>
    <xf numFmtId="3" fontId="15" fillId="2" borderId="0" xfId="15" applyNumberFormat="1" applyFont="1" applyFill="1" applyProtection="1">
      <protection locked="0"/>
    </xf>
    <xf numFmtId="0" fontId="28" fillId="2" borderId="0" xfId="15" applyFont="1" applyFill="1" applyAlignment="1">
      <alignment vertical="center"/>
    </xf>
    <xf numFmtId="0" fontId="15" fillId="2" borderId="0" xfId="15" applyFont="1" applyFill="1" applyAlignment="1">
      <alignment vertical="center"/>
    </xf>
    <xf numFmtId="176" fontId="24" fillId="0" borderId="0" xfId="1" applyNumberFormat="1" applyFont="1" applyFill="1" applyBorder="1" applyAlignment="1">
      <alignment horizontal="right"/>
    </xf>
    <xf numFmtId="175" fontId="13" fillId="0" borderId="0" xfId="1" applyNumberFormat="1" applyFont="1" applyFill="1" applyBorder="1" applyAlignment="1">
      <alignment horizontal="right"/>
    </xf>
    <xf numFmtId="176" fontId="13" fillId="0" borderId="0" xfId="1" quotePrefix="1" applyNumberFormat="1" applyFont="1" applyFill="1" applyBorder="1" applyAlignment="1">
      <alignment horizontal="right"/>
    </xf>
    <xf numFmtId="43" fontId="13" fillId="0" borderId="0" xfId="1" quotePrefix="1" applyFont="1" applyFill="1" applyBorder="1" applyAlignment="1">
      <alignment horizontal="right"/>
    </xf>
    <xf numFmtId="0" fontId="24" fillId="2" borderId="0" xfId="6" applyFont="1" applyFill="1" applyAlignment="1">
      <alignment horizontal="left" vertical="center" wrapText="1"/>
    </xf>
    <xf numFmtId="0" fontId="24" fillId="2" borderId="12" xfId="6" applyFont="1" applyFill="1" applyBorder="1" applyAlignment="1">
      <alignment horizontal="center" vertical="center" wrapText="1"/>
    </xf>
    <xf numFmtId="0" fontId="2" fillId="2" borderId="0" xfId="15" applyFont="1" applyFill="1" applyAlignment="1">
      <alignment horizontal="left" vertical="center"/>
    </xf>
    <xf numFmtId="0" fontId="29" fillId="2" borderId="0" xfId="15" applyFont="1" applyFill="1" applyAlignment="1">
      <alignment horizontal="left" vertical="center"/>
    </xf>
    <xf numFmtId="0" fontId="2" fillId="2" borderId="30" xfId="15" applyFont="1" applyFill="1" applyBorder="1" applyAlignment="1">
      <alignment horizontal="centerContinuous" vertical="center"/>
    </xf>
    <xf numFmtId="0" fontId="2" fillId="2" borderId="30" xfId="15" applyFont="1" applyFill="1" applyBorder="1" applyAlignment="1">
      <alignment horizontal="center" vertical="center"/>
    </xf>
    <xf numFmtId="3" fontId="5" fillId="2" borderId="0" xfId="15" applyNumberFormat="1" applyFont="1" applyFill="1"/>
    <xf numFmtId="3" fontId="5" fillId="2" borderId="0" xfId="15" applyNumberFormat="1" applyFont="1" applyFill="1" applyAlignment="1">
      <alignment horizontal="centerContinuous"/>
    </xf>
    <xf numFmtId="3" fontId="5" fillId="2" borderId="0" xfId="15" quotePrefix="1" applyNumberFormat="1" applyFont="1" applyFill="1" applyAlignment="1">
      <alignment horizontal="right"/>
    </xf>
    <xf numFmtId="3" fontId="5" fillId="2" borderId="0" xfId="15" applyNumberFormat="1" applyFont="1" applyFill="1" applyAlignment="1">
      <alignment horizontal="right"/>
    </xf>
    <xf numFmtId="43" fontId="5" fillId="2" borderId="0" xfId="15" applyNumberFormat="1" applyFont="1" applyFill="1"/>
    <xf numFmtId="0" fontId="5" fillId="2" borderId="0" xfId="15" applyFont="1" applyFill="1" applyAlignment="1">
      <alignment horizontal="right"/>
    </xf>
    <xf numFmtId="3" fontId="2" fillId="2" borderId="0" xfId="6" applyNumberFormat="1" applyFont="1" applyFill="1" applyAlignment="1">
      <alignment horizontal="right"/>
    </xf>
    <xf numFmtId="3" fontId="3" fillId="2" borderId="0" xfId="6" applyNumberFormat="1" applyFont="1" applyFill="1" applyAlignment="1" applyProtection="1">
      <alignment horizontal="right"/>
      <protection locked="0"/>
    </xf>
    <xf numFmtId="0" fontId="3" fillId="3" borderId="40" xfId="2" applyFont="1" applyFill="1" applyBorder="1" applyAlignment="1">
      <alignment horizontal="center"/>
    </xf>
    <xf numFmtId="0" fontId="3" fillId="3" borderId="41" xfId="3" applyFont="1" applyFill="1" applyBorder="1" applyAlignment="1">
      <alignment horizontal="center"/>
    </xf>
    <xf numFmtId="0" fontId="12" fillId="3" borderId="42" xfId="11" applyFont="1" applyFill="1" applyBorder="1" applyAlignment="1">
      <alignment horizontal="center"/>
    </xf>
    <xf numFmtId="3" fontId="3" fillId="3" borderId="42" xfId="8" applyNumberFormat="1" applyFont="1" applyFill="1" applyBorder="1" applyAlignment="1">
      <alignment horizontal="center"/>
    </xf>
    <xf numFmtId="170" fontId="3" fillId="3" borderId="42" xfId="8" applyNumberFormat="1" applyFont="1" applyFill="1" applyBorder="1" applyAlignment="1">
      <alignment horizontal="center"/>
    </xf>
    <xf numFmtId="0" fontId="10" fillId="2" borderId="0" xfId="4" applyFont="1" applyFill="1" applyAlignment="1">
      <alignment horizontal="centerContinuous"/>
    </xf>
    <xf numFmtId="170" fontId="3" fillId="2" borderId="1" xfId="5" applyNumberFormat="1" applyFont="1" applyFill="1" applyBorder="1" applyAlignment="1">
      <alignment horizontal="center"/>
    </xf>
    <xf numFmtId="168" fontId="3" fillId="2" borderId="1" xfId="3" applyNumberFormat="1" applyFont="1" applyFill="1" applyBorder="1"/>
    <xf numFmtId="168" fontId="3" fillId="2" borderId="0" xfId="3" applyNumberFormat="1" applyFont="1" applyFill="1"/>
    <xf numFmtId="0" fontId="3" fillId="2" borderId="0" xfId="3" applyFont="1" applyFill="1" applyAlignment="1">
      <alignment horizontal="right"/>
    </xf>
    <xf numFmtId="3" fontId="3" fillId="2" borderId="0" xfId="3" applyNumberFormat="1" applyFont="1" applyFill="1" applyAlignment="1" applyProtection="1">
      <alignment horizontal="right"/>
      <protection locked="0"/>
    </xf>
    <xf numFmtId="170" fontId="13" fillId="2" borderId="0" xfId="3" applyNumberFormat="1" applyFont="1" applyFill="1"/>
    <xf numFmtId="3" fontId="11" fillId="2" borderId="0" xfId="3" applyNumberFormat="1" applyFont="1" applyFill="1" applyAlignment="1" applyProtection="1">
      <alignment horizontal="right"/>
      <protection locked="0"/>
    </xf>
    <xf numFmtId="168" fontId="12" fillId="2" borderId="43" xfId="11" applyNumberFormat="1" applyFont="1" applyFill="1" applyBorder="1" applyAlignment="1">
      <alignment horizontal="right"/>
    </xf>
    <xf numFmtId="176" fontId="3" fillId="2" borderId="1" xfId="1" applyNumberFormat="1" applyFont="1" applyFill="1" applyBorder="1" applyAlignment="1">
      <alignment horizontal="right"/>
    </xf>
    <xf numFmtId="0" fontId="3" fillId="0" borderId="0" xfId="10" applyFont="1"/>
    <xf numFmtId="175" fontId="13" fillId="0" borderId="0" xfId="1" applyNumberFormat="1" applyFont="1" applyFill="1" applyBorder="1"/>
    <xf numFmtId="0" fontId="3" fillId="2" borderId="2" xfId="2" applyFont="1" applyFill="1" applyBorder="1" applyAlignment="1">
      <alignment horizontal="center"/>
    </xf>
    <xf numFmtId="0" fontId="3" fillId="2" borderId="3" xfId="2" applyFont="1" applyFill="1" applyBorder="1" applyAlignment="1">
      <alignment horizontal="center"/>
    </xf>
    <xf numFmtId="0" fontId="3" fillId="2" borderId="1" xfId="2" applyFont="1" applyFill="1" applyBorder="1" applyAlignment="1">
      <alignment horizontal="center"/>
    </xf>
    <xf numFmtId="165" fontId="2" fillId="2" borderId="0" xfId="9" applyNumberFormat="1" applyFont="1" applyFill="1" applyAlignment="1">
      <alignment horizontal="left"/>
    </xf>
    <xf numFmtId="0" fontId="15" fillId="2" borderId="0" xfId="12" applyFont="1" applyFill="1" applyAlignment="1" applyProtection="1">
      <alignment horizontal="right"/>
      <protection locked="0"/>
    </xf>
    <xf numFmtId="3" fontId="30" fillId="2" borderId="3" xfId="7" applyNumberFormat="1" applyFont="1" applyFill="1" applyBorder="1" applyAlignment="1">
      <alignment horizontal="centerContinuous" vertical="center"/>
    </xf>
    <xf numFmtId="0" fontId="31" fillId="2" borderId="0" xfId="15" applyFont="1" applyFill="1"/>
    <xf numFmtId="0" fontId="24" fillId="2" borderId="0" xfId="15" applyFont="1" applyFill="1"/>
    <xf numFmtId="0" fontId="15" fillId="2" borderId="0" xfId="15" applyFont="1" applyFill="1" applyAlignment="1">
      <alignment horizontal="right" vertical="center"/>
    </xf>
    <xf numFmtId="176" fontId="24" fillId="2" borderId="38" xfId="1" applyNumberFormat="1" applyFont="1" applyFill="1" applyBorder="1" applyAlignment="1"/>
    <xf numFmtId="43" fontId="24" fillId="2" borderId="39" xfId="1" applyFont="1" applyFill="1" applyBorder="1" applyAlignment="1"/>
    <xf numFmtId="0" fontId="15" fillId="2" borderId="0" xfId="15" applyFont="1" applyFill="1" applyAlignment="1" applyProtection="1">
      <alignment horizontal="right"/>
      <protection locked="0"/>
    </xf>
    <xf numFmtId="0" fontId="3" fillId="2" borderId="0" xfId="15" applyFont="1" applyFill="1" applyAlignment="1">
      <alignment vertical="top" wrapText="1"/>
    </xf>
    <xf numFmtId="176" fontId="24" fillId="2" borderId="33" xfId="1" applyNumberFormat="1" applyFont="1" applyFill="1" applyBorder="1" applyAlignment="1"/>
    <xf numFmtId="176" fontId="24" fillId="2" borderId="35" xfId="1" applyNumberFormat="1" applyFont="1" applyFill="1" applyBorder="1" applyAlignment="1"/>
    <xf numFmtId="176" fontId="24" fillId="2" borderId="37" xfId="1" applyNumberFormat="1" applyFont="1" applyFill="1" applyBorder="1" applyAlignment="1"/>
    <xf numFmtId="176" fontId="24" fillId="2" borderId="36" xfId="1" applyNumberFormat="1" applyFont="1" applyFill="1" applyBorder="1" applyAlignment="1">
      <alignment horizontal="right"/>
    </xf>
    <xf numFmtId="43" fontId="24" fillId="2" borderId="37" xfId="1" applyFont="1" applyFill="1" applyBorder="1" applyAlignment="1">
      <alignment horizontal="right"/>
    </xf>
    <xf numFmtId="43" fontId="24" fillId="2" borderId="44" xfId="1" applyFont="1" applyFill="1" applyBorder="1" applyAlignment="1">
      <alignment horizontal="right"/>
    </xf>
    <xf numFmtId="176" fontId="24" fillId="2" borderId="44" xfId="1" applyNumberFormat="1" applyFont="1" applyFill="1" applyBorder="1" applyAlignment="1">
      <alignment horizontal="right"/>
    </xf>
    <xf numFmtId="43" fontId="24" fillId="2" borderId="45" xfId="1" applyFont="1" applyFill="1" applyBorder="1" applyAlignment="1">
      <alignment horizontal="right"/>
    </xf>
    <xf numFmtId="176" fontId="24" fillId="2" borderId="45" xfId="1" applyNumberFormat="1" applyFont="1" applyFill="1" applyBorder="1" applyAlignment="1">
      <alignment horizontal="right"/>
    </xf>
    <xf numFmtId="176" fontId="24" fillId="2" borderId="45" xfId="1" applyNumberFormat="1" applyFont="1" applyFill="1" applyBorder="1" applyAlignment="1"/>
    <xf numFmtId="43" fontId="24" fillId="2" borderId="45" xfId="1" applyFont="1" applyFill="1" applyBorder="1" applyAlignment="1"/>
    <xf numFmtId="3" fontId="3" fillId="2" borderId="34" xfId="6" applyNumberFormat="1" applyFont="1" applyFill="1" applyBorder="1" applyAlignment="1">
      <alignment vertical="center"/>
    </xf>
    <xf numFmtId="3" fontId="3" fillId="2" borderId="0" xfId="6" applyNumberFormat="1" applyFont="1" applyFill="1" applyAlignment="1">
      <alignment vertical="center"/>
    </xf>
    <xf numFmtId="1" fontId="3" fillId="3" borderId="0" xfId="16" applyNumberFormat="1" applyFont="1" applyFill="1"/>
    <xf numFmtId="1" fontId="3" fillId="3" borderId="0" xfId="17" applyNumberFormat="1" applyFont="1" applyFill="1"/>
    <xf numFmtId="1" fontId="3" fillId="3" borderId="0" xfId="16" applyNumberFormat="1" applyFont="1" applyFill="1" applyAlignment="1">
      <alignment horizontal="left"/>
    </xf>
    <xf numFmtId="1" fontId="3" fillId="2" borderId="0" xfId="17" applyNumberFormat="1" applyFont="1" applyFill="1"/>
    <xf numFmtId="1" fontId="33" fillId="2" borderId="0" xfId="17" applyNumberFormat="1" applyFont="1" applyFill="1"/>
    <xf numFmtId="1" fontId="16" fillId="2" borderId="0" xfId="17" applyNumberFormat="1" applyFont="1" applyFill="1"/>
    <xf numFmtId="1" fontId="34" fillId="2" borderId="0" xfId="17" applyNumberFormat="1" applyFont="1" applyFill="1"/>
    <xf numFmtId="1" fontId="14" fillId="2" borderId="0" xfId="17" applyNumberFormat="1" applyFont="1" applyFill="1"/>
    <xf numFmtId="1" fontId="35" fillId="2" borderId="0" xfId="17" applyNumberFormat="1" applyFont="1" applyFill="1"/>
    <xf numFmtId="1" fontId="36" fillId="2" borderId="0" xfId="17" applyNumberFormat="1" applyFont="1" applyFill="1"/>
    <xf numFmtId="1" fontId="14" fillId="2" borderId="0" xfId="17" applyNumberFormat="1" applyFont="1" applyFill="1" applyAlignment="1">
      <alignment vertical="center"/>
    </xf>
    <xf numFmtId="1" fontId="14" fillId="2" borderId="0" xfId="17" applyNumberFormat="1" applyFont="1" applyFill="1" applyAlignment="1">
      <alignment horizontal="left"/>
    </xf>
    <xf numFmtId="0" fontId="14" fillId="2" borderId="0" xfId="17" applyFont="1" applyFill="1"/>
    <xf numFmtId="1" fontId="34" fillId="2" borderId="0" xfId="17" applyNumberFormat="1" applyFont="1" applyFill="1" applyAlignment="1">
      <alignment horizontal="center"/>
    </xf>
    <xf numFmtId="3" fontId="14" fillId="2" borderId="0" xfId="17" applyNumberFormat="1" applyFont="1" applyFill="1"/>
    <xf numFmtId="2" fontId="14" fillId="2" borderId="0" xfId="17" quotePrefix="1" applyNumberFormat="1" applyFont="1" applyFill="1" applyAlignment="1">
      <alignment horizontal="right"/>
    </xf>
    <xf numFmtId="2" fontId="16" fillId="2" borderId="0" xfId="17" applyNumberFormat="1" applyFont="1" applyFill="1"/>
    <xf numFmtId="3" fontId="14" fillId="2" borderId="23" xfId="17" applyNumberFormat="1" applyFont="1" applyFill="1" applyBorder="1"/>
    <xf numFmtId="1" fontId="14" fillId="2" borderId="24" xfId="17" applyNumberFormat="1" applyFont="1" applyFill="1" applyBorder="1"/>
    <xf numFmtId="2" fontId="14" fillId="2" borderId="0" xfId="17" applyNumberFormat="1" applyFont="1" applyFill="1"/>
    <xf numFmtId="3" fontId="14" fillId="2" borderId="14" xfId="17" applyNumberFormat="1" applyFont="1" applyFill="1" applyBorder="1"/>
    <xf numFmtId="1" fontId="14" fillId="2" borderId="25" xfId="17" applyNumberFormat="1" applyFont="1" applyFill="1" applyBorder="1"/>
    <xf numFmtId="3" fontId="16" fillId="2" borderId="22" xfId="17" applyNumberFormat="1" applyFont="1" applyFill="1" applyBorder="1"/>
    <xf numFmtId="1" fontId="14" fillId="2" borderId="27" xfId="17" applyNumberFormat="1" applyFont="1" applyFill="1" applyBorder="1"/>
    <xf numFmtId="1" fontId="37" fillId="2" borderId="0" xfId="17" applyNumberFormat="1" applyFont="1" applyFill="1"/>
    <xf numFmtId="3" fontId="16" fillId="2" borderId="0" xfId="17" applyNumberFormat="1" applyFont="1" applyFill="1"/>
    <xf numFmtId="3" fontId="16" fillId="2" borderId="0" xfId="17" applyNumberFormat="1" applyFont="1" applyFill="1" applyProtection="1">
      <protection locked="0"/>
    </xf>
    <xf numFmtId="0" fontId="16" fillId="2" borderId="0" xfId="17" applyFont="1" applyFill="1"/>
    <xf numFmtId="0" fontId="38" fillId="2" borderId="0" xfId="17" applyFont="1" applyFill="1"/>
    <xf numFmtId="3" fontId="16" fillId="2" borderId="28" xfId="17" applyNumberFormat="1" applyFont="1" applyFill="1" applyBorder="1"/>
    <xf numFmtId="1" fontId="14" fillId="2" borderId="28" xfId="17" applyNumberFormat="1" applyFont="1" applyFill="1" applyBorder="1"/>
    <xf numFmtId="2" fontId="35" fillId="2" borderId="0" xfId="17" applyNumberFormat="1" applyFont="1" applyFill="1"/>
    <xf numFmtId="3" fontId="34" fillId="2" borderId="0" xfId="17" applyNumberFormat="1" applyFont="1" applyFill="1"/>
    <xf numFmtId="3" fontId="14" fillId="2" borderId="28" xfId="17" applyNumberFormat="1" applyFont="1" applyFill="1" applyBorder="1"/>
    <xf numFmtId="9" fontId="14" fillId="2" borderId="0" xfId="17" applyNumberFormat="1" applyFont="1" applyFill="1"/>
    <xf numFmtId="4" fontId="14" fillId="2" borderId="0" xfId="17" applyNumberFormat="1" applyFont="1" applyFill="1" applyProtection="1">
      <protection locked="0"/>
    </xf>
    <xf numFmtId="1" fontId="39" fillId="2" borderId="0" xfId="17" applyNumberFormat="1" applyFont="1" applyFill="1"/>
    <xf numFmtId="4" fontId="14" fillId="2" borderId="0" xfId="17" applyNumberFormat="1" applyFont="1" applyFill="1"/>
    <xf numFmtId="2" fontId="14" fillId="3" borderId="0" xfId="17" applyNumberFormat="1" applyFont="1" applyFill="1"/>
    <xf numFmtId="1" fontId="14" fillId="3" borderId="0" xfId="17" applyNumberFormat="1" applyFont="1" applyFill="1"/>
    <xf numFmtId="4" fontId="14" fillId="3" borderId="0" xfId="17" applyNumberFormat="1" applyFont="1" applyFill="1"/>
    <xf numFmtId="1" fontId="36" fillId="3" borderId="0" xfId="17" applyNumberFormat="1" applyFont="1" applyFill="1"/>
    <xf numFmtId="1" fontId="16" fillId="3" borderId="0" xfId="17" applyNumberFormat="1" applyFont="1" applyFill="1"/>
    <xf numFmtId="2" fontId="2" fillId="2" borderId="0" xfId="17" applyNumberFormat="1" applyFont="1" applyFill="1"/>
    <xf numFmtId="1" fontId="2" fillId="2" borderId="0" xfId="17" applyNumberFormat="1" applyFont="1" applyFill="1"/>
    <xf numFmtId="3" fontId="2" fillId="2" borderId="0" xfId="17" applyNumberFormat="1" applyFont="1" applyFill="1"/>
    <xf numFmtId="1" fontId="40" fillId="2" borderId="0" xfId="17" applyNumberFormat="1" applyFont="1" applyFill="1"/>
    <xf numFmtId="1" fontId="15" fillId="2" borderId="0" xfId="17" applyNumberFormat="1" applyFont="1" applyFill="1"/>
    <xf numFmtId="1" fontId="41" fillId="2" borderId="0" xfId="17" applyNumberFormat="1" applyFont="1" applyFill="1"/>
    <xf numFmtId="2" fontId="36" fillId="2" borderId="0" xfId="17" applyNumberFormat="1" applyFont="1" applyFill="1"/>
    <xf numFmtId="3" fontId="36" fillId="2" borderId="0" xfId="17" applyNumberFormat="1" applyFont="1" applyFill="1"/>
    <xf numFmtId="176" fontId="14" fillId="2" borderId="0" xfId="1" applyNumberFormat="1" applyFont="1" applyFill="1" applyBorder="1" applyAlignment="1"/>
    <xf numFmtId="0" fontId="42" fillId="2" borderId="0" xfId="17" applyFont="1" applyFill="1" applyAlignment="1">
      <alignment horizontal="left"/>
    </xf>
    <xf numFmtId="2" fontId="42" fillId="2" borderId="0" xfId="17" applyNumberFormat="1" applyFont="1" applyFill="1" applyAlignment="1">
      <alignment horizontal="center"/>
    </xf>
    <xf numFmtId="0" fontId="42" fillId="2" borderId="0" xfId="17" applyFont="1" applyFill="1"/>
    <xf numFmtId="2" fontId="36" fillId="2" borderId="0" xfId="17" applyNumberFormat="1" applyFont="1" applyFill="1" applyAlignment="1">
      <alignment horizontal="right"/>
    </xf>
    <xf numFmtId="0" fontId="34" fillId="2" borderId="0" xfId="17" applyFont="1" applyFill="1"/>
    <xf numFmtId="0" fontId="43" fillId="2" borderId="0" xfId="17" applyFont="1" applyFill="1"/>
    <xf numFmtId="2" fontId="3" fillId="3" borderId="0" xfId="17" applyNumberFormat="1" applyFont="1" applyFill="1"/>
    <xf numFmtId="0" fontId="3" fillId="3" borderId="0" xfId="17" applyFont="1" applyFill="1"/>
    <xf numFmtId="0" fontId="3" fillId="3" borderId="0" xfId="17" applyFont="1" applyFill="1" applyAlignment="1">
      <alignment horizontal="left"/>
    </xf>
    <xf numFmtId="0" fontId="3" fillId="2" borderId="0" xfId="17" applyFont="1" applyFill="1"/>
    <xf numFmtId="2" fontId="3" fillId="2" borderId="0" xfId="17" applyNumberFormat="1" applyFont="1" applyFill="1"/>
    <xf numFmtId="0" fontId="33" fillId="2" borderId="0" xfId="17" applyFont="1" applyFill="1"/>
    <xf numFmtId="1" fontId="44" fillId="2" borderId="0" xfId="17" applyNumberFormat="1" applyFont="1" applyFill="1"/>
    <xf numFmtId="1" fontId="10" fillId="2" borderId="0" xfId="17" applyNumberFormat="1" applyFont="1" applyFill="1"/>
    <xf numFmtId="1" fontId="45" fillId="2" borderId="0" xfId="17" applyNumberFormat="1" applyFont="1" applyFill="1"/>
    <xf numFmtId="1" fontId="6" fillId="2" borderId="0" xfId="17" applyNumberFormat="1" applyFont="1" applyFill="1"/>
    <xf numFmtId="1" fontId="46" fillId="2" borderId="0" xfId="17" applyNumberFormat="1" applyFont="1" applyFill="1" applyAlignment="1">
      <alignment horizontal="center"/>
    </xf>
    <xf numFmtId="1" fontId="47" fillId="2" borderId="0" xfId="17" applyNumberFormat="1" applyFont="1" applyFill="1"/>
    <xf numFmtId="2" fontId="6" fillId="2" borderId="0" xfId="17" applyNumberFormat="1" applyFont="1" applyFill="1"/>
    <xf numFmtId="3" fontId="14" fillId="2" borderId="22" xfId="17" applyNumberFormat="1" applyFont="1" applyFill="1" applyBorder="1"/>
    <xf numFmtId="3" fontId="14" fillId="2" borderId="0" xfId="17" applyNumberFormat="1" applyFont="1" applyFill="1" applyProtection="1">
      <protection locked="0"/>
    </xf>
    <xf numFmtId="0" fontId="7" fillId="2" borderId="0" xfId="17" applyFont="1" applyFill="1"/>
    <xf numFmtId="1" fontId="48" fillId="2" borderId="0" xfId="17" applyNumberFormat="1" applyFont="1" applyFill="1"/>
    <xf numFmtId="1" fontId="46" fillId="2" borderId="0" xfId="17" applyNumberFormat="1" applyFont="1" applyFill="1"/>
    <xf numFmtId="1" fontId="4" fillId="2" borderId="0" xfId="17" applyNumberFormat="1" applyFont="1" applyFill="1"/>
    <xf numFmtId="2" fontId="14" fillId="2" borderId="0" xfId="17" applyNumberFormat="1" applyFont="1" applyFill="1" applyAlignment="1">
      <alignment horizontal="center"/>
    </xf>
    <xf numFmtId="0" fontId="49" fillId="2" borderId="0" xfId="17" applyFont="1" applyFill="1" applyAlignment="1">
      <alignment horizontal="left"/>
    </xf>
    <xf numFmtId="2" fontId="40" fillId="2" borderId="0" xfId="17" applyNumberFormat="1" applyFont="1" applyFill="1" applyAlignment="1">
      <alignment horizontal="right"/>
    </xf>
    <xf numFmtId="2" fontId="50" fillId="2" borderId="0" xfId="17" applyNumberFormat="1" applyFont="1" applyFill="1"/>
    <xf numFmtId="0" fontId="50" fillId="2" borderId="0" xfId="17" applyFont="1" applyFill="1"/>
    <xf numFmtId="0" fontId="51" fillId="2" borderId="0" xfId="17" applyFont="1" applyFill="1"/>
    <xf numFmtId="2" fontId="52" fillId="2" borderId="0" xfId="17" applyNumberFormat="1" applyFont="1" applyFill="1"/>
    <xf numFmtId="0" fontId="52" fillId="2" borderId="0" xfId="17" applyFont="1" applyFill="1"/>
    <xf numFmtId="0" fontId="53" fillId="2" borderId="0" xfId="17" applyFont="1" applyFill="1"/>
    <xf numFmtId="1" fontId="54" fillId="2" borderId="0" xfId="17" applyNumberFormat="1" applyFont="1" applyFill="1" applyAlignment="1">
      <alignment horizontal="center"/>
    </xf>
    <xf numFmtId="2" fontId="10" fillId="2" borderId="0" xfId="17" applyNumberFormat="1" applyFont="1" applyFill="1"/>
    <xf numFmtId="0" fontId="10" fillId="2" borderId="0" xfId="17" applyFont="1" applyFill="1"/>
    <xf numFmtId="3" fontId="35" fillId="2" borderId="0" xfId="17" applyNumberFormat="1" applyFont="1" applyFill="1"/>
    <xf numFmtId="1" fontId="54" fillId="2" borderId="0" xfId="17" applyNumberFormat="1" applyFont="1" applyFill="1"/>
    <xf numFmtId="1" fontId="8" fillId="2" borderId="0" xfId="17" applyNumberFormat="1" applyFont="1" applyFill="1"/>
    <xf numFmtId="3" fontId="16" fillId="2" borderId="0" xfId="17" applyNumberFormat="1" applyFont="1" applyFill="1" applyAlignment="1">
      <alignment horizontal="right"/>
    </xf>
    <xf numFmtId="1" fontId="16" fillId="2" borderId="0" xfId="17" applyNumberFormat="1" applyFont="1" applyFill="1" applyAlignment="1">
      <alignment horizontal="right"/>
    </xf>
    <xf numFmtId="1" fontId="14" fillId="2" borderId="0" xfId="17" applyNumberFormat="1" applyFont="1" applyFill="1" applyAlignment="1">
      <alignment horizontal="right"/>
    </xf>
    <xf numFmtId="3" fontId="16" fillId="0" borderId="0" xfId="17" applyNumberFormat="1" applyFont="1" applyAlignment="1">
      <alignment horizontal="right"/>
    </xf>
    <xf numFmtId="2" fontId="24" fillId="2" borderId="0" xfId="17" applyNumberFormat="1" applyFont="1" applyFill="1"/>
    <xf numFmtId="0" fontId="24" fillId="2" borderId="0" xfId="17" applyFont="1" applyFill="1"/>
    <xf numFmtId="0" fontId="55" fillId="2" borderId="0" xfId="17" applyFont="1" applyFill="1"/>
    <xf numFmtId="0" fontId="56" fillId="2" borderId="0" xfId="17" applyFont="1" applyFill="1"/>
    <xf numFmtId="2" fontId="3" fillId="3" borderId="0" xfId="17" applyNumberFormat="1" applyFont="1" applyFill="1" applyAlignment="1">
      <alignment horizontal="left"/>
    </xf>
    <xf numFmtId="0" fontId="1" fillId="3" borderId="0" xfId="16" applyFill="1"/>
    <xf numFmtId="0" fontId="1" fillId="2" borderId="0" xfId="16" applyFill="1"/>
    <xf numFmtId="0" fontId="57" fillId="2" borderId="0" xfId="16" applyFont="1" applyFill="1" applyAlignment="1">
      <alignment vertical="top" wrapText="1"/>
    </xf>
    <xf numFmtId="0" fontId="57" fillId="2" borderId="0" xfId="16" applyFont="1" applyFill="1" applyAlignment="1">
      <alignment vertical="top"/>
    </xf>
    <xf numFmtId="0" fontId="57" fillId="2" borderId="0" xfId="16" applyFont="1" applyFill="1"/>
    <xf numFmtId="0" fontId="58" fillId="2" borderId="0" xfId="16" applyFont="1" applyFill="1"/>
    <xf numFmtId="0" fontId="57" fillId="2" borderId="0" xfId="16" applyFont="1" applyFill="1" applyAlignment="1">
      <alignment horizontal="left" vertical="top"/>
    </xf>
    <xf numFmtId="0" fontId="59" fillId="2" borderId="0" xfId="16" applyFont="1" applyFill="1" applyAlignment="1">
      <alignment vertical="top" wrapText="1"/>
    </xf>
    <xf numFmtId="0" fontId="59" fillId="2" borderId="0" xfId="16" applyFont="1" applyFill="1" applyAlignment="1">
      <alignment vertical="top"/>
    </xf>
    <xf numFmtId="0" fontId="59" fillId="2" borderId="0" xfId="16" applyFont="1" applyFill="1"/>
    <xf numFmtId="0" fontId="59" fillId="2" borderId="0" xfId="16" applyFont="1" applyFill="1" applyAlignment="1">
      <alignment horizontal="left"/>
    </xf>
    <xf numFmtId="0" fontId="60" fillId="2" borderId="0" xfId="16" applyFont="1" applyFill="1" applyAlignment="1">
      <alignment horizontal="left" vertical="top"/>
    </xf>
    <xf numFmtId="0" fontId="60" fillId="2" borderId="0" xfId="16" applyFont="1" applyFill="1" applyAlignment="1">
      <alignment horizontal="left" vertical="top" wrapText="1" indent="1"/>
    </xf>
    <xf numFmtId="0" fontId="60" fillId="2" borderId="0" xfId="16" applyFont="1" applyFill="1" applyAlignment="1">
      <alignment horizontal="left" vertical="top" wrapText="1"/>
    </xf>
    <xf numFmtId="0" fontId="59" fillId="2" borderId="0" xfId="16" applyFont="1" applyFill="1" applyAlignment="1">
      <alignment horizontal="left" vertical="top"/>
    </xf>
    <xf numFmtId="0" fontId="59" fillId="2" borderId="0" xfId="16" applyFont="1" applyFill="1" applyAlignment="1">
      <alignment wrapText="1"/>
    </xf>
    <xf numFmtId="46" fontId="59" fillId="2" borderId="0" xfId="16" quotePrefix="1" applyNumberFormat="1" applyFont="1" applyFill="1" applyAlignment="1">
      <alignment horizontal="right"/>
    </xf>
    <xf numFmtId="0" fontId="60" fillId="2" borderId="0" xfId="16" applyFont="1" applyFill="1" applyAlignment="1">
      <alignment vertical="top" wrapText="1"/>
    </xf>
    <xf numFmtId="0" fontId="60" fillId="2" borderId="0" xfId="16" applyFont="1" applyFill="1" applyAlignment="1">
      <alignment vertical="top"/>
    </xf>
    <xf numFmtId="3" fontId="59" fillId="2" borderId="0" xfId="16" applyNumberFormat="1" applyFont="1" applyFill="1" applyAlignment="1">
      <alignment vertical="top"/>
    </xf>
    <xf numFmtId="3" fontId="59" fillId="2" borderId="28" xfId="16" applyNumberFormat="1" applyFont="1" applyFill="1" applyBorder="1" applyAlignment="1">
      <alignment vertical="top"/>
    </xf>
    <xf numFmtId="0" fontId="59" fillId="2" borderId="28" xfId="16" applyFont="1" applyFill="1" applyBorder="1" applyAlignment="1">
      <alignment vertical="top"/>
    </xf>
    <xf numFmtId="0" fontId="59" fillId="2" borderId="0" xfId="16" applyFont="1" applyFill="1" applyAlignment="1">
      <alignment horizontal="left" vertical="top" wrapText="1" indent="1"/>
    </xf>
    <xf numFmtId="3" fontId="59" fillId="2" borderId="23" xfId="16" applyNumberFormat="1" applyFont="1" applyFill="1" applyBorder="1" applyAlignment="1">
      <alignment vertical="top"/>
    </xf>
    <xf numFmtId="0" fontId="59" fillId="2" borderId="24" xfId="16" applyFont="1" applyFill="1" applyBorder="1" applyAlignment="1">
      <alignment vertical="top"/>
    </xf>
    <xf numFmtId="3" fontId="59" fillId="2" borderId="14" xfId="16" applyNumberFormat="1" applyFont="1" applyFill="1" applyBorder="1" applyAlignment="1">
      <alignment vertical="top"/>
    </xf>
    <xf numFmtId="0" fontId="59" fillId="2" borderId="25" xfId="16" applyFont="1" applyFill="1" applyBorder="1" applyAlignment="1">
      <alignment vertical="top"/>
    </xf>
    <xf numFmtId="3" fontId="59" fillId="2" borderId="22" xfId="16" applyNumberFormat="1" applyFont="1" applyFill="1" applyBorder="1"/>
    <xf numFmtId="0" fontId="59" fillId="2" borderId="27" xfId="16" applyFont="1" applyFill="1" applyBorder="1"/>
    <xf numFmtId="0" fontId="59" fillId="2" borderId="0" xfId="16" applyFont="1" applyFill="1" applyAlignment="1">
      <alignment horizontal="left" vertical="top" indent="1"/>
    </xf>
    <xf numFmtId="3" fontId="59" fillId="2" borderId="28" xfId="16" applyNumberFormat="1" applyFont="1" applyFill="1" applyBorder="1"/>
    <xf numFmtId="0" fontId="59" fillId="2" borderId="28" xfId="16" applyFont="1" applyFill="1" applyBorder="1"/>
    <xf numFmtId="2" fontId="59" fillId="2" borderId="28" xfId="16" applyNumberFormat="1" applyFont="1" applyFill="1" applyBorder="1" applyAlignment="1">
      <alignment vertical="top"/>
    </xf>
    <xf numFmtId="9" fontId="59" fillId="2" borderId="0" xfId="16" applyNumberFormat="1" applyFont="1" applyFill="1" applyAlignment="1">
      <alignment wrapText="1"/>
    </xf>
    <xf numFmtId="2" fontId="59" fillId="2" borderId="0" xfId="16" applyNumberFormat="1" applyFont="1" applyFill="1"/>
    <xf numFmtId="9" fontId="59" fillId="2" borderId="0" xfId="16" applyNumberFormat="1" applyFont="1" applyFill="1"/>
    <xf numFmtId="9" fontId="59" fillId="2" borderId="0" xfId="16" applyNumberFormat="1" applyFont="1" applyFill="1" applyAlignment="1">
      <alignment horizontal="right"/>
    </xf>
    <xf numFmtId="9" fontId="59" fillId="2" borderId="0" xfId="16" applyNumberFormat="1" applyFont="1" applyFill="1" applyAlignment="1">
      <alignment vertical="top" wrapText="1"/>
    </xf>
    <xf numFmtId="2" fontId="59" fillId="2" borderId="0" xfId="16" applyNumberFormat="1" applyFont="1" applyFill="1" applyAlignment="1">
      <alignment vertical="top"/>
    </xf>
    <xf numFmtId="0" fontId="59" fillId="3" borderId="0" xfId="16" applyFont="1" applyFill="1" applyAlignment="1">
      <alignment horizontal="left" vertical="top"/>
    </xf>
    <xf numFmtId="0" fontId="59" fillId="3" borderId="0" xfId="16" applyFont="1" applyFill="1" applyAlignment="1">
      <alignment vertical="top" wrapText="1"/>
    </xf>
    <xf numFmtId="4" fontId="59" fillId="3" borderId="0" xfId="16" applyNumberFormat="1" applyFont="1" applyFill="1" applyAlignment="1">
      <alignment vertical="top"/>
    </xf>
    <xf numFmtId="0" fontId="59" fillId="3" borderId="0" xfId="16" applyFont="1" applyFill="1" applyAlignment="1">
      <alignment vertical="top"/>
    </xf>
    <xf numFmtId="0" fontId="1" fillId="3" borderId="0" xfId="16" applyFill="1" applyAlignment="1">
      <alignment vertical="top"/>
    </xf>
    <xf numFmtId="0" fontId="1" fillId="2" borderId="28" xfId="16" applyFill="1" applyBorder="1"/>
    <xf numFmtId="0" fontId="1" fillId="0" borderId="0" xfId="16"/>
    <xf numFmtId="2" fontId="2" fillId="2" borderId="0" xfId="17" applyNumberFormat="1" applyFont="1" applyFill="1" applyAlignment="1">
      <alignment horizontal="left"/>
    </xf>
    <xf numFmtId="0" fontId="61" fillId="2" borderId="0" xfId="16" applyFont="1" applyFill="1"/>
    <xf numFmtId="2" fontId="14" fillId="2" borderId="0" xfId="17" applyNumberFormat="1" applyFont="1" applyFill="1" applyAlignment="1">
      <alignment horizontal="left"/>
    </xf>
    <xf numFmtId="0" fontId="1" fillId="2" borderId="0" xfId="16" applyFill="1" applyAlignment="1">
      <alignment vertical="top"/>
    </xf>
    <xf numFmtId="0" fontId="1" fillId="2" borderId="0" xfId="16" applyFill="1" applyAlignment="1">
      <alignment vertical="top" wrapText="1"/>
    </xf>
    <xf numFmtId="3" fontId="14" fillId="2" borderId="0" xfId="17" applyNumberFormat="1" applyFont="1" applyFill="1" applyAlignment="1">
      <alignment horizontal="right"/>
    </xf>
    <xf numFmtId="0" fontId="1" fillId="2" borderId="0" xfId="16" applyFill="1" applyAlignment="1">
      <alignment horizontal="left" vertical="top"/>
    </xf>
    <xf numFmtId="3" fontId="62" fillId="2" borderId="23" xfId="16" applyNumberFormat="1" applyFont="1" applyFill="1" applyBorder="1" applyAlignment="1">
      <alignment vertical="top"/>
    </xf>
    <xf numFmtId="3" fontId="62" fillId="2" borderId="14" xfId="16" applyNumberFormat="1" applyFont="1" applyFill="1" applyBorder="1" applyAlignment="1">
      <alignment vertical="top"/>
    </xf>
    <xf numFmtId="3" fontId="62" fillId="2" borderId="22" xfId="16" applyNumberFormat="1" applyFont="1" applyFill="1" applyBorder="1"/>
    <xf numFmtId="1" fontId="24" fillId="2" borderId="0" xfId="16" applyNumberFormat="1" applyFont="1" applyFill="1"/>
    <xf numFmtId="0" fontId="59" fillId="3" borderId="0" xfId="16" applyFont="1" applyFill="1"/>
    <xf numFmtId="0" fontId="59" fillId="3" borderId="0" xfId="16" applyFont="1" applyFill="1" applyAlignment="1">
      <alignment horizontal="left" vertical="top" wrapText="1"/>
    </xf>
    <xf numFmtId="0" fontId="60" fillId="2" borderId="0" xfId="16" applyFont="1" applyFill="1"/>
    <xf numFmtId="0" fontId="59" fillId="2" borderId="0" xfId="16" applyFont="1" applyFill="1" applyAlignment="1">
      <alignment horizontal="right"/>
    </xf>
    <xf numFmtId="0" fontId="63" fillId="2" borderId="0" xfId="16" applyFont="1" applyFill="1"/>
    <xf numFmtId="0" fontId="59" fillId="2" borderId="28" xfId="16" applyFont="1" applyFill="1" applyBorder="1" applyAlignment="1">
      <alignment horizontal="right"/>
    </xf>
    <xf numFmtId="2" fontId="59" fillId="3" borderId="0" xfId="16" applyNumberFormat="1" applyFont="1" applyFill="1" applyAlignment="1">
      <alignment horizontal="right"/>
    </xf>
    <xf numFmtId="0" fontId="59" fillId="3" borderId="16" xfId="16" applyFont="1" applyFill="1" applyBorder="1"/>
    <xf numFmtId="0" fontId="59" fillId="3" borderId="16" xfId="16" applyFont="1" applyFill="1" applyBorder="1" applyAlignment="1">
      <alignment horizontal="center"/>
    </xf>
    <xf numFmtId="0" fontId="59" fillId="3" borderId="17" xfId="16" applyFont="1" applyFill="1" applyBorder="1"/>
    <xf numFmtId="0" fontId="59" fillId="3" borderId="17" xfId="16" applyFont="1" applyFill="1" applyBorder="1" applyAlignment="1">
      <alignment horizontal="center"/>
    </xf>
    <xf numFmtId="0" fontId="59" fillId="3" borderId="24" xfId="16" applyFont="1" applyFill="1" applyBorder="1" applyAlignment="1">
      <alignment horizontal="center"/>
    </xf>
    <xf numFmtId="0" fontId="59" fillId="3" borderId="25" xfId="16" applyFont="1" applyFill="1" applyBorder="1" applyAlignment="1">
      <alignment horizontal="center"/>
    </xf>
    <xf numFmtId="3" fontId="59" fillId="2" borderId="31" xfId="16" applyNumberFormat="1" applyFont="1" applyFill="1" applyBorder="1"/>
    <xf numFmtId="3" fontId="59" fillId="2" borderId="0" xfId="16" applyNumberFormat="1" applyFont="1" applyFill="1"/>
    <xf numFmtId="1" fontId="24" fillId="2" borderId="0" xfId="17" applyNumberFormat="1" applyFont="1" applyFill="1"/>
    <xf numFmtId="3" fontId="16" fillId="2" borderId="14" xfId="17" applyNumberFormat="1" applyFont="1" applyFill="1" applyBorder="1"/>
    <xf numFmtId="3" fontId="16" fillId="2" borderId="31" xfId="17" applyNumberFormat="1" applyFont="1" applyFill="1" applyBorder="1"/>
    <xf numFmtId="1" fontId="14" fillId="2" borderId="31" xfId="17" applyNumberFormat="1" applyFont="1" applyFill="1" applyBorder="1"/>
    <xf numFmtId="1" fontId="65" fillId="2" borderId="0" xfId="17" applyNumberFormat="1" applyFont="1" applyFill="1"/>
    <xf numFmtId="1" fontId="6" fillId="3" borderId="0" xfId="17" applyNumberFormat="1" applyFont="1" applyFill="1"/>
    <xf numFmtId="0" fontId="6" fillId="2" borderId="0" xfId="17" applyFont="1" applyFill="1"/>
    <xf numFmtId="0" fontId="66" fillId="2" borderId="0" xfId="17" applyFont="1" applyFill="1"/>
    <xf numFmtId="0" fontId="67" fillId="2" borderId="0" xfId="17" applyFont="1" applyFill="1"/>
    <xf numFmtId="1" fontId="14" fillId="0" borderId="0" xfId="17" applyNumberFormat="1" applyFont="1"/>
    <xf numFmtId="2" fontId="24" fillId="0" borderId="0" xfId="17" applyNumberFormat="1" applyFont="1"/>
    <xf numFmtId="2" fontId="50" fillId="0" borderId="0" xfId="17" applyNumberFormat="1" applyFont="1"/>
    <xf numFmtId="0" fontId="33" fillId="3" borderId="0" xfId="17" applyFont="1" applyFill="1"/>
    <xf numFmtId="0" fontId="13" fillId="2" borderId="0" xfId="17" applyFont="1" applyFill="1"/>
    <xf numFmtId="1" fontId="55" fillId="2" borderId="0" xfId="17" applyNumberFormat="1" applyFont="1" applyFill="1"/>
    <xf numFmtId="1" fontId="68" fillId="2" borderId="0" xfId="17" applyNumberFormat="1" applyFont="1" applyFill="1"/>
    <xf numFmtId="1" fontId="35" fillId="2" borderId="0" xfId="17" applyNumberFormat="1" applyFont="1" applyFill="1" applyAlignment="1">
      <alignment horizontal="center"/>
    </xf>
    <xf numFmtId="1" fontId="56" fillId="2" borderId="0" xfId="17" applyNumberFormat="1" applyFont="1" applyFill="1"/>
    <xf numFmtId="3" fontId="24" fillId="2" borderId="0" xfId="17" applyNumberFormat="1" applyFont="1" applyFill="1"/>
    <xf numFmtId="2" fontId="14" fillId="2" borderId="0" xfId="17" quotePrefix="1" applyNumberFormat="1" applyFont="1" applyFill="1"/>
    <xf numFmtId="2" fontId="55" fillId="2" borderId="0" xfId="17" applyNumberFormat="1" applyFont="1" applyFill="1"/>
    <xf numFmtId="1" fontId="14" fillId="2" borderId="14" xfId="17" applyNumberFormat="1" applyFont="1" applyFill="1" applyBorder="1"/>
    <xf numFmtId="4" fontId="14" fillId="2" borderId="0" xfId="17" quotePrefix="1" applyNumberFormat="1" applyFont="1" applyFill="1" applyAlignment="1">
      <alignment horizontal="left"/>
    </xf>
    <xf numFmtId="1" fontId="69" fillId="2" borderId="0" xfId="17" applyNumberFormat="1" applyFont="1" applyFill="1"/>
    <xf numFmtId="1" fontId="16" fillId="2" borderId="14" xfId="17" applyNumberFormat="1" applyFont="1" applyFill="1" applyBorder="1"/>
    <xf numFmtId="1" fontId="16" fillId="2" borderId="25" xfId="17" applyNumberFormat="1" applyFont="1" applyFill="1" applyBorder="1"/>
    <xf numFmtId="0" fontId="59" fillId="2" borderId="0" xfId="17" applyFont="1" applyFill="1"/>
    <xf numFmtId="4" fontId="36" fillId="2" borderId="0" xfId="17" quotePrefix="1" applyNumberFormat="1" applyFont="1" applyFill="1" applyAlignment="1">
      <alignment horizontal="left"/>
    </xf>
    <xf numFmtId="0" fontId="61" fillId="2" borderId="0" xfId="16" applyFont="1" applyFill="1" applyAlignment="1">
      <alignment vertical="top" wrapText="1"/>
    </xf>
    <xf numFmtId="0" fontId="61" fillId="2" borderId="0" xfId="16" applyFont="1" applyFill="1" applyAlignment="1">
      <alignment horizontal="left" vertical="top" wrapText="1" indent="1"/>
    </xf>
    <xf numFmtId="3" fontId="1" fillId="2" borderId="0" xfId="16" applyNumberFormat="1" applyFill="1" applyAlignment="1">
      <alignment vertical="top"/>
    </xf>
    <xf numFmtId="3" fontId="1" fillId="2" borderId="28" xfId="16" applyNumberFormat="1" applyFill="1" applyBorder="1" applyAlignment="1">
      <alignment vertical="top"/>
    </xf>
    <xf numFmtId="0" fontId="1" fillId="2" borderId="28" xfId="16" applyFill="1" applyBorder="1" applyAlignment="1">
      <alignment vertical="top"/>
    </xf>
    <xf numFmtId="0" fontId="1" fillId="2" borderId="0" xfId="16" applyFill="1" applyAlignment="1">
      <alignment horizontal="left" vertical="top" wrapText="1" indent="1"/>
    </xf>
    <xf numFmtId="0" fontId="1" fillId="2" borderId="0" xfId="16" applyFill="1" applyAlignment="1">
      <alignment horizontal="left" indent="1"/>
    </xf>
    <xf numFmtId="3" fontId="1" fillId="2" borderId="23" xfId="16" applyNumberFormat="1" applyFill="1" applyBorder="1" applyAlignment="1">
      <alignment vertical="top"/>
    </xf>
    <xf numFmtId="0" fontId="1" fillId="2" borderId="24" xfId="16" applyFill="1" applyBorder="1" applyAlignment="1">
      <alignment vertical="top"/>
    </xf>
    <xf numFmtId="0" fontId="1" fillId="2" borderId="14" xfId="16" applyFill="1" applyBorder="1" applyAlignment="1">
      <alignment vertical="top"/>
    </xf>
    <xf numFmtId="0" fontId="1" fillId="2" borderId="25" xfId="16" applyFill="1" applyBorder="1" applyAlignment="1">
      <alignment vertical="top"/>
    </xf>
    <xf numFmtId="3" fontId="1" fillId="2" borderId="22" xfId="16" applyNumberFormat="1" applyFill="1" applyBorder="1" applyAlignment="1">
      <alignment vertical="top"/>
    </xf>
    <xf numFmtId="0" fontId="1" fillId="2" borderId="27" xfId="16" applyFill="1" applyBorder="1" applyAlignment="1">
      <alignment vertical="top"/>
    </xf>
    <xf numFmtId="0" fontId="1" fillId="2" borderId="0" xfId="16" applyFill="1" applyAlignment="1">
      <alignment horizontal="left" vertical="top" indent="1"/>
    </xf>
    <xf numFmtId="3" fontId="1" fillId="2" borderId="42" xfId="16" applyNumberFormat="1" applyFill="1" applyBorder="1" applyAlignment="1">
      <alignment vertical="top"/>
    </xf>
    <xf numFmtId="0" fontId="1" fillId="2" borderId="42" xfId="16" applyFill="1" applyBorder="1" applyAlignment="1">
      <alignment vertical="top"/>
    </xf>
    <xf numFmtId="2" fontId="1" fillId="2" borderId="42" xfId="16" applyNumberFormat="1" applyFill="1" applyBorder="1" applyAlignment="1">
      <alignment vertical="top"/>
    </xf>
    <xf numFmtId="2" fontId="1" fillId="2" borderId="0" xfId="16" applyNumberFormat="1" applyFill="1" applyAlignment="1">
      <alignment vertical="top"/>
    </xf>
    <xf numFmtId="9" fontId="1" fillId="2" borderId="0" xfId="16" applyNumberFormat="1" applyFill="1"/>
    <xf numFmtId="0" fontId="1" fillId="3" borderId="0" xfId="16" applyFill="1" applyAlignment="1">
      <alignment vertical="top" wrapText="1"/>
    </xf>
    <xf numFmtId="4" fontId="1" fillId="3" borderId="0" xfId="16" applyNumberFormat="1" applyFill="1" applyAlignment="1">
      <alignment vertical="top"/>
    </xf>
    <xf numFmtId="0" fontId="24" fillId="2" borderId="0" xfId="3" applyFont="1" applyFill="1"/>
    <xf numFmtId="0" fontId="14" fillId="2" borderId="0" xfId="3" applyFont="1" applyFill="1"/>
    <xf numFmtId="0" fontId="10" fillId="2" borderId="0" xfId="16" applyFont="1" applyFill="1"/>
    <xf numFmtId="0" fontId="10" fillId="2" borderId="0" xfId="16" applyFont="1" applyFill="1" applyAlignment="1">
      <alignment horizontal="right" wrapText="1"/>
    </xf>
    <xf numFmtId="2" fontId="10" fillId="2" borderId="0" xfId="16" applyNumberFormat="1" applyFont="1" applyFill="1" applyAlignment="1">
      <alignment vertical="top" wrapText="1"/>
    </xf>
    <xf numFmtId="177" fontId="10" fillId="2" borderId="0" xfId="16" applyNumberFormat="1" applyFont="1" applyFill="1"/>
    <xf numFmtId="43" fontId="10" fillId="2" borderId="0" xfId="1" applyFont="1" applyFill="1" applyAlignment="1">
      <alignment vertical="top" wrapText="1"/>
    </xf>
    <xf numFmtId="0" fontId="10" fillId="2" borderId="0" xfId="16" applyFont="1" applyFill="1" applyAlignment="1">
      <alignment horizontal="left" vertical="top" wrapText="1" indent="1"/>
    </xf>
    <xf numFmtId="177" fontId="10" fillId="2" borderId="0" xfId="16" applyNumberFormat="1" applyFont="1" applyFill="1" applyAlignment="1">
      <alignment vertical="top" wrapText="1"/>
    </xf>
    <xf numFmtId="0" fontId="10" fillId="2" borderId="0" xfId="16" applyFont="1" applyFill="1" applyAlignment="1">
      <alignment horizontal="center" vertical="top" wrapText="1"/>
    </xf>
    <xf numFmtId="0" fontId="10" fillId="2" borderId="0" xfId="16" applyFont="1" applyFill="1" applyAlignment="1">
      <alignment horizontal="right" vertical="top" wrapText="1"/>
    </xf>
    <xf numFmtId="0" fontId="8" fillId="2" borderId="0" xfId="16" applyFont="1" applyFill="1" applyAlignment="1">
      <alignment vertical="top" wrapText="1"/>
    </xf>
    <xf numFmtId="0" fontId="10" fillId="2" borderId="16" xfId="16" applyFont="1" applyFill="1" applyBorder="1" applyAlignment="1">
      <alignment horizontal="right" vertical="top" wrapText="1"/>
    </xf>
    <xf numFmtId="0" fontId="10" fillId="2" borderId="26" xfId="16" applyFont="1" applyFill="1" applyBorder="1" applyAlignment="1">
      <alignment horizontal="right" vertical="top" wrapText="1"/>
    </xf>
    <xf numFmtId="0" fontId="10" fillId="2" borderId="28" xfId="16" applyFont="1" applyFill="1" applyBorder="1" applyAlignment="1">
      <alignment horizontal="right" vertical="top" wrapText="1"/>
    </xf>
    <xf numFmtId="0" fontId="10" fillId="2" borderId="42" xfId="16" applyFont="1" applyFill="1" applyBorder="1" applyAlignment="1">
      <alignment horizontal="right" vertical="top" wrapText="1"/>
    </xf>
    <xf numFmtId="0" fontId="10" fillId="2" borderId="28" xfId="16" applyFont="1" applyFill="1" applyBorder="1" applyAlignment="1">
      <alignment horizontal="center" vertical="top" wrapText="1"/>
    </xf>
    <xf numFmtId="0" fontId="10" fillId="3" borderId="0" xfId="16" applyFont="1" applyFill="1" applyAlignment="1">
      <alignment horizontal="right" vertical="top" wrapText="1"/>
    </xf>
    <xf numFmtId="0" fontId="10" fillId="2" borderId="28" xfId="16" applyFont="1" applyFill="1" applyBorder="1"/>
    <xf numFmtId="0" fontId="10" fillId="2" borderId="0" xfId="16" applyFont="1" applyFill="1" applyAlignment="1">
      <alignment vertical="top" wrapText="1"/>
    </xf>
    <xf numFmtId="10" fontId="10" fillId="3" borderId="0" xfId="16" applyNumberFormat="1" applyFont="1" applyFill="1" applyAlignment="1">
      <alignment horizontal="right" wrapText="1"/>
    </xf>
    <xf numFmtId="10" fontId="10" fillId="3" borderId="0" xfId="16" applyNumberFormat="1" applyFont="1" applyFill="1" applyAlignment="1">
      <alignment horizontal="right" vertical="top" wrapText="1"/>
    </xf>
    <xf numFmtId="0" fontId="71" fillId="2" borderId="0" xfId="16" applyFont="1" applyFill="1" applyAlignment="1">
      <alignment horizontal="left"/>
    </xf>
    <xf numFmtId="0" fontId="10" fillId="2" borderId="0" xfId="16" applyFont="1" applyFill="1" applyAlignment="1">
      <alignment wrapText="1"/>
    </xf>
    <xf numFmtId="0" fontId="10" fillId="2" borderId="0" xfId="16" applyFont="1" applyFill="1" applyAlignment="1">
      <alignment horizontal="left" vertical="top" wrapText="1"/>
    </xf>
    <xf numFmtId="0" fontId="8" fillId="2" borderId="0" xfId="16" applyFont="1" applyFill="1" applyAlignment="1">
      <alignment wrapText="1"/>
    </xf>
    <xf numFmtId="4" fontId="14" fillId="2" borderId="0" xfId="16" applyNumberFormat="1" applyFont="1" applyFill="1" applyProtection="1">
      <protection locked="0"/>
    </xf>
    <xf numFmtId="4" fontId="14" fillId="2" borderId="0" xfId="16" applyNumberFormat="1" applyFont="1" applyFill="1"/>
    <xf numFmtId="0" fontId="2" fillId="3" borderId="0" xfId="16" applyFont="1" applyFill="1" applyAlignment="1">
      <alignment vertical="top" wrapText="1"/>
    </xf>
    <xf numFmtId="0" fontId="24" fillId="2" borderId="0" xfId="16" applyFont="1" applyFill="1" applyAlignment="1">
      <alignment vertical="top" wrapText="1"/>
    </xf>
    <xf numFmtId="49" fontId="24" fillId="2" borderId="0" xfId="16" applyNumberFormat="1" applyFont="1" applyFill="1"/>
    <xf numFmtId="0" fontId="5" fillId="2" borderId="0" xfId="16" applyFont="1" applyFill="1" applyAlignment="1">
      <alignment vertical="top" wrapText="1"/>
    </xf>
    <xf numFmtId="0" fontId="24" fillId="2" borderId="0" xfId="16" applyFont="1" applyFill="1" applyAlignment="1">
      <alignment horizontal="right" vertical="top" wrapText="1"/>
    </xf>
    <xf numFmtId="0" fontId="72" fillId="2" borderId="0" xfId="16" applyFont="1" applyFill="1" applyAlignment="1">
      <alignment vertical="top" wrapText="1"/>
    </xf>
    <xf numFmtId="0" fontId="72" fillId="2" borderId="0" xfId="16" applyFont="1" applyFill="1" applyAlignment="1">
      <alignment horizontal="right" vertical="top" wrapText="1"/>
    </xf>
    <xf numFmtId="0" fontId="73" fillId="2" borderId="0" xfId="16" applyFont="1" applyFill="1" applyAlignment="1">
      <alignment vertical="top" wrapText="1"/>
    </xf>
    <xf numFmtId="0" fontId="73" fillId="2" borderId="0" xfId="16" applyFont="1" applyFill="1" applyAlignment="1">
      <alignment horizontal="right" vertical="top" wrapText="1"/>
    </xf>
    <xf numFmtId="0" fontId="24" fillId="2" borderId="0" xfId="16" applyFont="1" applyFill="1" applyAlignment="1">
      <alignment horizontal="justify" vertical="top" wrapText="1"/>
    </xf>
    <xf numFmtId="0" fontId="74" fillId="2" borderId="0" xfId="16" applyFont="1" applyFill="1" applyAlignment="1">
      <alignment horizontal="justify" vertical="top" wrapText="1"/>
    </xf>
    <xf numFmtId="0" fontId="24" fillId="2" borderId="0" xfId="16" applyFont="1" applyFill="1" applyAlignment="1">
      <alignment horizontal="left" vertical="top" wrapText="1" indent="6"/>
    </xf>
    <xf numFmtId="0" fontId="75" fillId="2" borderId="0" xfId="16" applyFont="1" applyFill="1" applyAlignment="1">
      <alignment vertical="top" wrapText="1"/>
    </xf>
    <xf numFmtId="0" fontId="24" fillId="2" borderId="0" xfId="16" applyFont="1" applyFill="1" applyAlignment="1">
      <alignment horizontal="left" vertical="top" wrapText="1" indent="1"/>
    </xf>
    <xf numFmtId="0" fontId="5" fillId="2" borderId="0" xfId="16" applyFont="1" applyFill="1" applyAlignment="1">
      <alignment horizontal="justify" vertical="top" wrapText="1"/>
    </xf>
    <xf numFmtId="0" fontId="8" fillId="2" borderId="0" xfId="16" applyFont="1" applyFill="1" applyAlignment="1">
      <alignment horizontal="left" vertical="top" wrapText="1"/>
    </xf>
    <xf numFmtId="0" fontId="8" fillId="2" borderId="16" xfId="16" applyFont="1" applyFill="1" applyBorder="1" applyAlignment="1">
      <alignment vertical="top" wrapText="1"/>
    </xf>
    <xf numFmtId="0" fontId="10" fillId="2" borderId="17" xfId="16" applyFont="1" applyFill="1" applyBorder="1" applyAlignment="1">
      <alignment vertical="top" wrapText="1"/>
    </xf>
    <xf numFmtId="0" fontId="10" fillId="2" borderId="26" xfId="16" applyFont="1" applyFill="1" applyBorder="1" applyAlignment="1">
      <alignment vertical="top" wrapText="1"/>
    </xf>
    <xf numFmtId="0" fontId="10" fillId="2" borderId="53" xfId="16" applyFont="1" applyFill="1" applyBorder="1" applyAlignment="1">
      <alignment horizontal="center" vertical="top" wrapText="1"/>
    </xf>
    <xf numFmtId="0" fontId="10" fillId="2" borderId="54" xfId="16" applyFont="1" applyFill="1" applyBorder="1" applyAlignment="1">
      <alignment horizontal="center" vertical="top" wrapText="1"/>
    </xf>
    <xf numFmtId="176" fontId="10" fillId="2" borderId="55" xfId="1" applyNumberFormat="1" applyFont="1" applyFill="1" applyBorder="1" applyAlignment="1">
      <alignment horizontal="center" vertical="top" wrapText="1"/>
    </xf>
    <xf numFmtId="43" fontId="10" fillId="2" borderId="55" xfId="1" applyFont="1" applyFill="1" applyBorder="1" applyAlignment="1">
      <alignment horizontal="center" vertical="top" wrapText="1"/>
    </xf>
    <xf numFmtId="175" fontId="10" fillId="2" borderId="55" xfId="1" applyNumberFormat="1" applyFont="1" applyFill="1" applyBorder="1" applyAlignment="1">
      <alignment horizontal="center" vertical="top" wrapText="1"/>
    </xf>
    <xf numFmtId="0" fontId="5" fillId="3" borderId="0" xfId="16" applyFont="1" applyFill="1" applyAlignment="1">
      <alignment horizontal="left" vertical="top" wrapText="1"/>
    </xf>
    <xf numFmtId="0" fontId="24" fillId="2" borderId="0" xfId="16" applyFont="1" applyFill="1" applyAlignment="1">
      <alignment vertical="top"/>
    </xf>
    <xf numFmtId="0" fontId="13" fillId="2" borderId="0" xfId="16" applyFont="1" applyFill="1" applyAlignment="1">
      <alignment vertical="top"/>
    </xf>
    <xf numFmtId="0" fontId="5" fillId="2" borderId="0" xfId="16" applyFont="1" applyFill="1" applyAlignment="1">
      <alignment vertical="top"/>
    </xf>
    <xf numFmtId="0" fontId="75" fillId="2" borderId="0" xfId="16" applyFont="1" applyFill="1" applyAlignment="1">
      <alignment vertical="top"/>
    </xf>
    <xf numFmtId="0" fontId="24" fillId="2" borderId="0" xfId="16" applyFont="1" applyFill="1" applyAlignment="1">
      <alignment horizontal="left" vertical="top" indent="1"/>
    </xf>
    <xf numFmtId="0" fontId="72" fillId="2" borderId="0" xfId="16" applyFont="1" applyFill="1" applyAlignment="1">
      <alignment vertical="top"/>
    </xf>
    <xf numFmtId="0" fontId="73" fillId="2" borderId="0" xfId="16" applyFont="1" applyFill="1" applyAlignment="1">
      <alignment vertical="top"/>
    </xf>
    <xf numFmtId="0" fontId="24" fillId="2" borderId="0" xfId="16" applyFont="1" applyFill="1" applyAlignment="1">
      <alignment horizontal="left" vertical="top"/>
    </xf>
    <xf numFmtId="0" fontId="5" fillId="2" borderId="0" xfId="16" applyFont="1" applyFill="1" applyAlignment="1">
      <alignment horizontal="left" vertical="top" wrapText="1"/>
    </xf>
    <xf numFmtId="0" fontId="2" fillId="3" borderId="0" xfId="16" applyFont="1" applyFill="1"/>
    <xf numFmtId="0" fontId="13" fillId="0" borderId="0" xfId="16" applyFont="1" applyAlignment="1">
      <alignment vertical="top" wrapText="1"/>
    </xf>
    <xf numFmtId="0" fontId="24" fillId="0" borderId="0" xfId="16" applyFont="1" applyAlignment="1">
      <alignment horizontal="justify" vertical="top" wrapText="1"/>
    </xf>
    <xf numFmtId="0" fontId="76" fillId="2" borderId="0" xfId="16" applyFont="1" applyFill="1" applyAlignment="1">
      <alignment vertical="top" wrapText="1"/>
    </xf>
    <xf numFmtId="0" fontId="24" fillId="0" borderId="0" xfId="16" applyFont="1" applyAlignment="1">
      <alignment horizontal="left" vertical="top" wrapText="1"/>
    </xf>
    <xf numFmtId="0" fontId="76" fillId="2" borderId="0" xfId="16" applyFont="1" applyFill="1" applyAlignment="1">
      <alignment horizontal="left" vertical="top" wrapText="1"/>
    </xf>
    <xf numFmtId="0" fontId="24" fillId="2" borderId="0" xfId="16" applyFont="1" applyFill="1" applyAlignment="1">
      <alignment horizontal="left" vertical="top" wrapText="1"/>
    </xf>
    <xf numFmtId="0" fontId="2" fillId="3" borderId="0" xfId="16" applyFont="1" applyFill="1" applyAlignment="1">
      <alignment horizontal="left" vertical="top"/>
    </xf>
    <xf numFmtId="0" fontId="3" fillId="3" borderId="47" xfId="2" applyFont="1" applyFill="1" applyBorder="1" applyAlignment="1">
      <alignment horizontal="center"/>
    </xf>
    <xf numFmtId="0" fontId="3" fillId="3" borderId="42" xfId="2" applyFont="1" applyFill="1" applyBorder="1" applyAlignment="1">
      <alignment horizontal="center"/>
    </xf>
    <xf numFmtId="0" fontId="3" fillId="3" borderId="30" xfId="2" applyFont="1" applyFill="1" applyBorder="1" applyAlignment="1">
      <alignment horizontal="center"/>
    </xf>
    <xf numFmtId="0" fontId="3" fillId="3" borderId="46" xfId="2" applyFont="1" applyFill="1" applyBorder="1" applyAlignment="1">
      <alignment horizontal="center"/>
    </xf>
    <xf numFmtId="0" fontId="3" fillId="3" borderId="41" xfId="2" applyFont="1" applyFill="1" applyBorder="1" applyAlignment="1">
      <alignment horizontal="center"/>
    </xf>
    <xf numFmtId="0" fontId="3" fillId="3" borderId="40" xfId="2" applyFont="1" applyFill="1" applyBorder="1" applyAlignment="1">
      <alignment horizontal="center"/>
    </xf>
    <xf numFmtId="165" fontId="3" fillId="3" borderId="46" xfId="2" applyNumberFormat="1" applyFont="1" applyFill="1" applyBorder="1" applyAlignment="1">
      <alignment horizontal="center"/>
    </xf>
    <xf numFmtId="165" fontId="3" fillId="3" borderId="41" xfId="2" applyNumberFormat="1" applyFont="1" applyFill="1" applyBorder="1" applyAlignment="1">
      <alignment horizontal="center"/>
    </xf>
    <xf numFmtId="165" fontId="3" fillId="3" borderId="40" xfId="2" applyNumberFormat="1" applyFont="1" applyFill="1" applyBorder="1" applyAlignment="1">
      <alignment horizontal="center"/>
    </xf>
    <xf numFmtId="170" fontId="3" fillId="3" borderId="46" xfId="2" applyNumberFormat="1" applyFont="1" applyFill="1" applyBorder="1" applyAlignment="1">
      <alignment horizontal="center"/>
    </xf>
    <xf numFmtId="170" fontId="3" fillId="3" borderId="41" xfId="2" applyNumberFormat="1" applyFont="1" applyFill="1" applyBorder="1" applyAlignment="1">
      <alignment horizontal="center"/>
    </xf>
    <xf numFmtId="170" fontId="3" fillId="3" borderId="40" xfId="2" applyNumberFormat="1" applyFont="1" applyFill="1" applyBorder="1" applyAlignment="1">
      <alignment horizontal="center"/>
    </xf>
    <xf numFmtId="170" fontId="3" fillId="3" borderId="47" xfId="3" applyNumberFormat="1" applyFont="1" applyFill="1" applyBorder="1" applyAlignment="1">
      <alignment horizontal="center"/>
    </xf>
    <xf numFmtId="170" fontId="3" fillId="3" borderId="42" xfId="3" applyNumberFormat="1" applyFont="1" applyFill="1" applyBorder="1" applyAlignment="1">
      <alignment horizontal="center"/>
    </xf>
    <xf numFmtId="170" fontId="3" fillId="3" borderId="30" xfId="3" applyNumberFormat="1" applyFont="1" applyFill="1" applyBorder="1" applyAlignment="1">
      <alignment horizontal="center"/>
    </xf>
    <xf numFmtId="0" fontId="3" fillId="3" borderId="47" xfId="3" applyFont="1" applyFill="1" applyBorder="1" applyAlignment="1">
      <alignment horizontal="center"/>
    </xf>
    <xf numFmtId="0" fontId="3" fillId="3" borderId="42" xfId="3" applyFont="1" applyFill="1" applyBorder="1" applyAlignment="1">
      <alignment horizontal="center"/>
    </xf>
    <xf numFmtId="0" fontId="3" fillId="3" borderId="30" xfId="3" applyFont="1" applyFill="1" applyBorder="1" applyAlignment="1">
      <alignment horizontal="center"/>
    </xf>
    <xf numFmtId="0" fontId="3" fillId="3" borderId="46" xfId="3" applyFont="1" applyFill="1" applyBorder="1" applyAlignment="1">
      <alignment horizontal="center"/>
    </xf>
    <xf numFmtId="0" fontId="3" fillId="3" borderId="41" xfId="3" applyFont="1" applyFill="1" applyBorder="1" applyAlignment="1">
      <alignment horizontal="center"/>
    </xf>
    <xf numFmtId="0" fontId="3" fillId="3" borderId="40" xfId="3" applyFont="1" applyFill="1" applyBorder="1" applyAlignment="1">
      <alignment horizontal="center"/>
    </xf>
    <xf numFmtId="165" fontId="3" fillId="3" borderId="47" xfId="3" applyNumberFormat="1" applyFont="1" applyFill="1" applyBorder="1" applyAlignment="1">
      <alignment horizontal="center"/>
    </xf>
    <xf numFmtId="165" fontId="3" fillId="3" borderId="42" xfId="3" applyNumberFormat="1" applyFont="1" applyFill="1" applyBorder="1" applyAlignment="1">
      <alignment horizontal="center"/>
    </xf>
    <xf numFmtId="165" fontId="3" fillId="3" borderId="30" xfId="3" applyNumberFormat="1" applyFont="1" applyFill="1" applyBorder="1" applyAlignment="1">
      <alignment horizontal="center"/>
    </xf>
    <xf numFmtId="0" fontId="3" fillId="3" borderId="46" xfId="4" applyFont="1" applyFill="1" applyBorder="1" applyAlignment="1">
      <alignment horizontal="center"/>
    </xf>
    <xf numFmtId="0" fontId="3" fillId="3" borderId="41" xfId="4" applyFont="1" applyFill="1" applyBorder="1" applyAlignment="1">
      <alignment horizontal="center"/>
    </xf>
    <xf numFmtId="0" fontId="3" fillId="3" borderId="40" xfId="4" applyFont="1" applyFill="1" applyBorder="1" applyAlignment="1">
      <alignment horizontal="center"/>
    </xf>
    <xf numFmtId="0" fontId="3" fillId="3" borderId="47" xfId="4" applyFont="1" applyFill="1" applyBorder="1" applyAlignment="1">
      <alignment horizontal="center"/>
    </xf>
    <xf numFmtId="0" fontId="3" fillId="3" borderId="42" xfId="4" applyFont="1" applyFill="1" applyBorder="1" applyAlignment="1">
      <alignment horizontal="center"/>
    </xf>
    <xf numFmtId="0" fontId="3" fillId="3" borderId="30" xfId="4" applyFont="1" applyFill="1" applyBorder="1" applyAlignment="1">
      <alignment horizontal="center"/>
    </xf>
    <xf numFmtId="0" fontId="3" fillId="3" borderId="46" xfId="5" applyFont="1" applyFill="1" applyBorder="1" applyAlignment="1">
      <alignment horizontal="center"/>
    </xf>
    <xf numFmtId="0" fontId="3" fillId="3" borderId="41" xfId="5" applyFont="1" applyFill="1" applyBorder="1" applyAlignment="1">
      <alignment horizontal="center"/>
    </xf>
    <xf numFmtId="0" fontId="3" fillId="3" borderId="40" xfId="5" applyFont="1" applyFill="1" applyBorder="1" applyAlignment="1">
      <alignment horizontal="center"/>
    </xf>
    <xf numFmtId="0" fontId="3" fillId="3" borderId="47" xfId="5" applyFont="1" applyFill="1" applyBorder="1" applyAlignment="1">
      <alignment horizontal="center"/>
    </xf>
    <xf numFmtId="0" fontId="3" fillId="3" borderId="42" xfId="5" applyFont="1" applyFill="1" applyBorder="1" applyAlignment="1">
      <alignment horizontal="center"/>
    </xf>
    <xf numFmtId="0" fontId="3" fillId="3" borderId="30" xfId="5" applyFont="1" applyFill="1" applyBorder="1" applyAlignment="1">
      <alignment horizontal="center"/>
    </xf>
    <xf numFmtId="165" fontId="3" fillId="3" borderId="47" xfId="5" applyNumberFormat="1" applyFont="1" applyFill="1" applyBorder="1" applyAlignment="1">
      <alignment horizontal="center"/>
    </xf>
    <xf numFmtId="165" fontId="3" fillId="3" borderId="42" xfId="5" applyNumberFormat="1" applyFont="1" applyFill="1" applyBorder="1" applyAlignment="1">
      <alignment horizontal="center"/>
    </xf>
    <xf numFmtId="165" fontId="3" fillId="3" borderId="30" xfId="5" applyNumberFormat="1" applyFont="1" applyFill="1" applyBorder="1" applyAlignment="1">
      <alignment horizontal="center"/>
    </xf>
    <xf numFmtId="3" fontId="14" fillId="2" borderId="0" xfId="17" applyNumberFormat="1" applyFont="1" applyFill="1" applyAlignment="1">
      <alignment horizontal="center"/>
    </xf>
    <xf numFmtId="165" fontId="12" fillId="3" borderId="47" xfId="11" applyNumberFormat="1" applyFont="1" applyFill="1" applyBorder="1" applyAlignment="1">
      <alignment horizontal="center"/>
    </xf>
    <xf numFmtId="165" fontId="12" fillId="3" borderId="42" xfId="11" applyNumberFormat="1" applyFont="1" applyFill="1" applyBorder="1" applyAlignment="1">
      <alignment horizontal="center"/>
    </xf>
    <xf numFmtId="165" fontId="12" fillId="3" borderId="30" xfId="11" applyNumberFormat="1" applyFont="1" applyFill="1" applyBorder="1" applyAlignment="1">
      <alignment horizontal="center"/>
    </xf>
    <xf numFmtId="0" fontId="12" fillId="3" borderId="47" xfId="11" applyFont="1" applyFill="1" applyBorder="1" applyAlignment="1">
      <alignment horizontal="center"/>
    </xf>
    <xf numFmtId="0" fontId="12" fillId="3" borderId="42" xfId="11" applyFont="1" applyFill="1" applyBorder="1" applyAlignment="1">
      <alignment horizontal="center"/>
    </xf>
    <xf numFmtId="0" fontId="12" fillId="3" borderId="46" xfId="11" applyFont="1" applyFill="1" applyBorder="1" applyAlignment="1">
      <alignment horizontal="center"/>
    </xf>
    <xf numFmtId="0" fontId="12" fillId="3" borderId="41" xfId="11" applyFont="1" applyFill="1" applyBorder="1" applyAlignment="1">
      <alignment horizontal="center"/>
    </xf>
    <xf numFmtId="0" fontId="12" fillId="3" borderId="40" xfId="11" applyFont="1" applyFill="1" applyBorder="1" applyAlignment="1">
      <alignment horizontal="center"/>
    </xf>
    <xf numFmtId="0" fontId="12" fillId="3" borderId="30" xfId="11" applyFont="1" applyFill="1" applyBorder="1" applyAlignment="1">
      <alignment horizontal="center"/>
    </xf>
    <xf numFmtId="0" fontId="1" fillId="2" borderId="0" xfId="16" applyFill="1" applyAlignment="1">
      <alignment horizontal="left" vertical="top" wrapText="1"/>
    </xf>
    <xf numFmtId="0" fontId="3" fillId="3" borderId="47" xfId="6" applyFont="1" applyFill="1" applyBorder="1" applyAlignment="1">
      <alignment horizontal="center" vertical="center"/>
    </xf>
    <xf numFmtId="0" fontId="3" fillId="3" borderId="42" xfId="6" applyFont="1" applyFill="1" applyBorder="1" applyAlignment="1">
      <alignment horizontal="center" vertical="center"/>
    </xf>
    <xf numFmtId="0" fontId="3" fillId="3" borderId="30" xfId="6" applyFont="1" applyFill="1" applyBorder="1" applyAlignment="1">
      <alignment horizontal="center" vertical="center"/>
    </xf>
    <xf numFmtId="0" fontId="3" fillId="3" borderId="46" xfId="6" applyFont="1" applyFill="1" applyBorder="1" applyAlignment="1">
      <alignment horizontal="center" vertical="center"/>
    </xf>
    <xf numFmtId="0" fontId="3" fillId="3" borderId="41" xfId="6" applyFont="1" applyFill="1" applyBorder="1" applyAlignment="1">
      <alignment horizontal="center" vertical="center"/>
    </xf>
    <xf numFmtId="0" fontId="3" fillId="3" borderId="40" xfId="6" applyFont="1" applyFill="1" applyBorder="1" applyAlignment="1">
      <alignment horizontal="center" vertical="center"/>
    </xf>
    <xf numFmtId="0" fontId="3" fillId="3" borderId="47" xfId="6" applyFont="1" applyFill="1" applyBorder="1" applyAlignment="1">
      <alignment horizontal="center"/>
    </xf>
    <xf numFmtId="0" fontId="3" fillId="3" borderId="42" xfId="6" applyFont="1" applyFill="1" applyBorder="1" applyAlignment="1">
      <alignment horizontal="center"/>
    </xf>
    <xf numFmtId="0" fontId="3" fillId="3" borderId="30" xfId="6" applyFont="1" applyFill="1" applyBorder="1" applyAlignment="1">
      <alignment horizontal="center"/>
    </xf>
    <xf numFmtId="0" fontId="3" fillId="3" borderId="46" xfId="6" applyFont="1" applyFill="1" applyBorder="1" applyAlignment="1">
      <alignment horizontal="center"/>
    </xf>
    <xf numFmtId="0" fontId="0" fillId="0" borderId="41" xfId="0" applyBorder="1"/>
    <xf numFmtId="0" fontId="0" fillId="0" borderId="40" xfId="0" applyBorder="1"/>
    <xf numFmtId="170" fontId="3" fillId="3" borderId="47" xfId="6" applyNumberFormat="1" applyFont="1" applyFill="1" applyBorder="1" applyAlignment="1">
      <alignment horizontal="center"/>
    </xf>
    <xf numFmtId="170" fontId="3" fillId="3" borderId="42" xfId="6" applyNumberFormat="1" applyFont="1" applyFill="1" applyBorder="1" applyAlignment="1">
      <alignment horizontal="center"/>
    </xf>
    <xf numFmtId="170" fontId="3" fillId="3" borderId="30" xfId="6" applyNumberFormat="1" applyFont="1" applyFill="1" applyBorder="1" applyAlignment="1">
      <alignment horizontal="center"/>
    </xf>
    <xf numFmtId="0" fontId="3" fillId="3" borderId="41" xfId="6" applyFont="1" applyFill="1" applyBorder="1" applyAlignment="1">
      <alignment horizontal="center"/>
    </xf>
    <xf numFmtId="3" fontId="3" fillId="2" borderId="36" xfId="6" applyNumberFormat="1" applyFont="1" applyFill="1" applyBorder="1" applyAlignment="1">
      <alignment horizontal="center" vertical="center"/>
    </xf>
    <xf numFmtId="3" fontId="3" fillId="2" borderId="37" xfId="6" applyNumberFormat="1" applyFont="1" applyFill="1" applyBorder="1" applyAlignment="1">
      <alignment horizontal="center" vertical="center"/>
    </xf>
    <xf numFmtId="0" fontId="3" fillId="3" borderId="48" xfId="6" applyFont="1" applyFill="1" applyBorder="1" applyAlignment="1">
      <alignment horizontal="center"/>
    </xf>
    <xf numFmtId="0" fontId="3" fillId="3" borderId="40" xfId="6" applyFont="1" applyFill="1" applyBorder="1" applyAlignment="1">
      <alignment horizontal="center"/>
    </xf>
    <xf numFmtId="0" fontId="3" fillId="3" borderId="47" xfId="10" applyFont="1" applyFill="1" applyBorder="1" applyAlignment="1">
      <alignment horizontal="center"/>
    </xf>
    <xf numFmtId="0" fontId="3" fillId="3" borderId="42" xfId="10" applyFont="1" applyFill="1" applyBorder="1" applyAlignment="1">
      <alignment horizontal="center"/>
    </xf>
    <xf numFmtId="0" fontId="3" fillId="3" borderId="30" xfId="10" applyFont="1" applyFill="1" applyBorder="1" applyAlignment="1">
      <alignment horizontal="center"/>
    </xf>
    <xf numFmtId="165" fontId="3" fillId="3" borderId="47" xfId="10" applyNumberFormat="1" applyFont="1" applyFill="1" applyBorder="1" applyAlignment="1">
      <alignment horizontal="center"/>
    </xf>
    <xf numFmtId="165" fontId="3" fillId="3" borderId="42" xfId="10" applyNumberFormat="1" applyFont="1" applyFill="1" applyBorder="1" applyAlignment="1">
      <alignment horizontal="center"/>
    </xf>
    <xf numFmtId="165" fontId="3" fillId="3" borderId="30" xfId="10" applyNumberFormat="1" applyFont="1" applyFill="1" applyBorder="1" applyAlignment="1">
      <alignment horizontal="center"/>
    </xf>
    <xf numFmtId="0" fontId="3" fillId="3" borderId="46" xfId="10" applyFont="1" applyFill="1" applyBorder="1" applyAlignment="1">
      <alignment horizontal="center"/>
    </xf>
    <xf numFmtId="0" fontId="3" fillId="3" borderId="41" xfId="10" applyFont="1" applyFill="1" applyBorder="1" applyAlignment="1">
      <alignment horizontal="center"/>
    </xf>
    <xf numFmtId="0" fontId="3" fillId="3" borderId="40" xfId="10" applyFont="1" applyFill="1" applyBorder="1" applyAlignment="1">
      <alignment horizontal="center"/>
    </xf>
    <xf numFmtId="0" fontId="3" fillId="2" borderId="0" xfId="8" applyFont="1" applyFill="1" applyAlignment="1">
      <alignment horizontal="left" vertical="top" wrapText="1"/>
    </xf>
    <xf numFmtId="0" fontId="3" fillId="3" borderId="46" xfId="8" applyFont="1" applyFill="1" applyBorder="1" applyAlignment="1">
      <alignment horizontal="center"/>
    </xf>
    <xf numFmtId="0" fontId="3" fillId="3" borderId="41" xfId="8" applyFont="1" applyFill="1" applyBorder="1" applyAlignment="1">
      <alignment horizontal="center"/>
    </xf>
    <xf numFmtId="0" fontId="3" fillId="3" borderId="40" xfId="8" applyFont="1" applyFill="1" applyBorder="1" applyAlignment="1">
      <alignment horizontal="center"/>
    </xf>
    <xf numFmtId="168" fontId="3" fillId="3" borderId="47" xfId="8" applyNumberFormat="1" applyFont="1" applyFill="1" applyBorder="1" applyAlignment="1">
      <alignment horizontal="center" vertical="center"/>
    </xf>
    <xf numFmtId="168" fontId="3" fillId="3" borderId="42" xfId="8" applyNumberFormat="1" applyFont="1" applyFill="1" applyBorder="1" applyAlignment="1">
      <alignment horizontal="center" vertical="center"/>
    </xf>
    <xf numFmtId="168" fontId="3" fillId="3" borderId="30" xfId="8" applyNumberFormat="1" applyFont="1" applyFill="1" applyBorder="1" applyAlignment="1">
      <alignment horizontal="center" vertical="center"/>
    </xf>
    <xf numFmtId="0" fontId="2" fillId="2" borderId="0" xfId="0" applyFont="1" applyFill="1" applyAlignment="1">
      <alignment horizontal="left"/>
    </xf>
    <xf numFmtId="3" fontId="3" fillId="3" borderId="47" xfId="8" applyNumberFormat="1" applyFont="1" applyFill="1" applyBorder="1" applyAlignment="1">
      <alignment horizontal="center"/>
    </xf>
    <xf numFmtId="0" fontId="3" fillId="3" borderId="42" xfId="8" applyFont="1" applyFill="1" applyBorder="1" applyAlignment="1">
      <alignment horizontal="center"/>
    </xf>
    <xf numFmtId="0" fontId="3" fillId="3" borderId="30" xfId="8" applyFont="1" applyFill="1" applyBorder="1" applyAlignment="1">
      <alignment horizontal="center"/>
    </xf>
    <xf numFmtId="170" fontId="3" fillId="3" borderId="47" xfId="8" applyNumberFormat="1" applyFont="1" applyFill="1" applyBorder="1" applyAlignment="1">
      <alignment horizontal="center"/>
    </xf>
    <xf numFmtId="170" fontId="3" fillId="3" borderId="42" xfId="8" applyNumberFormat="1" applyFont="1" applyFill="1" applyBorder="1" applyAlignment="1">
      <alignment horizontal="center"/>
    </xf>
    <xf numFmtId="3" fontId="3" fillId="3" borderId="42" xfId="8" applyNumberFormat="1" applyFont="1" applyFill="1" applyBorder="1" applyAlignment="1">
      <alignment horizontal="center"/>
    </xf>
    <xf numFmtId="3" fontId="3" fillId="3" borderId="30" xfId="8" applyNumberFormat="1" applyFont="1" applyFill="1" applyBorder="1" applyAlignment="1">
      <alignment horizontal="center"/>
    </xf>
    <xf numFmtId="0" fontId="10" fillId="2" borderId="0" xfId="16" applyFont="1" applyFill="1" applyAlignment="1">
      <alignment wrapText="1"/>
    </xf>
    <xf numFmtId="0" fontId="10" fillId="3" borderId="0" xfId="16" applyFont="1" applyFill="1" applyAlignment="1">
      <alignment horizontal="left" vertical="top" wrapText="1"/>
    </xf>
    <xf numFmtId="0" fontId="10" fillId="2" borderId="0" xfId="16" applyFont="1" applyFill="1" applyAlignment="1">
      <alignment horizontal="left" vertical="top" wrapText="1"/>
    </xf>
    <xf numFmtId="0" fontId="8" fillId="2" borderId="0" xfId="16" applyFont="1" applyFill="1" applyAlignment="1">
      <alignment horizontal="left" vertical="top" wrapText="1"/>
    </xf>
    <xf numFmtId="0" fontId="10" fillId="2" borderId="0" xfId="16" applyFont="1" applyFill="1" applyAlignment="1">
      <alignment vertical="top" wrapText="1"/>
    </xf>
    <xf numFmtId="0" fontId="10" fillId="2" borderId="0" xfId="16" applyFont="1" applyFill="1" applyAlignment="1">
      <alignment horizontal="justify" vertical="top" wrapText="1"/>
    </xf>
    <xf numFmtId="0" fontId="10" fillId="2" borderId="0" xfId="16" applyFont="1" applyFill="1" applyAlignment="1">
      <alignment horizontal="left" wrapText="1"/>
    </xf>
    <xf numFmtId="0" fontId="10" fillId="2" borderId="0" xfId="16" applyFont="1" applyFill="1" applyAlignment="1">
      <alignment horizontal="right" vertical="top" wrapText="1"/>
    </xf>
    <xf numFmtId="0" fontId="8" fillId="2" borderId="0" xfId="16" applyFont="1" applyFill="1" applyAlignment="1">
      <alignment wrapText="1"/>
    </xf>
    <xf numFmtId="0" fontId="8" fillId="2" borderId="0" xfId="16" applyFont="1" applyFill="1" applyAlignment="1">
      <alignment horizontal="left" wrapText="1"/>
    </xf>
    <xf numFmtId="0" fontId="5" fillId="3" borderId="0" xfId="16" applyFont="1" applyFill="1" applyAlignment="1">
      <alignment horizontal="left" vertical="top" wrapText="1"/>
    </xf>
    <xf numFmtId="173" fontId="12" fillId="3" borderId="47" xfId="7" applyNumberFormat="1" applyFont="1" applyFill="1" applyBorder="1" applyAlignment="1">
      <alignment horizontal="center" vertical="center"/>
    </xf>
    <xf numFmtId="173" fontId="12" fillId="3" borderId="42" xfId="7" applyNumberFormat="1" applyFont="1" applyFill="1" applyBorder="1" applyAlignment="1">
      <alignment horizontal="center" vertical="center"/>
    </xf>
    <xf numFmtId="173" fontId="12" fillId="3" borderId="30" xfId="7" applyNumberFormat="1" applyFont="1" applyFill="1" applyBorder="1" applyAlignment="1">
      <alignment horizontal="center" vertical="center"/>
    </xf>
    <xf numFmtId="0" fontId="12" fillId="3" borderId="46" xfId="7" applyFont="1" applyFill="1" applyBorder="1" applyAlignment="1">
      <alignment horizontal="center" vertical="center"/>
    </xf>
    <xf numFmtId="0" fontId="12" fillId="3" borderId="41" xfId="7" applyFont="1" applyFill="1" applyBorder="1" applyAlignment="1">
      <alignment horizontal="center" vertical="center"/>
    </xf>
    <xf numFmtId="0" fontId="12" fillId="3" borderId="40" xfId="7" applyFont="1" applyFill="1" applyBorder="1" applyAlignment="1">
      <alignment horizontal="center" vertical="center"/>
    </xf>
    <xf numFmtId="165" fontId="12" fillId="3" borderId="46" xfId="7" applyNumberFormat="1" applyFont="1" applyFill="1" applyBorder="1" applyAlignment="1">
      <alignment horizontal="center" vertical="center"/>
    </xf>
    <xf numFmtId="165" fontId="12" fillId="3" borderId="41" xfId="7" applyNumberFormat="1" applyFont="1" applyFill="1" applyBorder="1" applyAlignment="1">
      <alignment horizontal="center" vertical="center"/>
    </xf>
    <xf numFmtId="165" fontId="12" fillId="3" borderId="40" xfId="7" applyNumberFormat="1" applyFont="1" applyFill="1" applyBorder="1" applyAlignment="1">
      <alignment horizontal="center" vertical="center"/>
    </xf>
    <xf numFmtId="3" fontId="12" fillId="3" borderId="47" xfId="7" applyNumberFormat="1" applyFont="1" applyFill="1" applyBorder="1" applyAlignment="1">
      <alignment horizontal="center" vertical="center"/>
    </xf>
    <xf numFmtId="3" fontId="12" fillId="3" borderId="42" xfId="7" applyNumberFormat="1" applyFont="1" applyFill="1" applyBorder="1" applyAlignment="1">
      <alignment horizontal="center" vertical="center"/>
    </xf>
    <xf numFmtId="3" fontId="12" fillId="3" borderId="30" xfId="7" applyNumberFormat="1" applyFont="1" applyFill="1" applyBorder="1" applyAlignment="1">
      <alignment horizontal="center" vertical="center"/>
    </xf>
    <xf numFmtId="173" fontId="12" fillId="3" borderId="46" xfId="7" applyNumberFormat="1" applyFont="1" applyFill="1" applyBorder="1" applyAlignment="1">
      <alignment horizontal="center" vertical="center"/>
    </xf>
    <xf numFmtId="173" fontId="12" fillId="3" borderId="41" xfId="7" applyNumberFormat="1" applyFont="1" applyFill="1" applyBorder="1" applyAlignment="1">
      <alignment horizontal="center" vertical="center"/>
    </xf>
    <xf numFmtId="173" fontId="12" fillId="3" borderId="40" xfId="7" applyNumberFormat="1" applyFont="1" applyFill="1" applyBorder="1" applyAlignment="1">
      <alignment horizontal="center" vertical="center"/>
    </xf>
    <xf numFmtId="0" fontId="3" fillId="3" borderId="47" xfId="7" applyFont="1" applyFill="1" applyBorder="1" applyAlignment="1">
      <alignment horizontal="center" vertical="center"/>
    </xf>
    <xf numFmtId="0" fontId="3" fillId="3" borderId="42" xfId="7" applyFont="1" applyFill="1" applyBorder="1" applyAlignment="1">
      <alignment horizontal="center" vertical="center"/>
    </xf>
    <xf numFmtId="0" fontId="3" fillId="3" borderId="30" xfId="7" applyFont="1" applyFill="1" applyBorder="1" applyAlignment="1">
      <alignment horizontal="center" vertical="center"/>
    </xf>
    <xf numFmtId="0" fontId="2" fillId="2" borderId="0" xfId="7" applyFont="1" applyFill="1" applyAlignment="1">
      <alignment horizontal="left" vertical="center" wrapText="1"/>
    </xf>
    <xf numFmtId="0" fontId="3" fillId="3" borderId="46" xfId="7" applyFont="1" applyFill="1" applyBorder="1" applyAlignment="1">
      <alignment horizontal="center" vertical="center"/>
    </xf>
    <xf numFmtId="0" fontId="3" fillId="3" borderId="41" xfId="7" applyFont="1" applyFill="1" applyBorder="1" applyAlignment="1">
      <alignment horizontal="center" vertical="center"/>
    </xf>
    <xf numFmtId="0" fontId="3" fillId="3" borderId="40" xfId="7" applyFont="1" applyFill="1" applyBorder="1" applyAlignment="1">
      <alignment horizontal="center" vertical="center"/>
    </xf>
    <xf numFmtId="0" fontId="59" fillId="3" borderId="47" xfId="16" applyFont="1" applyFill="1" applyBorder="1" applyAlignment="1">
      <alignment horizontal="center"/>
    </xf>
    <xf numFmtId="0" fontId="59" fillId="3" borderId="30" xfId="16" applyFont="1" applyFill="1" applyBorder="1" applyAlignment="1">
      <alignment horizontal="center"/>
    </xf>
    <xf numFmtId="0" fontId="60" fillId="3" borderId="0" xfId="16" applyFont="1" applyFill="1" applyAlignment="1">
      <alignment horizontal="left" vertical="top" wrapText="1"/>
    </xf>
    <xf numFmtId="0" fontId="59" fillId="3" borderId="42" xfId="16" applyFont="1" applyFill="1" applyBorder="1" applyAlignment="1">
      <alignment horizontal="center"/>
    </xf>
    <xf numFmtId="0" fontId="3" fillId="3" borderId="47" xfId="9" applyFont="1" applyFill="1" applyBorder="1" applyAlignment="1">
      <alignment horizontal="center"/>
    </xf>
    <xf numFmtId="0" fontId="3" fillId="3" borderId="42" xfId="9" applyFont="1" applyFill="1" applyBorder="1" applyAlignment="1">
      <alignment horizontal="center"/>
    </xf>
    <xf numFmtId="0" fontId="3" fillId="3" borderId="30" xfId="9" applyFont="1" applyFill="1" applyBorder="1" applyAlignment="1">
      <alignment horizontal="center"/>
    </xf>
    <xf numFmtId="0" fontId="3" fillId="3" borderId="46" xfId="9" applyFont="1" applyFill="1" applyBorder="1" applyAlignment="1">
      <alignment horizontal="center"/>
    </xf>
    <xf numFmtId="0" fontId="3" fillId="3" borderId="41" xfId="9" applyFont="1" applyFill="1" applyBorder="1" applyAlignment="1">
      <alignment horizontal="center"/>
    </xf>
    <xf numFmtId="0" fontId="3" fillId="3" borderId="40" xfId="9" applyFont="1" applyFill="1" applyBorder="1" applyAlignment="1">
      <alignment horizontal="center"/>
    </xf>
    <xf numFmtId="0" fontId="3" fillId="3" borderId="47" xfId="9" applyFont="1" applyFill="1" applyBorder="1" applyAlignment="1">
      <alignment horizontal="center" vertical="center"/>
    </xf>
    <xf numFmtId="0" fontId="3" fillId="3" borderId="42" xfId="9" applyFont="1" applyFill="1" applyBorder="1" applyAlignment="1">
      <alignment horizontal="center" vertical="center"/>
    </xf>
    <xf numFmtId="165" fontId="3" fillId="3" borderId="47" xfId="9" applyNumberFormat="1" applyFont="1" applyFill="1" applyBorder="1" applyAlignment="1">
      <alignment horizontal="center" vertical="center"/>
    </xf>
    <xf numFmtId="165" fontId="3" fillId="3" borderId="42" xfId="9" applyNumberFormat="1" applyFont="1" applyFill="1" applyBorder="1" applyAlignment="1">
      <alignment horizontal="center" vertical="center"/>
    </xf>
    <xf numFmtId="165" fontId="3" fillId="3" borderId="30" xfId="9" applyNumberFormat="1" applyFont="1" applyFill="1" applyBorder="1" applyAlignment="1">
      <alignment horizontal="center" vertical="center"/>
    </xf>
    <xf numFmtId="0" fontId="24" fillId="2" borderId="0" xfId="16" applyFont="1" applyFill="1" applyAlignment="1">
      <alignment vertical="top" wrapText="1"/>
    </xf>
    <xf numFmtId="0" fontId="24" fillId="2" borderId="0" xfId="16" applyFont="1" applyFill="1" applyAlignment="1">
      <alignment horizontal="left" vertical="top" wrapText="1" indent="1"/>
    </xf>
    <xf numFmtId="0" fontId="12" fillId="3" borderId="46" xfId="12" applyFont="1" applyFill="1" applyBorder="1" applyAlignment="1">
      <alignment horizontal="center" vertical="center"/>
    </xf>
    <xf numFmtId="0" fontId="12" fillId="3" borderId="41" xfId="12" applyFont="1" applyFill="1" applyBorder="1" applyAlignment="1">
      <alignment horizontal="center" vertical="center"/>
    </xf>
    <xf numFmtId="0" fontId="12" fillId="3" borderId="40" xfId="12" applyFont="1" applyFill="1" applyBorder="1" applyAlignment="1">
      <alignment horizontal="center" vertical="center"/>
    </xf>
    <xf numFmtId="0" fontId="12" fillId="3" borderId="47" xfId="12" applyFont="1" applyFill="1" applyBorder="1" applyAlignment="1">
      <alignment horizontal="center" vertical="center"/>
    </xf>
    <xf numFmtId="0" fontId="12" fillId="3" borderId="42" xfId="12" applyFont="1" applyFill="1" applyBorder="1" applyAlignment="1">
      <alignment horizontal="center" vertical="center"/>
    </xf>
    <xf numFmtId="0" fontId="12" fillId="3" borderId="30" xfId="12" applyFont="1" applyFill="1" applyBorder="1" applyAlignment="1">
      <alignment horizontal="center" vertical="center"/>
    </xf>
    <xf numFmtId="166" fontId="12" fillId="3" borderId="47" xfId="12" applyNumberFormat="1" applyFont="1" applyFill="1" applyBorder="1" applyAlignment="1">
      <alignment horizontal="center"/>
    </xf>
    <xf numFmtId="166" fontId="12" fillId="3" borderId="42" xfId="12" applyNumberFormat="1" applyFont="1" applyFill="1" applyBorder="1" applyAlignment="1">
      <alignment horizontal="center"/>
    </xf>
    <xf numFmtId="166" fontId="12" fillId="3" borderId="30" xfId="12" applyNumberFormat="1" applyFont="1" applyFill="1" applyBorder="1" applyAlignment="1">
      <alignment horizontal="center"/>
    </xf>
    <xf numFmtId="0" fontId="25" fillId="2" borderId="0" xfId="12" applyFont="1" applyFill="1" applyAlignment="1">
      <alignment horizontal="left" vertical="top" wrapText="1"/>
    </xf>
    <xf numFmtId="0" fontId="2" fillId="2" borderId="0" xfId="12" applyFont="1" applyFill="1" applyAlignment="1">
      <alignment horizontal="left" vertical="top" wrapText="1"/>
    </xf>
    <xf numFmtId="170" fontId="12" fillId="3" borderId="47" xfId="12" applyNumberFormat="1" applyFont="1" applyFill="1" applyBorder="1" applyAlignment="1">
      <alignment horizontal="center" vertical="center"/>
    </xf>
    <xf numFmtId="170" fontId="12" fillId="3" borderId="42" xfId="12" applyNumberFormat="1" applyFont="1" applyFill="1" applyBorder="1" applyAlignment="1">
      <alignment horizontal="center" vertical="center"/>
    </xf>
    <xf numFmtId="170" fontId="12" fillId="3" borderId="30" xfId="12" applyNumberFormat="1" applyFont="1" applyFill="1" applyBorder="1" applyAlignment="1">
      <alignment horizontal="center" vertical="center"/>
    </xf>
    <xf numFmtId="0" fontId="15" fillId="3" borderId="49" xfId="12" applyFont="1" applyFill="1" applyBorder="1" applyAlignment="1">
      <alignment horizontal="center" vertical="center"/>
    </xf>
    <xf numFmtId="0" fontId="15" fillId="3" borderId="50" xfId="12" applyFont="1" applyFill="1" applyBorder="1" applyAlignment="1">
      <alignment horizontal="center" vertical="center"/>
    </xf>
    <xf numFmtId="0" fontId="15" fillId="3" borderId="51" xfId="12" applyFont="1" applyFill="1" applyBorder="1" applyAlignment="1">
      <alignment horizontal="center" vertical="center"/>
    </xf>
    <xf numFmtId="0" fontId="12" fillId="3" borderId="46" xfId="12" applyFont="1" applyFill="1" applyBorder="1" applyAlignment="1">
      <alignment horizontal="center"/>
    </xf>
    <xf numFmtId="0" fontId="12" fillId="3" borderId="41" xfId="12" applyFont="1" applyFill="1" applyBorder="1" applyAlignment="1">
      <alignment horizontal="center"/>
    </xf>
    <xf numFmtId="0" fontId="12" fillId="3" borderId="40" xfId="12" applyFont="1" applyFill="1" applyBorder="1" applyAlignment="1">
      <alignment horizontal="center"/>
    </xf>
    <xf numFmtId="165" fontId="12" fillId="3" borderId="47" xfId="12" applyNumberFormat="1" applyFont="1" applyFill="1" applyBorder="1" applyAlignment="1">
      <alignment horizontal="center" vertical="center"/>
    </xf>
    <xf numFmtId="165" fontId="12" fillId="3" borderId="42" xfId="12" applyNumberFormat="1" applyFont="1" applyFill="1" applyBorder="1" applyAlignment="1">
      <alignment horizontal="center" vertical="center"/>
    </xf>
    <xf numFmtId="165" fontId="12" fillId="3" borderId="30" xfId="12" applyNumberFormat="1" applyFont="1" applyFill="1" applyBorder="1" applyAlignment="1">
      <alignment horizontal="center" vertical="center"/>
    </xf>
    <xf numFmtId="0" fontId="2" fillId="3" borderId="47" xfId="13" applyFont="1" applyFill="1" applyBorder="1" applyAlignment="1">
      <alignment horizontal="center" vertical="center"/>
    </xf>
    <xf numFmtId="0" fontId="2" fillId="3" borderId="42" xfId="13" applyFont="1" applyFill="1" applyBorder="1" applyAlignment="1">
      <alignment horizontal="center" vertical="center"/>
    </xf>
    <xf numFmtId="0" fontId="2" fillId="3" borderId="30" xfId="13" applyFont="1" applyFill="1" applyBorder="1" applyAlignment="1">
      <alignment horizontal="center" vertical="center"/>
    </xf>
    <xf numFmtId="0" fontId="2" fillId="2" borderId="0" xfId="13" applyFont="1" applyFill="1" applyAlignment="1">
      <alignment horizontal="left" vertical="top" wrapText="1"/>
    </xf>
    <xf numFmtId="0" fontId="2" fillId="3" borderId="22" xfId="13" applyFont="1" applyFill="1" applyBorder="1" applyAlignment="1">
      <alignment horizontal="center" vertical="center"/>
    </xf>
    <xf numFmtId="0" fontId="2" fillId="3" borderId="28" xfId="13" applyFont="1" applyFill="1" applyBorder="1" applyAlignment="1">
      <alignment horizontal="center" vertical="center"/>
    </xf>
    <xf numFmtId="0" fontId="2" fillId="3" borderId="27" xfId="13" applyFont="1" applyFill="1" applyBorder="1" applyAlignment="1">
      <alignment horizontal="center" vertical="center"/>
    </xf>
    <xf numFmtId="0" fontId="2" fillId="3" borderId="46" xfId="13" applyFont="1" applyFill="1" applyBorder="1" applyAlignment="1">
      <alignment horizontal="center"/>
    </xf>
    <xf numFmtId="0" fontId="2" fillId="3" borderId="41" xfId="13" applyFont="1" applyFill="1" applyBorder="1" applyAlignment="1">
      <alignment horizontal="center"/>
    </xf>
    <xf numFmtId="0" fontId="2" fillId="3" borderId="40" xfId="13" applyFont="1" applyFill="1" applyBorder="1" applyAlignment="1">
      <alignment horizontal="center"/>
    </xf>
    <xf numFmtId="0" fontId="10" fillId="2" borderId="0" xfId="16" applyFont="1" applyFill="1" applyAlignment="1">
      <alignment horizontal="left" vertical="top" wrapText="1" indent="1"/>
    </xf>
    <xf numFmtId="3" fontId="10" fillId="2" borderId="3" xfId="16" applyNumberFormat="1" applyFont="1" applyFill="1" applyBorder="1" applyAlignment="1">
      <alignment horizontal="center" vertical="top" wrapText="1"/>
    </xf>
    <xf numFmtId="0" fontId="10" fillId="3" borderId="42" xfId="16" applyFont="1" applyFill="1" applyBorder="1" applyAlignment="1">
      <alignment horizontal="center" vertical="top" wrapText="1"/>
    </xf>
    <xf numFmtId="0" fontId="10" fillId="3" borderId="30" xfId="16" applyFont="1" applyFill="1" applyBorder="1" applyAlignment="1">
      <alignment horizontal="center" vertical="top" wrapText="1"/>
    </xf>
    <xf numFmtId="0" fontId="10" fillId="3" borderId="47" xfId="16" applyFont="1" applyFill="1" applyBorder="1" applyAlignment="1">
      <alignment horizontal="center" vertical="top" wrapText="1"/>
    </xf>
    <xf numFmtId="3" fontId="10" fillId="2" borderId="35" xfId="16" applyNumberFormat="1" applyFont="1" applyFill="1" applyBorder="1" applyAlignment="1">
      <alignment horizontal="center" vertical="top" wrapText="1"/>
    </xf>
    <xf numFmtId="0" fontId="2" fillId="3" borderId="0" xfId="16" applyFont="1" applyFill="1" applyAlignment="1">
      <alignment horizontal="left" vertical="top" wrapText="1"/>
    </xf>
    <xf numFmtId="0" fontId="2" fillId="3" borderId="4" xfId="15" applyFont="1" applyFill="1" applyBorder="1" applyAlignment="1">
      <alignment horizontal="center" vertical="center"/>
    </xf>
    <xf numFmtId="0" fontId="2" fillId="3" borderId="5" xfId="15" applyFont="1" applyFill="1" applyBorder="1" applyAlignment="1">
      <alignment horizontal="center" vertical="center"/>
    </xf>
    <xf numFmtId="0" fontId="2" fillId="3" borderId="6" xfId="15" applyFont="1" applyFill="1" applyBorder="1" applyAlignment="1">
      <alignment horizontal="center" vertical="center"/>
    </xf>
    <xf numFmtId="0" fontId="2" fillId="3" borderId="9" xfId="15" applyFont="1" applyFill="1" applyBorder="1" applyAlignment="1">
      <alignment horizontal="center" vertical="center"/>
    </xf>
    <xf numFmtId="0" fontId="2" fillId="3" borderId="10" xfId="15" applyFont="1" applyFill="1" applyBorder="1" applyAlignment="1">
      <alignment horizontal="center" vertical="center"/>
    </xf>
    <xf numFmtId="0" fontId="2" fillId="3" borderId="11" xfId="15" applyFont="1" applyFill="1" applyBorder="1" applyAlignment="1">
      <alignment horizontal="center" vertical="center"/>
    </xf>
    <xf numFmtId="3" fontId="3" fillId="2" borderId="36" xfId="15" applyNumberFormat="1" applyFont="1" applyFill="1" applyBorder="1" applyAlignment="1">
      <alignment horizontal="center" vertical="center"/>
    </xf>
    <xf numFmtId="3" fontId="3" fillId="2" borderId="37" xfId="15" applyNumberFormat="1" applyFont="1" applyFill="1" applyBorder="1" applyAlignment="1">
      <alignment horizontal="center" vertical="center"/>
    </xf>
    <xf numFmtId="0" fontId="3" fillId="2" borderId="0" xfId="15" applyFont="1" applyFill="1" applyAlignment="1">
      <alignment horizontal="left" vertical="top" wrapText="1"/>
    </xf>
    <xf numFmtId="0" fontId="3" fillId="2" borderId="0" xfId="15" applyFont="1" applyFill="1" applyAlignment="1">
      <alignment horizontal="left"/>
    </xf>
    <xf numFmtId="0" fontId="3" fillId="3" borderId="47" xfId="15" applyFont="1" applyFill="1" applyBorder="1" applyAlignment="1">
      <alignment horizontal="center" vertical="center"/>
    </xf>
    <xf numFmtId="0" fontId="3" fillId="3" borderId="42" xfId="15" applyFont="1" applyFill="1" applyBorder="1" applyAlignment="1">
      <alignment horizontal="center" vertical="center"/>
    </xf>
    <xf numFmtId="0" fontId="3" fillId="3" borderId="30" xfId="15" applyFont="1" applyFill="1" applyBorder="1" applyAlignment="1">
      <alignment horizontal="center" vertical="center"/>
    </xf>
    <xf numFmtId="3" fontId="3" fillId="2" borderId="43" xfId="15" applyNumberFormat="1" applyFont="1" applyFill="1" applyBorder="1" applyAlignment="1">
      <alignment horizontal="center" vertical="center"/>
    </xf>
    <xf numFmtId="3" fontId="3" fillId="2" borderId="52" xfId="15" applyNumberFormat="1" applyFont="1" applyFill="1" applyBorder="1" applyAlignment="1">
      <alignment horizontal="center" vertical="center"/>
    </xf>
    <xf numFmtId="0" fontId="3" fillId="3" borderId="4" xfId="15" applyFont="1" applyFill="1" applyBorder="1" applyAlignment="1">
      <alignment horizontal="center"/>
    </xf>
    <xf numFmtId="0" fontId="3" fillId="3" borderId="5" xfId="15" applyFont="1" applyFill="1" applyBorder="1" applyAlignment="1">
      <alignment horizontal="center"/>
    </xf>
    <xf numFmtId="0" fontId="3" fillId="3" borderId="6" xfId="15" applyFont="1" applyFill="1" applyBorder="1" applyAlignment="1">
      <alignment horizontal="center"/>
    </xf>
    <xf numFmtId="0" fontId="3" fillId="3" borderId="9" xfId="15" applyFont="1" applyFill="1" applyBorder="1" applyAlignment="1">
      <alignment horizontal="center" vertical="center"/>
    </xf>
    <xf numFmtId="0" fontId="3" fillId="3" borderId="10" xfId="15" applyFont="1" applyFill="1" applyBorder="1" applyAlignment="1">
      <alignment horizontal="center" vertical="center"/>
    </xf>
    <xf numFmtId="0" fontId="3" fillId="3" borderId="11" xfId="15" applyFont="1" applyFill="1" applyBorder="1" applyAlignment="1">
      <alignment horizontal="center" vertical="center"/>
    </xf>
  </cellXfs>
  <cellStyles count="18">
    <cellStyle name="Comma" xfId="1" builtinId="3"/>
    <cellStyle name="Normal" xfId="0" builtinId="0"/>
    <cellStyle name="Standard 2" xfId="16" xr:uid="{00000000-0005-0000-0000-000002000000}"/>
    <cellStyle name="Standard_300Seite10-41-04" xfId="17" xr:uid="{00000000-0005-0000-0000-000003000000}"/>
    <cellStyle name="Standard_301Seite11-13-04" xfId="2" xr:uid="{00000000-0005-0000-0000-000004000000}"/>
    <cellStyle name="Standard_302Seite15-17-04" xfId="3" xr:uid="{00000000-0005-0000-0000-000005000000}"/>
    <cellStyle name="Standard_303Seite19K-Zul04" xfId="4" xr:uid="{00000000-0005-0000-0000-000006000000}"/>
    <cellStyle name="Standard_303Seite20-21-04" xfId="5" xr:uid="{00000000-0005-0000-0000-000007000000}"/>
    <cellStyle name="Standard_304Seite23-27-04" xfId="6" xr:uid="{00000000-0005-0000-0000-000008000000}"/>
    <cellStyle name="Standard_305Seite29-31-04" xfId="7" xr:uid="{00000000-0005-0000-0000-000009000000}"/>
    <cellStyle name="Standard_307Seite33-35-04" xfId="8" xr:uid="{00000000-0005-0000-0000-00000A000000}"/>
    <cellStyle name="Standard_308Seite37-39-04" xfId="9" xr:uid="{00000000-0005-0000-0000-00000B000000}"/>
    <cellStyle name="Standard_309Seite42-43-04" xfId="10" xr:uid="{00000000-0005-0000-0000-00000C000000}"/>
    <cellStyle name="Standard_310Seite44-45-04" xfId="11" xr:uid="{00000000-0005-0000-0000-00000D000000}"/>
    <cellStyle name="Standard_440Seite65-70-04" xfId="12" xr:uid="{00000000-0005-0000-0000-00000E000000}"/>
    <cellStyle name="Standard_441Seite71-04" xfId="13" xr:uid="{00000000-0005-0000-0000-00000F000000}"/>
    <cellStyle name="Standard_442Seite72-04" xfId="14" xr:uid="{00000000-0005-0000-0000-000010000000}"/>
    <cellStyle name="Standard_ERBANF05" xfId="15" xr:uid="{00000000-0005-0000-0000-00001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2"/>
  <sheetViews>
    <sheetView tabSelected="1" view="pageLayout" zoomScale="90" zoomScaleNormal="75" zoomScalePageLayoutView="90" workbookViewId="0"/>
  </sheetViews>
  <sheetFormatPr baseColWidth="10" defaultColWidth="11.5" defaultRowHeight="15"/>
  <cols>
    <col min="1" max="1" width="2.6640625" style="753" customWidth="1"/>
    <col min="2" max="2" width="50.6640625" style="753" customWidth="1"/>
    <col min="3" max="3" width="3.6640625" style="756" customWidth="1"/>
    <col min="4" max="5" width="2.6640625" style="753" customWidth="1"/>
    <col min="6" max="6" width="50.6640625" style="753" customWidth="1"/>
    <col min="7" max="7" width="3.6640625" style="756" customWidth="1"/>
    <col min="8" max="16384" width="11.5" style="753"/>
  </cols>
  <sheetData>
    <row r="1" spans="1:7" ht="18" customHeight="1">
      <c r="B1" s="769" t="s">
        <v>763</v>
      </c>
      <c r="C1" s="769"/>
      <c r="D1" s="754"/>
      <c r="E1" s="754"/>
      <c r="F1" s="769" t="s">
        <v>764</v>
      </c>
      <c r="G1" s="769"/>
    </row>
    <row r="4" spans="1:7">
      <c r="B4" s="755" t="s">
        <v>765</v>
      </c>
      <c r="C4" s="756">
        <v>4</v>
      </c>
      <c r="F4" s="755" t="s">
        <v>766</v>
      </c>
      <c r="G4" s="756">
        <v>4</v>
      </c>
    </row>
    <row r="6" spans="1:7" ht="10.25" customHeight="1"/>
    <row r="7" spans="1:7" ht="30.5" customHeight="1">
      <c r="A7" s="755" t="s">
        <v>767</v>
      </c>
      <c r="B7" s="731" t="s">
        <v>768</v>
      </c>
      <c r="E7" s="755" t="s">
        <v>767</v>
      </c>
      <c r="F7" s="731" t="s">
        <v>769</v>
      </c>
    </row>
    <row r="9" spans="1:7">
      <c r="B9" s="753" t="s">
        <v>770</v>
      </c>
      <c r="C9" s="756">
        <v>7</v>
      </c>
      <c r="F9" s="753" t="s">
        <v>771</v>
      </c>
      <c r="G9" s="756">
        <v>7</v>
      </c>
    </row>
    <row r="12" spans="1:7" ht="19.75" customHeight="1">
      <c r="A12" s="755"/>
      <c r="B12" s="755" t="s">
        <v>708</v>
      </c>
      <c r="E12" s="755"/>
      <c r="F12" s="755" t="s">
        <v>709</v>
      </c>
    </row>
    <row r="14" spans="1:7">
      <c r="B14" s="753" t="s">
        <v>409</v>
      </c>
      <c r="F14" s="753" t="s">
        <v>680</v>
      </c>
    </row>
    <row r="16" spans="1:7">
      <c r="B16" s="757" t="s">
        <v>16</v>
      </c>
      <c r="C16" s="756">
        <v>8</v>
      </c>
      <c r="F16" s="757" t="s">
        <v>391</v>
      </c>
      <c r="G16" s="756">
        <v>8</v>
      </c>
    </row>
    <row r="17" spans="2:7">
      <c r="B17" s="757" t="s">
        <v>141</v>
      </c>
      <c r="C17" s="756">
        <v>12</v>
      </c>
      <c r="F17" s="757" t="s">
        <v>223</v>
      </c>
      <c r="G17" s="756">
        <v>12</v>
      </c>
    </row>
    <row r="18" spans="2:7">
      <c r="B18" s="757" t="s">
        <v>143</v>
      </c>
      <c r="C18" s="756">
        <v>17</v>
      </c>
      <c r="F18" s="757" t="s">
        <v>474</v>
      </c>
      <c r="G18" s="756">
        <v>17</v>
      </c>
    </row>
    <row r="19" spans="2:7">
      <c r="B19" s="757" t="s">
        <v>483</v>
      </c>
      <c r="C19" s="756">
        <v>22</v>
      </c>
      <c r="F19" s="757" t="s">
        <v>541</v>
      </c>
      <c r="G19" s="756">
        <v>22</v>
      </c>
    </row>
    <row r="20" spans="2:7">
      <c r="B20" s="757"/>
      <c r="F20" s="757" t="s">
        <v>586</v>
      </c>
    </row>
    <row r="21" spans="2:7">
      <c r="B21" s="757" t="s">
        <v>540</v>
      </c>
      <c r="C21" s="756">
        <v>26</v>
      </c>
      <c r="F21" s="757" t="s">
        <v>484</v>
      </c>
      <c r="G21" s="756">
        <v>26</v>
      </c>
    </row>
    <row r="22" spans="2:7">
      <c r="B22" s="757"/>
      <c r="F22" s="757" t="s">
        <v>542</v>
      </c>
    </row>
    <row r="23" spans="2:7">
      <c r="B23" s="757" t="s">
        <v>301</v>
      </c>
      <c r="C23" s="758">
        <v>30</v>
      </c>
      <c r="F23" s="757" t="s">
        <v>590</v>
      </c>
      <c r="G23" s="758">
        <v>30</v>
      </c>
    </row>
    <row r="24" spans="2:7" ht="48">
      <c r="B24" s="741" t="s">
        <v>772</v>
      </c>
      <c r="C24" s="758">
        <v>34</v>
      </c>
      <c r="F24" s="741" t="s">
        <v>773</v>
      </c>
      <c r="G24" s="758">
        <v>34</v>
      </c>
    </row>
    <row r="25" spans="2:7">
      <c r="C25" s="759"/>
      <c r="G25" s="759"/>
    </row>
    <row r="26" spans="2:7">
      <c r="B26" s="753" t="s">
        <v>277</v>
      </c>
      <c r="C26" s="759"/>
      <c r="F26" s="753" t="s">
        <v>774</v>
      </c>
      <c r="G26" s="759"/>
    </row>
    <row r="27" spans="2:7">
      <c r="C27" s="759"/>
      <c r="G27" s="759"/>
    </row>
    <row r="28" spans="2:7">
      <c r="B28" s="757" t="s">
        <v>300</v>
      </c>
      <c r="C28" s="758">
        <v>40</v>
      </c>
      <c r="F28" s="757" t="s">
        <v>633</v>
      </c>
      <c r="G28" s="758">
        <v>40</v>
      </c>
    </row>
    <row r="29" spans="2:7">
      <c r="B29" s="757" t="s">
        <v>84</v>
      </c>
      <c r="C29" s="758">
        <v>44</v>
      </c>
      <c r="F29" s="757" t="s">
        <v>775</v>
      </c>
      <c r="G29" s="758">
        <v>44</v>
      </c>
    </row>
    <row r="30" spans="2:7">
      <c r="C30" s="758"/>
      <c r="G30" s="758"/>
    </row>
    <row r="31" spans="2:7">
      <c r="B31" s="753" t="s">
        <v>776</v>
      </c>
      <c r="C31" s="758">
        <v>50</v>
      </c>
      <c r="F31" s="753" t="s">
        <v>777</v>
      </c>
      <c r="G31" s="758">
        <v>50</v>
      </c>
    </row>
    <row r="32" spans="2:7">
      <c r="C32" s="759"/>
      <c r="G32" s="759"/>
    </row>
    <row r="33" spans="1:7">
      <c r="B33" s="760" t="s">
        <v>552</v>
      </c>
      <c r="C33" s="759"/>
      <c r="F33" s="760" t="s">
        <v>553</v>
      </c>
      <c r="G33" s="759"/>
    </row>
    <row r="34" spans="1:7">
      <c r="B34" s="757" t="s">
        <v>141</v>
      </c>
      <c r="C34" s="758">
        <v>54</v>
      </c>
      <c r="F34" s="757" t="s">
        <v>223</v>
      </c>
      <c r="G34" s="758">
        <v>54</v>
      </c>
    </row>
    <row r="35" spans="1:7">
      <c r="C35" s="759"/>
    </row>
    <row r="37" spans="1:7" ht="10.75" customHeight="1"/>
    <row r="38" spans="1:7" ht="33.5" customHeight="1">
      <c r="A38" s="755" t="s">
        <v>778</v>
      </c>
      <c r="B38" s="731" t="s">
        <v>779</v>
      </c>
      <c r="E38" s="755" t="s">
        <v>778</v>
      </c>
      <c r="F38" s="731" t="s">
        <v>780</v>
      </c>
    </row>
    <row r="39" spans="1:7">
      <c r="B39" s="729"/>
      <c r="F39" s="729"/>
    </row>
    <row r="40" spans="1:7" ht="7.75" customHeight="1">
      <c r="A40" s="755"/>
      <c r="B40" s="729"/>
      <c r="F40" s="729"/>
    </row>
    <row r="41" spans="1:7">
      <c r="A41" s="755"/>
      <c r="B41" s="731"/>
      <c r="E41" s="755"/>
      <c r="F41" s="731"/>
    </row>
    <row r="42" spans="1:7" ht="16.75" customHeight="1">
      <c r="B42" s="731" t="s">
        <v>708</v>
      </c>
      <c r="E42" s="755"/>
      <c r="F42" s="755" t="s">
        <v>709</v>
      </c>
    </row>
    <row r="43" spans="1:7">
      <c r="B43" s="729"/>
      <c r="F43" s="729"/>
    </row>
    <row r="44" spans="1:7" ht="16">
      <c r="B44" s="729" t="s">
        <v>712</v>
      </c>
      <c r="C44" s="758">
        <v>60</v>
      </c>
      <c r="F44" s="729" t="s">
        <v>713</v>
      </c>
      <c r="G44" s="758">
        <v>60</v>
      </c>
    </row>
    <row r="45" spans="1:7" ht="16">
      <c r="B45" s="741" t="s">
        <v>781</v>
      </c>
      <c r="C45" s="758">
        <v>61</v>
      </c>
      <c r="F45" s="741" t="s">
        <v>782</v>
      </c>
      <c r="G45" s="758">
        <v>61</v>
      </c>
    </row>
    <row r="46" spans="1:7" ht="16">
      <c r="A46" s="755"/>
      <c r="B46" s="741" t="s">
        <v>783</v>
      </c>
      <c r="C46" s="758">
        <v>66</v>
      </c>
      <c r="F46" s="741" t="s">
        <v>784</v>
      </c>
      <c r="G46" s="758">
        <v>66</v>
      </c>
    </row>
    <row r="47" spans="1:7" ht="16">
      <c r="B47" s="729" t="s">
        <v>785</v>
      </c>
      <c r="C47" s="758">
        <v>67</v>
      </c>
      <c r="E47" s="755"/>
      <c r="F47" s="729" t="s">
        <v>786</v>
      </c>
      <c r="G47" s="758">
        <v>67</v>
      </c>
    </row>
    <row r="48" spans="1:7" ht="16">
      <c r="B48" s="729" t="s">
        <v>787</v>
      </c>
      <c r="C48" s="758">
        <v>68</v>
      </c>
      <c r="F48" s="729" t="s">
        <v>788</v>
      </c>
      <c r="G48" s="758">
        <v>68</v>
      </c>
    </row>
    <row r="49" spans="1:6">
      <c r="B49" s="729"/>
      <c r="F49" s="729"/>
    </row>
    <row r="50" spans="1:6">
      <c r="B50" s="741"/>
      <c r="F50" s="741"/>
    </row>
    <row r="51" spans="1:6">
      <c r="B51" s="741"/>
      <c r="F51" s="741"/>
    </row>
    <row r="52" spans="1:6" ht="18.5" customHeight="1">
      <c r="A52" s="755" t="s">
        <v>789</v>
      </c>
      <c r="B52" s="761" t="s">
        <v>790</v>
      </c>
      <c r="D52" s="755"/>
      <c r="E52" s="755" t="s">
        <v>789</v>
      </c>
      <c r="F52" s="761" t="s">
        <v>791</v>
      </c>
    </row>
  </sheetData>
  <mergeCells count="2">
    <mergeCell ref="B1:C1"/>
    <mergeCell ref="F1:G1"/>
  </mergeCells>
  <printOptions horizontalCentered="1"/>
  <pageMargins left="0.39370078740157483" right="0.39370078740157483" top="0.59055118110236227" bottom="0.59055118110236227" header="0.39370078740157483" footer="0.39370078740157483"/>
  <pageSetup paperSize="9" scale="80" orientation="portrait" r:id="rId1"/>
  <headerFooter alignWithMargins="0">
    <oddHeader>&amp;C&amp;"Helvetica,Fett"&amp;12 2017</oddHeader>
    <oddFooter>&amp;R3&amp;C&amp;"Helvetica"&amp;10 Eidg. Steuerverwaltung  -  Administration fédérale des contributions  -  Amministrazione federale delle contribuzioni</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P76"/>
  <sheetViews>
    <sheetView view="pageLayout" zoomScale="70" zoomScaleNormal="75" zoomScalePageLayoutView="70" workbookViewId="0"/>
  </sheetViews>
  <sheetFormatPr baseColWidth="10" defaultColWidth="10.33203125" defaultRowHeight="10"/>
  <cols>
    <col min="1" max="1" width="9.1640625" style="561" customWidth="1"/>
    <col min="2" max="2" width="20.1640625" style="561" customWidth="1"/>
    <col min="3" max="3" width="4.6640625" style="561" customWidth="1"/>
    <col min="4" max="4" width="13.5" style="561" customWidth="1"/>
    <col min="5" max="5" width="7.83203125" style="561" customWidth="1"/>
    <col min="6" max="6" width="10.33203125" style="562" customWidth="1"/>
    <col min="7" max="7" width="5" style="561" customWidth="1"/>
    <col min="8" max="8" width="9.5" style="561" customWidth="1"/>
    <col min="9" max="9" width="4.33203125" style="561" customWidth="1"/>
    <col min="10" max="10" width="8.5" style="561" customWidth="1"/>
    <col min="11" max="11" width="20.33203125" style="561" customWidth="1"/>
    <col min="12" max="12" width="3.6640625" style="561" customWidth="1"/>
    <col min="13" max="13" width="8.6640625" style="561" customWidth="1"/>
    <col min="14" max="14" width="6.5" style="562" customWidth="1"/>
    <col min="15" max="15" width="8.6640625" style="563" customWidth="1"/>
    <col min="16" max="16384" width="10.33203125" style="562"/>
  </cols>
  <sheetData>
    <row r="1" spans="1:15" s="539" customFormat="1" ht="18.75" customHeight="1">
      <c r="A1" s="536" t="s">
        <v>143</v>
      </c>
      <c r="B1" s="536"/>
      <c r="C1" s="536"/>
      <c r="D1" s="536"/>
      <c r="E1" s="536"/>
      <c r="F1" s="537"/>
      <c r="G1" s="536"/>
      <c r="H1" s="538" t="s">
        <v>474</v>
      </c>
      <c r="I1" s="536"/>
      <c r="J1" s="536"/>
      <c r="K1" s="536"/>
      <c r="L1" s="536"/>
      <c r="M1" s="536"/>
      <c r="O1" s="541"/>
    </row>
    <row r="2" spans="1:15" ht="15" customHeight="1"/>
    <row r="3" spans="1:15" ht="15" customHeight="1"/>
    <row r="4" spans="1:15" s="543" customFormat="1" ht="16">
      <c r="A4" s="485" t="s">
        <v>475</v>
      </c>
      <c r="B4" s="485"/>
      <c r="C4" s="485"/>
      <c r="D4" s="485"/>
      <c r="E4" s="485"/>
      <c r="F4" s="485"/>
      <c r="G4" s="485"/>
      <c r="H4" s="485" t="s">
        <v>476</v>
      </c>
      <c r="I4" s="485"/>
      <c r="J4" s="485"/>
      <c r="K4" s="485"/>
      <c r="L4" s="485"/>
      <c r="M4" s="485"/>
      <c r="N4" s="485"/>
      <c r="O4" s="542"/>
    </row>
    <row r="5" spans="1:15" s="543" customFormat="1" ht="16">
      <c r="A5" s="485"/>
      <c r="B5" s="485"/>
      <c r="C5" s="485"/>
      <c r="D5" s="485"/>
      <c r="E5" s="485"/>
      <c r="F5" s="485"/>
      <c r="G5" s="485"/>
      <c r="H5" s="485"/>
      <c r="I5" s="485"/>
      <c r="J5" s="485"/>
      <c r="K5" s="485"/>
      <c r="L5" s="485"/>
      <c r="M5" s="485"/>
      <c r="N5" s="485"/>
      <c r="O5" s="542"/>
    </row>
    <row r="6" spans="1:15" s="543" customFormat="1" ht="21.75" customHeight="1">
      <c r="A6" s="488" t="s">
        <v>394</v>
      </c>
      <c r="B6" s="485"/>
      <c r="C6" s="485"/>
      <c r="D6" s="485"/>
      <c r="E6" s="485"/>
      <c r="F6" s="485"/>
      <c r="G6" s="485"/>
      <c r="H6" s="488" t="s">
        <v>395</v>
      </c>
      <c r="I6" s="485"/>
      <c r="J6" s="485"/>
      <c r="K6" s="485"/>
      <c r="L6" s="485"/>
      <c r="M6" s="485"/>
      <c r="N6" s="485"/>
      <c r="O6" s="542"/>
    </row>
    <row r="7" spans="1:15" s="543" customFormat="1" ht="16">
      <c r="A7" s="485"/>
      <c r="B7" s="485"/>
      <c r="C7" s="485"/>
      <c r="D7" s="485"/>
      <c r="E7" s="485"/>
      <c r="F7" s="485"/>
      <c r="G7" s="485"/>
      <c r="H7" s="485"/>
      <c r="I7" s="485"/>
      <c r="J7" s="485"/>
      <c r="K7" s="485"/>
      <c r="L7" s="485"/>
      <c r="M7" s="485"/>
      <c r="N7" s="485"/>
      <c r="O7" s="542"/>
    </row>
    <row r="8" spans="1:15" s="543" customFormat="1" ht="16">
      <c r="A8" s="485" t="s">
        <v>396</v>
      </c>
      <c r="B8" s="485"/>
      <c r="C8" s="485"/>
      <c r="D8" s="485"/>
      <c r="E8" s="485"/>
      <c r="F8" s="485"/>
      <c r="G8" s="485"/>
      <c r="H8" s="485" t="s">
        <v>397</v>
      </c>
      <c r="I8" s="485"/>
      <c r="J8" s="485"/>
      <c r="K8" s="485"/>
      <c r="L8" s="485"/>
      <c r="M8" s="485"/>
      <c r="N8" s="485"/>
      <c r="O8" s="542"/>
    </row>
    <row r="9" spans="1:15" s="543" customFormat="1" ht="16">
      <c r="A9" s="489" t="s">
        <v>466</v>
      </c>
      <c r="B9" s="490"/>
      <c r="C9" s="490"/>
      <c r="D9" s="490"/>
      <c r="E9" s="490"/>
      <c r="F9" s="485"/>
      <c r="G9" s="485"/>
      <c r="H9" s="489" t="s">
        <v>467</v>
      </c>
      <c r="I9" s="489"/>
      <c r="J9" s="490"/>
      <c r="K9" s="490"/>
      <c r="L9" s="490"/>
      <c r="M9" s="485"/>
      <c r="N9" s="485"/>
      <c r="O9" s="542"/>
    </row>
    <row r="10" spans="1:15" s="543" customFormat="1" ht="16">
      <c r="A10" s="485" t="s">
        <v>477</v>
      </c>
      <c r="B10" s="485"/>
      <c r="C10" s="485"/>
      <c r="D10" s="485"/>
      <c r="E10" s="485"/>
      <c r="F10" s="485"/>
      <c r="G10" s="485"/>
      <c r="H10" s="485" t="s">
        <v>478</v>
      </c>
      <c r="I10" s="485"/>
      <c r="J10" s="485"/>
      <c r="K10" s="485"/>
      <c r="L10" s="485"/>
      <c r="M10" s="485"/>
      <c r="N10" s="485"/>
      <c r="O10" s="542"/>
    </row>
    <row r="11" spans="1:15" s="543" customFormat="1" ht="16">
      <c r="A11" s="485"/>
      <c r="B11" s="485"/>
      <c r="C11" s="485"/>
      <c r="D11" s="485"/>
      <c r="E11" s="485"/>
      <c r="F11" s="485"/>
      <c r="G11" s="485"/>
      <c r="H11" s="485"/>
      <c r="I11" s="485"/>
      <c r="J11" s="485"/>
      <c r="K11" s="485"/>
      <c r="L11" s="485"/>
      <c r="M11" s="485"/>
      <c r="N11" s="485"/>
      <c r="O11" s="542"/>
    </row>
    <row r="12" spans="1:15" s="543" customFormat="1" ht="16">
      <c r="A12" s="485"/>
      <c r="B12" s="485"/>
      <c r="C12" s="485"/>
      <c r="D12" s="485"/>
      <c r="E12" s="485"/>
      <c r="F12" s="485"/>
      <c r="G12" s="485"/>
      <c r="H12" s="485"/>
      <c r="I12" s="485"/>
      <c r="J12" s="485"/>
      <c r="K12" s="485"/>
      <c r="L12" s="485"/>
      <c r="M12" s="485"/>
      <c r="N12" s="485"/>
      <c r="O12" s="542"/>
    </row>
    <row r="13" spans="1:15" s="543" customFormat="1" ht="16">
      <c r="A13" s="489" t="s">
        <v>403</v>
      </c>
      <c r="B13" s="490"/>
      <c r="C13" s="490"/>
      <c r="D13" s="490"/>
      <c r="E13" s="490"/>
      <c r="F13" s="485"/>
      <c r="G13" s="485"/>
      <c r="H13" s="489" t="s">
        <v>404</v>
      </c>
      <c r="I13" s="489"/>
      <c r="J13" s="490"/>
      <c r="K13" s="490"/>
      <c r="L13" s="490"/>
      <c r="M13" s="485"/>
      <c r="N13" s="485"/>
      <c r="O13" s="542"/>
    </row>
    <row r="14" spans="1:15" s="543" customFormat="1" ht="16">
      <c r="A14" s="485" t="s">
        <v>405</v>
      </c>
      <c r="B14" s="485"/>
      <c r="C14" s="485"/>
      <c r="D14" s="485"/>
      <c r="E14" s="485"/>
      <c r="F14" s="485"/>
      <c r="G14" s="485"/>
      <c r="H14" s="485" t="s">
        <v>406</v>
      </c>
      <c r="I14" s="485"/>
      <c r="J14" s="485"/>
      <c r="K14" s="485"/>
      <c r="L14" s="485"/>
      <c r="M14" s="485"/>
      <c r="N14" s="485"/>
      <c r="O14" s="542"/>
    </row>
    <row r="15" spans="1:15" s="543" customFormat="1" ht="16">
      <c r="A15" s="485"/>
      <c r="B15" s="485"/>
      <c r="C15" s="485"/>
      <c r="D15" s="485"/>
      <c r="E15" s="485"/>
      <c r="F15" s="485"/>
      <c r="G15" s="485"/>
      <c r="H15" s="485"/>
      <c r="I15" s="485"/>
      <c r="J15" s="485"/>
      <c r="K15" s="485"/>
      <c r="L15" s="485"/>
      <c r="M15" s="485"/>
      <c r="N15" s="485"/>
      <c r="O15" s="564" t="s">
        <v>438</v>
      </c>
    </row>
    <row r="16" spans="1:15" s="543" customFormat="1" ht="16">
      <c r="A16" s="485" t="s">
        <v>407</v>
      </c>
      <c r="B16" s="485"/>
      <c r="C16" s="485"/>
      <c r="D16" s="485"/>
      <c r="E16" s="485"/>
      <c r="F16" s="485"/>
      <c r="G16" s="485"/>
      <c r="H16" s="485" t="s">
        <v>408</v>
      </c>
      <c r="I16" s="485"/>
      <c r="J16" s="485"/>
      <c r="K16" s="485"/>
      <c r="L16" s="485"/>
      <c r="M16" s="485"/>
      <c r="N16" s="485"/>
      <c r="O16" s="542"/>
    </row>
    <row r="17" spans="1:16" s="543" customFormat="1" ht="16">
      <c r="A17" s="485"/>
      <c r="B17" s="485"/>
      <c r="C17" s="485"/>
      <c r="D17" s="485"/>
      <c r="E17" s="485"/>
      <c r="F17" s="485"/>
      <c r="G17" s="485"/>
      <c r="H17" s="485"/>
      <c r="I17" s="485"/>
      <c r="J17" s="485"/>
      <c r="K17" s="485"/>
      <c r="L17" s="485"/>
      <c r="M17" s="485"/>
      <c r="N17" s="485"/>
      <c r="O17" s="542"/>
    </row>
    <row r="18" spans="1:16" s="543" customFormat="1" ht="16">
      <c r="A18" s="485" t="s">
        <v>409</v>
      </c>
      <c r="B18" s="485"/>
      <c r="C18" s="485"/>
      <c r="D18" s="485"/>
      <c r="E18" s="485"/>
      <c r="F18" s="492">
        <v>50000</v>
      </c>
      <c r="G18" s="485" t="s">
        <v>323</v>
      </c>
      <c r="H18" s="485" t="s">
        <v>410</v>
      </c>
      <c r="I18" s="485"/>
      <c r="J18" s="485"/>
      <c r="K18" s="485"/>
      <c r="L18" s="485"/>
      <c r="M18" s="485"/>
      <c r="N18" s="485"/>
      <c r="O18" s="547"/>
    </row>
    <row r="19" spans="1:16" s="543" customFormat="1" ht="16">
      <c r="A19" s="485"/>
      <c r="B19" s="485"/>
      <c r="C19" s="485"/>
      <c r="D19" s="485"/>
      <c r="E19" s="485"/>
      <c r="F19" s="492"/>
      <c r="G19" s="485"/>
      <c r="H19" s="485"/>
      <c r="I19" s="485"/>
      <c r="J19" s="485"/>
      <c r="K19" s="485"/>
      <c r="L19" s="485"/>
      <c r="M19" s="485"/>
      <c r="N19" s="485"/>
      <c r="O19" s="542"/>
    </row>
    <row r="20" spans="1:16" s="543" customFormat="1" ht="16">
      <c r="A20" s="485" t="s">
        <v>411</v>
      </c>
      <c r="B20" s="485"/>
      <c r="C20" s="485"/>
      <c r="D20" s="485"/>
      <c r="E20" s="485"/>
      <c r="F20" s="492"/>
      <c r="G20" s="485"/>
      <c r="H20" s="485" t="s">
        <v>412</v>
      </c>
      <c r="I20" s="485"/>
      <c r="J20" s="485"/>
      <c r="K20" s="485"/>
      <c r="L20" s="485"/>
      <c r="M20" s="485"/>
      <c r="N20" s="485"/>
      <c r="O20" s="542"/>
    </row>
    <row r="21" spans="1:16" s="543" customFormat="1" ht="16">
      <c r="A21" s="485"/>
      <c r="B21" s="485"/>
      <c r="C21" s="485"/>
      <c r="D21" s="485"/>
      <c r="E21" s="485"/>
      <c r="F21" s="492"/>
      <c r="G21" s="485"/>
      <c r="H21" s="485"/>
      <c r="I21" s="485"/>
      <c r="J21" s="485"/>
      <c r="K21" s="485"/>
      <c r="L21" s="485"/>
      <c r="M21" s="485"/>
      <c r="N21" s="485"/>
      <c r="O21" s="542"/>
    </row>
    <row r="22" spans="1:16" s="543" customFormat="1" ht="16">
      <c r="A22" s="493" t="s">
        <v>701</v>
      </c>
      <c r="B22" s="485" t="s">
        <v>413</v>
      </c>
      <c r="C22" s="485"/>
      <c r="D22" s="485"/>
      <c r="E22" s="485"/>
      <c r="F22" s="492">
        <v>2562.5</v>
      </c>
      <c r="G22" s="485" t="s">
        <v>323</v>
      </c>
      <c r="H22" s="493" t="str">
        <f>A22</f>
        <v>5.125 %</v>
      </c>
      <c r="I22" s="493"/>
      <c r="J22" s="485" t="s">
        <v>414</v>
      </c>
      <c r="K22" s="485"/>
      <c r="L22" s="485"/>
      <c r="M22" s="485"/>
      <c r="N22" s="485"/>
      <c r="O22" s="542"/>
      <c r="P22" s="565"/>
    </row>
    <row r="23" spans="1:16" s="543" customFormat="1" ht="17.75" customHeight="1">
      <c r="A23" s="493" t="s">
        <v>415</v>
      </c>
      <c r="B23" s="485" t="s">
        <v>416</v>
      </c>
      <c r="C23" s="485"/>
      <c r="D23" s="485"/>
      <c r="E23" s="485"/>
      <c r="F23" s="492">
        <v>550</v>
      </c>
      <c r="G23" s="485" t="s">
        <v>323</v>
      </c>
      <c r="H23" s="493" t="str">
        <f t="shared" ref="H23:H24" si="0">A23</f>
        <v>1.10 %</v>
      </c>
      <c r="I23" s="493"/>
      <c r="J23" s="485" t="s">
        <v>417</v>
      </c>
      <c r="K23" s="485"/>
      <c r="L23" s="485"/>
      <c r="M23" s="485"/>
      <c r="N23" s="485"/>
      <c r="O23" s="542"/>
      <c r="P23" s="565"/>
    </row>
    <row r="24" spans="1:16" s="543" customFormat="1" ht="17.75" customHeight="1">
      <c r="A24" s="493" t="s">
        <v>418</v>
      </c>
      <c r="B24" s="485" t="s">
        <v>419</v>
      </c>
      <c r="C24" s="485"/>
      <c r="D24" s="485"/>
      <c r="E24" s="485"/>
      <c r="F24" s="492">
        <v>2500</v>
      </c>
      <c r="G24" s="485" t="s">
        <v>323</v>
      </c>
      <c r="H24" s="493" t="str">
        <f t="shared" si="0"/>
        <v>5.00 %</v>
      </c>
      <c r="I24" s="493"/>
      <c r="J24" s="485" t="s">
        <v>420</v>
      </c>
      <c r="K24" s="485"/>
      <c r="L24" s="485"/>
      <c r="M24" s="485"/>
      <c r="N24" s="485"/>
      <c r="O24" s="542"/>
      <c r="P24" s="565"/>
    </row>
    <row r="25" spans="1:16" s="543" customFormat="1" ht="16">
      <c r="A25" s="493"/>
      <c r="B25" s="485"/>
      <c r="C25" s="485"/>
      <c r="D25" s="485"/>
      <c r="E25" s="485"/>
      <c r="F25" s="492"/>
      <c r="G25" s="485"/>
      <c r="H25" s="493"/>
      <c r="I25" s="493"/>
      <c r="J25" s="485"/>
      <c r="K25" s="485"/>
      <c r="L25" s="485"/>
      <c r="M25" s="485"/>
      <c r="N25" s="485"/>
      <c r="O25" s="542"/>
      <c r="P25" s="565"/>
    </row>
    <row r="26" spans="1:16" s="543" customFormat="1" ht="17.75" customHeight="1">
      <c r="A26" s="493"/>
      <c r="B26" s="485" t="s">
        <v>421</v>
      </c>
      <c r="C26" s="485"/>
      <c r="D26" s="485"/>
      <c r="E26" s="485"/>
      <c r="F26" s="495">
        <v>7800</v>
      </c>
      <c r="G26" s="496" t="s">
        <v>323</v>
      </c>
      <c r="H26" s="493"/>
      <c r="I26" s="493"/>
      <c r="J26" s="485" t="s">
        <v>422</v>
      </c>
      <c r="K26" s="485"/>
      <c r="L26" s="485"/>
      <c r="M26" s="485"/>
      <c r="N26" s="485"/>
      <c r="O26" s="542"/>
      <c r="P26" s="565"/>
    </row>
    <row r="27" spans="1:16" s="543" customFormat="1" ht="16">
      <c r="A27" s="497"/>
      <c r="B27" s="485" t="s">
        <v>423</v>
      </c>
      <c r="C27" s="485"/>
      <c r="D27" s="485"/>
      <c r="E27" s="485"/>
      <c r="F27" s="498"/>
      <c r="G27" s="499"/>
      <c r="H27" s="497"/>
      <c r="I27" s="497"/>
      <c r="J27" s="485" t="s">
        <v>424</v>
      </c>
      <c r="K27" s="485"/>
      <c r="L27" s="485"/>
      <c r="M27" s="485"/>
      <c r="N27" s="485"/>
      <c r="O27" s="542"/>
      <c r="P27" s="565"/>
    </row>
    <row r="28" spans="1:16" s="543" customFormat="1" ht="16">
      <c r="A28" s="497"/>
      <c r="B28" s="485"/>
      <c r="C28" s="485"/>
      <c r="D28" s="485"/>
      <c r="E28" s="485"/>
      <c r="F28" s="498"/>
      <c r="G28" s="499"/>
      <c r="H28" s="497"/>
      <c r="I28" s="497"/>
      <c r="J28" s="485" t="s">
        <v>425</v>
      </c>
      <c r="K28" s="485"/>
      <c r="L28" s="485"/>
      <c r="M28" s="485"/>
      <c r="N28" s="485"/>
      <c r="O28" s="542"/>
      <c r="P28" s="565"/>
    </row>
    <row r="29" spans="1:16" s="543" customFormat="1" ht="16">
      <c r="A29" s="497"/>
      <c r="B29" s="485" t="s">
        <v>426</v>
      </c>
      <c r="C29" s="485"/>
      <c r="D29" s="485"/>
      <c r="E29" s="485"/>
      <c r="F29" s="549">
        <v>6576</v>
      </c>
      <c r="G29" s="501" t="s">
        <v>323</v>
      </c>
      <c r="H29" s="497"/>
      <c r="I29" s="497"/>
      <c r="J29" s="485" t="s">
        <v>427</v>
      </c>
      <c r="K29" s="485"/>
      <c r="L29" s="485"/>
      <c r="M29" s="485"/>
      <c r="N29" s="485"/>
      <c r="O29" s="547"/>
      <c r="P29" s="565"/>
    </row>
    <row r="30" spans="1:16" s="543" customFormat="1" ht="16">
      <c r="A30" s="497"/>
      <c r="B30" s="485"/>
      <c r="C30" s="485"/>
      <c r="D30" s="485"/>
      <c r="E30" s="485"/>
      <c r="F30" s="492">
        <f>F26-F29</f>
        <v>1224</v>
      </c>
      <c r="G30" s="485" t="s">
        <v>323</v>
      </c>
      <c r="H30" s="497"/>
      <c r="I30" s="497"/>
      <c r="J30" s="485"/>
      <c r="K30" s="485"/>
      <c r="L30" s="485"/>
      <c r="M30" s="485"/>
      <c r="N30" s="485"/>
      <c r="O30" s="542"/>
      <c r="P30" s="565"/>
    </row>
    <row r="31" spans="1:16" s="543" customFormat="1" ht="6" customHeight="1">
      <c r="A31" s="497"/>
      <c r="B31" s="485"/>
      <c r="C31" s="485"/>
      <c r="D31" s="485"/>
      <c r="E31" s="485"/>
      <c r="F31" s="492"/>
      <c r="G31" s="485"/>
      <c r="H31" s="485"/>
      <c r="I31" s="485"/>
      <c r="J31" s="485"/>
      <c r="K31" s="485"/>
      <c r="L31" s="485"/>
      <c r="M31" s="485"/>
      <c r="N31" s="485"/>
      <c r="O31" s="542"/>
    </row>
    <row r="32" spans="1:16" s="543" customFormat="1" ht="16">
      <c r="A32" s="497"/>
      <c r="B32" s="485" t="s">
        <v>428</v>
      </c>
      <c r="C32" s="485"/>
      <c r="D32" s="485"/>
      <c r="E32" s="485"/>
      <c r="F32" s="550">
        <v>2000</v>
      </c>
      <c r="G32" s="485" t="s">
        <v>323</v>
      </c>
      <c r="H32" s="485"/>
      <c r="I32" s="485"/>
      <c r="J32" s="485" t="s">
        <v>429</v>
      </c>
      <c r="K32" s="485"/>
      <c r="L32" s="485"/>
      <c r="M32" s="485"/>
      <c r="N32" s="485"/>
      <c r="O32" s="542"/>
    </row>
    <row r="33" spans="1:16" s="543" customFormat="1" ht="16">
      <c r="A33" s="490"/>
      <c r="B33" s="485" t="s">
        <v>430</v>
      </c>
      <c r="C33" s="485"/>
      <c r="D33" s="485"/>
      <c r="E33" s="485"/>
      <c r="F33" s="490"/>
      <c r="G33" s="490"/>
      <c r="H33" s="490"/>
      <c r="I33" s="490"/>
      <c r="J33" s="485" t="s">
        <v>431</v>
      </c>
      <c r="K33" s="485"/>
      <c r="L33" s="485"/>
      <c r="M33" s="490"/>
      <c r="N33" s="490"/>
      <c r="O33" s="566"/>
      <c r="P33" s="566"/>
    </row>
    <row r="34" spans="1:16" s="543" customFormat="1" ht="16">
      <c r="A34" s="490"/>
      <c r="B34" s="485" t="s">
        <v>432</v>
      </c>
      <c r="C34" s="485"/>
      <c r="D34" s="485"/>
      <c r="E34" s="485"/>
      <c r="F34" s="490"/>
      <c r="G34" s="490"/>
      <c r="H34" s="490"/>
      <c r="I34" s="490"/>
      <c r="J34" s="485" t="s">
        <v>433</v>
      </c>
      <c r="K34" s="485"/>
      <c r="L34" s="485"/>
      <c r="M34" s="490"/>
      <c r="N34" s="490"/>
      <c r="O34" s="566"/>
      <c r="P34" s="566"/>
    </row>
    <row r="35" spans="1:16" s="543" customFormat="1" ht="8.25" customHeight="1">
      <c r="A35" s="490"/>
      <c r="B35" s="485"/>
      <c r="C35" s="485"/>
      <c r="D35" s="485"/>
      <c r="E35" s="485"/>
      <c r="F35" s="490"/>
      <c r="G35" s="490"/>
      <c r="H35" s="490"/>
      <c r="I35" s="490"/>
      <c r="J35" s="485"/>
      <c r="K35" s="485"/>
      <c r="L35" s="485"/>
      <c r="M35" s="490"/>
      <c r="N35" s="490"/>
      <c r="O35" s="566"/>
      <c r="P35" s="566"/>
    </row>
    <row r="36" spans="1:16" s="543" customFormat="1" ht="16">
      <c r="A36" s="490"/>
      <c r="B36" s="485" t="s">
        <v>479</v>
      </c>
      <c r="C36" s="485"/>
      <c r="D36" s="485"/>
      <c r="E36" s="485"/>
      <c r="F36" s="492">
        <v>18000</v>
      </c>
      <c r="G36" s="485" t="s">
        <v>323</v>
      </c>
      <c r="H36" s="490"/>
      <c r="I36" s="490"/>
      <c r="J36" s="485" t="s">
        <v>480</v>
      </c>
      <c r="K36" s="485"/>
      <c r="L36" s="485"/>
      <c r="M36" s="490"/>
      <c r="N36" s="490"/>
      <c r="O36" s="547"/>
      <c r="P36" s="566"/>
    </row>
    <row r="37" spans="1:16" s="543" customFormat="1" ht="7" customHeight="1">
      <c r="A37" s="497"/>
      <c r="B37" s="485"/>
      <c r="C37" s="485"/>
      <c r="D37" s="485"/>
      <c r="E37" s="485"/>
      <c r="F37" s="511"/>
      <c r="G37" s="508"/>
      <c r="H37" s="485"/>
      <c r="I37" s="485"/>
      <c r="J37" s="485"/>
      <c r="K37" s="485"/>
      <c r="L37" s="485"/>
      <c r="M37" s="485"/>
      <c r="N37" s="485"/>
      <c r="O37" s="542"/>
    </row>
    <row r="38" spans="1:16" s="543" customFormat="1" ht="9" customHeight="1">
      <c r="A38" s="497"/>
      <c r="B38" s="485"/>
      <c r="C38" s="485"/>
      <c r="D38" s="485"/>
      <c r="E38" s="485"/>
      <c r="F38" s="492"/>
      <c r="G38" s="485"/>
      <c r="H38" s="485"/>
      <c r="I38" s="485"/>
      <c r="J38" s="485"/>
      <c r="K38" s="485"/>
      <c r="L38" s="485"/>
      <c r="M38" s="485"/>
      <c r="N38" s="485"/>
      <c r="O38" s="542"/>
    </row>
    <row r="39" spans="1:16" s="543" customFormat="1" ht="16">
      <c r="A39" s="497" t="s">
        <v>434</v>
      </c>
      <c r="B39" s="485"/>
      <c r="C39" s="485"/>
      <c r="D39" s="485"/>
      <c r="E39" s="485"/>
      <c r="F39" s="492">
        <v>23100</v>
      </c>
      <c r="G39" s="485" t="s">
        <v>323</v>
      </c>
      <c r="H39" s="485"/>
      <c r="I39" s="485"/>
      <c r="J39" s="485" t="s">
        <v>435</v>
      </c>
      <c r="K39" s="485"/>
      <c r="L39" s="485"/>
      <c r="M39" s="485"/>
      <c r="N39" s="485"/>
      <c r="O39" s="542"/>
    </row>
    <row r="40" spans="1:16" s="543" customFormat="1" ht="7" customHeight="1">
      <c r="A40" s="497"/>
      <c r="B40" s="485"/>
      <c r="C40" s="485"/>
      <c r="D40" s="485"/>
      <c r="E40" s="485"/>
      <c r="F40" s="511"/>
      <c r="G40" s="508"/>
      <c r="H40" s="485"/>
      <c r="I40" s="485"/>
      <c r="J40" s="485"/>
      <c r="K40" s="485"/>
      <c r="L40" s="485"/>
      <c r="M40" s="485"/>
      <c r="N40" s="485"/>
      <c r="O40" s="542"/>
    </row>
    <row r="41" spans="1:16" s="543" customFormat="1" ht="6.75" customHeight="1">
      <c r="A41" s="497"/>
      <c r="B41" s="485"/>
      <c r="C41" s="485"/>
      <c r="D41" s="485"/>
      <c r="E41" s="485"/>
      <c r="F41" s="492"/>
      <c r="G41" s="485"/>
      <c r="H41" s="485"/>
      <c r="I41" s="485"/>
      <c r="J41" s="485"/>
      <c r="K41" s="485"/>
      <c r="L41" s="485"/>
      <c r="M41" s="485"/>
      <c r="N41" s="485"/>
      <c r="O41" s="542"/>
    </row>
    <row r="42" spans="1:16" s="543" customFormat="1" ht="16">
      <c r="A42" s="509" t="s">
        <v>436</v>
      </c>
      <c r="B42" s="486"/>
      <c r="C42" s="486"/>
      <c r="D42" s="486"/>
      <c r="E42" s="486"/>
      <c r="F42" s="567">
        <v>227</v>
      </c>
      <c r="G42" s="486" t="s">
        <v>323</v>
      </c>
      <c r="H42" s="486"/>
      <c r="I42" s="486"/>
      <c r="J42" s="486" t="s">
        <v>437</v>
      </c>
      <c r="K42" s="486"/>
      <c r="L42" s="486"/>
      <c r="M42" s="485"/>
      <c r="N42" s="485"/>
      <c r="O42" s="547"/>
    </row>
    <row r="43" spans="1:16" s="543" customFormat="1" ht="7" customHeight="1">
      <c r="A43" s="497"/>
      <c r="B43" s="485"/>
      <c r="C43" s="485"/>
      <c r="D43" s="485"/>
      <c r="E43" s="485"/>
      <c r="F43" s="511"/>
      <c r="G43" s="508"/>
      <c r="H43" s="485"/>
      <c r="I43" s="485"/>
      <c r="J43" s="485"/>
      <c r="K43" s="485"/>
      <c r="L43" s="485"/>
      <c r="M43" s="485"/>
      <c r="N43" s="485"/>
      <c r="O43" s="542"/>
    </row>
    <row r="44" spans="1:16" s="543" customFormat="1" ht="16">
      <c r="A44" s="497"/>
      <c r="B44" s="485"/>
      <c r="C44" s="485"/>
      <c r="D44" s="485"/>
      <c r="E44" s="485"/>
      <c r="F44" s="492"/>
      <c r="G44" s="485"/>
      <c r="H44" s="485"/>
      <c r="I44" s="485"/>
      <c r="J44" s="485"/>
      <c r="K44" s="485"/>
      <c r="L44" s="485"/>
      <c r="M44" s="485" t="s">
        <v>438</v>
      </c>
      <c r="N44" s="485"/>
      <c r="O44" s="542"/>
    </row>
    <row r="45" spans="1:16" s="543" customFormat="1" ht="16">
      <c r="A45" s="497" t="s">
        <v>439</v>
      </c>
      <c r="B45" s="485"/>
      <c r="C45" s="485"/>
      <c r="D45" s="512">
        <v>1</v>
      </c>
      <c r="E45" s="512"/>
      <c r="F45" s="513">
        <f>F42*1</f>
        <v>227</v>
      </c>
      <c r="G45" s="485" t="s">
        <v>323</v>
      </c>
      <c r="H45" s="485"/>
      <c r="I45" s="485"/>
      <c r="J45" s="485" t="s">
        <v>440</v>
      </c>
      <c r="K45" s="485"/>
      <c r="L45" s="485"/>
      <c r="M45" s="512">
        <f>D45</f>
        <v>1</v>
      </c>
      <c r="N45" s="485"/>
      <c r="O45" s="542"/>
      <c r="P45" s="552"/>
    </row>
    <row r="46" spans="1:16" s="543" customFormat="1" ht="17.75" customHeight="1">
      <c r="A46" s="497" t="s">
        <v>441</v>
      </c>
      <c r="B46" s="485"/>
      <c r="C46" s="485"/>
      <c r="D46" s="512">
        <v>1.19</v>
      </c>
      <c r="E46" s="512"/>
      <c r="F46" s="726">
        <v>270.15000000000003</v>
      </c>
      <c r="G46" s="485" t="s">
        <v>323</v>
      </c>
      <c r="H46" s="485"/>
      <c r="I46" s="485"/>
      <c r="J46" s="485" t="s">
        <v>442</v>
      </c>
      <c r="K46" s="485"/>
      <c r="L46" s="485"/>
      <c r="M46" s="512">
        <f>D46</f>
        <v>1.19</v>
      </c>
      <c r="N46" s="485"/>
      <c r="O46" s="542"/>
      <c r="P46" s="552"/>
    </row>
    <row r="47" spans="1:16" s="543" customFormat="1" ht="17.75" customHeight="1">
      <c r="A47" s="497" t="s">
        <v>443</v>
      </c>
      <c r="B47" s="485"/>
      <c r="C47" s="485"/>
      <c r="D47" s="512">
        <v>0.1</v>
      </c>
      <c r="E47" s="512"/>
      <c r="F47" s="726">
        <v>22.700000000000003</v>
      </c>
      <c r="G47" s="485" t="s">
        <v>323</v>
      </c>
      <c r="H47" s="485"/>
      <c r="I47" s="485"/>
      <c r="J47" s="485" t="s">
        <v>444</v>
      </c>
      <c r="K47" s="485"/>
      <c r="L47" s="485"/>
      <c r="M47" s="512">
        <f>D47</f>
        <v>0.1</v>
      </c>
      <c r="N47" s="485"/>
      <c r="O47" s="542"/>
      <c r="P47" s="552"/>
    </row>
    <row r="48" spans="1:16" s="543" customFormat="1" ht="17.75" customHeight="1">
      <c r="A48" s="497" t="s">
        <v>445</v>
      </c>
      <c r="B48" s="485"/>
      <c r="C48" s="485"/>
      <c r="D48" s="485"/>
      <c r="E48" s="485"/>
      <c r="F48" s="727">
        <v>48</v>
      </c>
      <c r="G48" s="485" t="s">
        <v>323</v>
      </c>
      <c r="H48" s="485"/>
      <c r="I48" s="485"/>
      <c r="J48" s="485" t="s">
        <v>446</v>
      </c>
      <c r="K48" s="485"/>
      <c r="L48" s="485"/>
      <c r="M48" s="485"/>
      <c r="N48" s="485"/>
      <c r="O48" s="542"/>
      <c r="P48" s="552"/>
    </row>
    <row r="49" spans="1:15" s="543" customFormat="1" ht="7" customHeight="1">
      <c r="A49" s="497"/>
      <c r="B49" s="485"/>
      <c r="C49" s="485"/>
      <c r="D49" s="485"/>
      <c r="E49" s="485"/>
      <c r="F49" s="511"/>
      <c r="G49" s="508"/>
      <c r="H49" s="485"/>
      <c r="I49" s="485"/>
      <c r="J49" s="485"/>
      <c r="K49" s="485"/>
      <c r="L49" s="485"/>
      <c r="M49" s="485"/>
      <c r="N49" s="485"/>
      <c r="O49" s="542"/>
    </row>
    <row r="50" spans="1:15" s="543" customFormat="1" ht="16">
      <c r="A50" s="497"/>
      <c r="B50" s="485"/>
      <c r="C50" s="485"/>
      <c r="D50" s="485"/>
      <c r="E50" s="485"/>
      <c r="F50" s="492"/>
      <c r="G50" s="485"/>
      <c r="H50" s="485"/>
      <c r="I50" s="485"/>
      <c r="J50" s="485"/>
      <c r="K50" s="485"/>
      <c r="L50" s="485"/>
      <c r="M50" s="485"/>
      <c r="N50" s="485"/>
      <c r="O50" s="542"/>
    </row>
    <row r="51" spans="1:15" s="543" customFormat="1" ht="16">
      <c r="A51" s="516" t="s">
        <v>447</v>
      </c>
      <c r="B51" s="517"/>
      <c r="C51" s="517"/>
      <c r="D51" s="517"/>
      <c r="E51" s="517"/>
      <c r="F51" s="518">
        <f>SUM(F45:F48)</f>
        <v>567.85</v>
      </c>
      <c r="G51" s="517" t="s">
        <v>323</v>
      </c>
      <c r="H51" s="517"/>
      <c r="I51" s="517"/>
      <c r="J51" s="517" t="s">
        <v>448</v>
      </c>
      <c r="K51" s="517"/>
      <c r="L51" s="517"/>
      <c r="M51" s="517"/>
      <c r="N51" s="517"/>
      <c r="O51" s="542"/>
    </row>
    <row r="52" spans="1:15" s="543" customFormat="1" ht="7" customHeight="1">
      <c r="A52" s="497"/>
      <c r="B52" s="485"/>
      <c r="C52" s="485"/>
      <c r="D52" s="485"/>
      <c r="E52" s="485"/>
      <c r="F52" s="511"/>
      <c r="G52" s="508"/>
      <c r="H52" s="485"/>
      <c r="I52" s="485"/>
      <c r="J52" s="485"/>
      <c r="K52" s="485"/>
      <c r="L52" s="485"/>
      <c r="M52" s="485"/>
      <c r="N52" s="485"/>
      <c r="O52" s="542"/>
    </row>
    <row r="53" spans="1:15" s="543" customFormat="1" ht="7" customHeight="1">
      <c r="A53" s="497"/>
      <c r="B53" s="485"/>
      <c r="C53" s="485"/>
      <c r="D53" s="485"/>
      <c r="E53" s="485"/>
      <c r="F53" s="492"/>
      <c r="G53" s="485"/>
      <c r="H53" s="485"/>
      <c r="I53" s="485"/>
      <c r="J53" s="485"/>
      <c r="K53" s="485"/>
      <c r="L53" s="485"/>
      <c r="M53" s="485"/>
      <c r="N53" s="485"/>
      <c r="O53" s="542"/>
    </row>
    <row r="54" spans="1:15" s="543" customFormat="1" ht="8.25" customHeight="1">
      <c r="A54" s="497"/>
      <c r="B54" s="485"/>
      <c r="C54" s="485"/>
      <c r="D54" s="485"/>
      <c r="E54" s="485"/>
      <c r="F54" s="492"/>
      <c r="G54" s="485"/>
      <c r="H54" s="485"/>
      <c r="I54" s="485"/>
      <c r="J54" s="485"/>
      <c r="K54" s="485"/>
      <c r="L54" s="485"/>
      <c r="M54" s="485"/>
      <c r="N54" s="485"/>
      <c r="O54" s="542"/>
    </row>
    <row r="55" spans="1:15" s="569" customFormat="1" ht="16">
      <c r="A55" s="521" t="s">
        <v>449</v>
      </c>
      <c r="B55" s="522"/>
      <c r="C55" s="522"/>
      <c r="D55" s="522"/>
      <c r="E55" s="522"/>
      <c r="F55" s="523"/>
      <c r="G55" s="522"/>
      <c r="H55" s="522" t="s">
        <v>450</v>
      </c>
      <c r="I55" s="522"/>
      <c r="J55" s="522"/>
      <c r="K55" s="522"/>
      <c r="L55" s="522"/>
      <c r="M55" s="522"/>
      <c r="N55" s="522"/>
      <c r="O55" s="568"/>
    </row>
    <row r="56" spans="1:15" s="543" customFormat="1" ht="24.75" customHeight="1">
      <c r="A56" s="497" t="s">
        <v>451</v>
      </c>
      <c r="B56" s="485"/>
      <c r="C56" s="485"/>
      <c r="D56" s="485"/>
      <c r="E56" s="485"/>
      <c r="F56" s="492"/>
      <c r="G56" s="485"/>
      <c r="H56" s="485" t="s">
        <v>452</v>
      </c>
      <c r="I56" s="485"/>
      <c r="J56" s="485"/>
      <c r="K56" s="485"/>
      <c r="L56" s="485"/>
      <c r="M56" s="485"/>
      <c r="N56" s="485"/>
      <c r="O56" s="542"/>
    </row>
    <row r="57" spans="1:15" s="543" customFormat="1" ht="16">
      <c r="A57" s="497" t="s">
        <v>453</v>
      </c>
      <c r="B57" s="485"/>
      <c r="C57" s="485"/>
      <c r="D57" s="485"/>
      <c r="E57" s="485"/>
      <c r="F57" s="492"/>
      <c r="G57" s="485"/>
      <c r="H57" s="485" t="s">
        <v>454</v>
      </c>
      <c r="I57" s="485"/>
      <c r="J57" s="485"/>
      <c r="K57" s="485"/>
      <c r="L57" s="485"/>
      <c r="M57" s="485"/>
      <c r="N57" s="485"/>
      <c r="O57" s="542"/>
    </row>
    <row r="58" spans="1:15" s="543" customFormat="1" ht="16">
      <c r="A58" s="497" t="s">
        <v>481</v>
      </c>
      <c r="B58" s="485"/>
      <c r="C58" s="485"/>
      <c r="D58" s="485"/>
      <c r="E58" s="485"/>
      <c r="F58" s="492"/>
      <c r="G58" s="485"/>
      <c r="H58" s="485" t="s">
        <v>472</v>
      </c>
      <c r="I58" s="485"/>
      <c r="J58" s="485"/>
      <c r="K58" s="485"/>
      <c r="L58" s="485"/>
      <c r="M58" s="485"/>
      <c r="N58" s="485"/>
      <c r="O58" s="542"/>
    </row>
    <row r="59" spans="1:15" s="543" customFormat="1" ht="16">
      <c r="A59" s="497"/>
      <c r="B59" s="485"/>
      <c r="C59" s="485"/>
      <c r="D59" s="485"/>
      <c r="E59" s="485"/>
      <c r="F59" s="492"/>
      <c r="G59" s="485"/>
      <c r="H59" s="485" t="s">
        <v>482</v>
      </c>
      <c r="I59" s="485"/>
      <c r="J59" s="485"/>
      <c r="K59" s="485"/>
      <c r="L59" s="485"/>
      <c r="M59" s="485"/>
      <c r="N59" s="485"/>
      <c r="O59" s="542"/>
    </row>
    <row r="60" spans="1:15" s="543" customFormat="1" ht="16">
      <c r="A60" s="497" t="s">
        <v>458</v>
      </c>
      <c r="B60" s="485"/>
      <c r="C60" s="485"/>
      <c r="D60" s="485"/>
      <c r="E60" s="485"/>
      <c r="F60" s="492"/>
      <c r="G60" s="485"/>
      <c r="H60" s="485" t="s">
        <v>459</v>
      </c>
      <c r="I60" s="485"/>
      <c r="J60" s="485"/>
      <c r="K60" s="485"/>
      <c r="L60" s="485"/>
      <c r="M60" s="485"/>
      <c r="N60" s="485"/>
      <c r="O60" s="542"/>
    </row>
    <row r="61" spans="1:15" s="543" customFormat="1" ht="16">
      <c r="A61" s="497" t="s">
        <v>460</v>
      </c>
      <c r="B61" s="485"/>
      <c r="C61" s="485"/>
      <c r="D61" s="485"/>
      <c r="E61" s="485"/>
      <c r="F61" s="492"/>
      <c r="G61" s="485"/>
      <c r="H61" s="485" t="s">
        <v>461</v>
      </c>
      <c r="I61" s="485"/>
      <c r="J61" s="485"/>
      <c r="K61" s="485"/>
      <c r="L61" s="485"/>
      <c r="M61" s="485"/>
      <c r="N61" s="485"/>
      <c r="O61" s="542"/>
    </row>
    <row r="62" spans="1:15" s="543" customFormat="1" ht="16">
      <c r="A62" s="497"/>
      <c r="B62" s="485"/>
      <c r="C62" s="485"/>
      <c r="D62" s="485"/>
      <c r="E62" s="485"/>
      <c r="F62" s="492"/>
      <c r="G62" s="485"/>
      <c r="H62" s="485"/>
      <c r="I62" s="485"/>
      <c r="J62" s="485"/>
      <c r="K62" s="485"/>
      <c r="L62" s="485"/>
      <c r="M62" s="485"/>
      <c r="N62" s="485"/>
      <c r="O62" s="542"/>
    </row>
    <row r="63" spans="1:15" s="543" customFormat="1" ht="16">
      <c r="A63" s="497" t="s">
        <v>462</v>
      </c>
      <c r="B63" s="485"/>
      <c r="C63" s="485"/>
      <c r="D63" s="485"/>
      <c r="E63" s="485"/>
      <c r="F63" s="492"/>
      <c r="G63" s="485"/>
      <c r="H63" s="485" t="s">
        <v>463</v>
      </c>
      <c r="I63" s="485"/>
      <c r="J63" s="485"/>
      <c r="K63" s="485"/>
      <c r="L63" s="485"/>
      <c r="M63" s="485"/>
      <c r="N63" s="485"/>
      <c r="O63" s="542"/>
    </row>
    <row r="64" spans="1:15" s="543" customFormat="1" ht="16">
      <c r="A64" s="497"/>
      <c r="B64" s="485"/>
      <c r="C64" s="485"/>
      <c r="D64" s="485"/>
      <c r="E64" s="485"/>
      <c r="F64" s="492"/>
      <c r="G64" s="485"/>
      <c r="H64" s="485"/>
      <c r="I64" s="485"/>
      <c r="J64" s="485"/>
      <c r="K64" s="485"/>
      <c r="L64" s="485"/>
      <c r="M64" s="485"/>
      <c r="N64" s="485"/>
      <c r="O64" s="542"/>
    </row>
    <row r="65" spans="1:15" s="543" customFormat="1" ht="16">
      <c r="A65" s="497" t="s">
        <v>155</v>
      </c>
      <c r="B65" s="570">
        <v>39120</v>
      </c>
      <c r="C65" s="571" t="s">
        <v>323</v>
      </c>
      <c r="D65" s="483"/>
      <c r="E65" s="503" t="s">
        <v>53</v>
      </c>
      <c r="F65" s="483"/>
      <c r="G65" s="483"/>
      <c r="H65" s="570">
        <v>37470</v>
      </c>
      <c r="I65" s="571" t="s">
        <v>54</v>
      </c>
      <c r="J65" s="483"/>
      <c r="K65" s="483" t="s">
        <v>55</v>
      </c>
      <c r="L65" s="483"/>
      <c r="M65" s="570">
        <v>34920</v>
      </c>
      <c r="N65" s="572" t="s">
        <v>323</v>
      </c>
      <c r="O65" s="542"/>
    </row>
    <row r="66" spans="1:15" s="543" customFormat="1" ht="16">
      <c r="A66" s="497" t="s">
        <v>56</v>
      </c>
      <c r="B66" s="570">
        <v>42470</v>
      </c>
      <c r="C66" s="571" t="s">
        <v>323</v>
      </c>
      <c r="D66" s="483"/>
      <c r="E66" s="503" t="s">
        <v>57</v>
      </c>
      <c r="F66" s="483"/>
      <c r="G66" s="483"/>
      <c r="H66" s="570">
        <v>37175.421852999156</v>
      </c>
      <c r="I66" s="571" t="s">
        <v>323</v>
      </c>
      <c r="J66" s="483"/>
      <c r="K66" s="483" t="s">
        <v>58</v>
      </c>
      <c r="L66" s="483"/>
      <c r="M66" s="570">
        <v>50270</v>
      </c>
      <c r="N66" s="572" t="s">
        <v>323</v>
      </c>
      <c r="O66" s="542"/>
    </row>
    <row r="67" spans="1:15" s="543" customFormat="1" ht="16">
      <c r="A67" s="497" t="s">
        <v>59</v>
      </c>
      <c r="B67" s="570">
        <v>43600</v>
      </c>
      <c r="C67" s="571" t="s">
        <v>323</v>
      </c>
      <c r="D67" s="483"/>
      <c r="E67" s="503" t="s">
        <v>60</v>
      </c>
      <c r="F67" s="483"/>
      <c r="G67" s="483"/>
      <c r="H67" s="570">
        <v>66125.219093213178</v>
      </c>
      <c r="I67" s="571" t="s">
        <v>323</v>
      </c>
      <c r="J67" s="483"/>
      <c r="K67" s="483" t="s">
        <v>61</v>
      </c>
      <c r="L67" s="483"/>
      <c r="M67" s="570">
        <v>50935</v>
      </c>
      <c r="N67" s="572" t="s">
        <v>54</v>
      </c>
      <c r="O67" s="542"/>
    </row>
    <row r="68" spans="1:15" s="543" customFormat="1" ht="16">
      <c r="A68" s="497" t="s">
        <v>62</v>
      </c>
      <c r="B68" s="570">
        <v>49230.107335032568</v>
      </c>
      <c r="C68" s="571" t="s">
        <v>323</v>
      </c>
      <c r="D68" s="483"/>
      <c r="E68" s="503" t="s">
        <v>63</v>
      </c>
      <c r="F68" s="483"/>
      <c r="G68" s="483"/>
      <c r="H68" s="570">
        <v>64050.171782596452</v>
      </c>
      <c r="I68" s="571" t="s">
        <v>323</v>
      </c>
      <c r="J68" s="483"/>
      <c r="K68" s="483" t="s">
        <v>64</v>
      </c>
      <c r="L68" s="483"/>
      <c r="M68" s="570">
        <v>49765</v>
      </c>
      <c r="N68" s="572" t="s">
        <v>54</v>
      </c>
      <c r="O68" s="542"/>
    </row>
    <row r="69" spans="1:15" s="543" customFormat="1" ht="16">
      <c r="A69" s="497" t="s">
        <v>65</v>
      </c>
      <c r="B69" s="570">
        <v>34500</v>
      </c>
      <c r="C69" s="571" t="s">
        <v>323</v>
      </c>
      <c r="D69" s="483"/>
      <c r="E69" s="503" t="s">
        <v>66</v>
      </c>
      <c r="F69" s="483"/>
      <c r="G69" s="483"/>
      <c r="H69" s="570">
        <v>42299.627197039779</v>
      </c>
      <c r="I69" s="571" t="s">
        <v>323</v>
      </c>
      <c r="J69" s="483"/>
      <c r="K69" s="483" t="s">
        <v>67</v>
      </c>
      <c r="L69" s="483"/>
      <c r="M69" s="570">
        <v>52645</v>
      </c>
      <c r="N69" s="572" t="s">
        <v>54</v>
      </c>
      <c r="O69" s="542"/>
    </row>
    <row r="70" spans="1:15" s="543" customFormat="1" ht="16">
      <c r="A70" s="497" t="s">
        <v>68</v>
      </c>
      <c r="B70" s="570">
        <v>44700</v>
      </c>
      <c r="C70" s="571" t="s">
        <v>323</v>
      </c>
      <c r="D70" s="483"/>
      <c r="E70" s="503" t="s">
        <v>69</v>
      </c>
      <c r="F70" s="483"/>
      <c r="G70" s="483"/>
      <c r="H70" s="573">
        <v>33235</v>
      </c>
      <c r="I70" s="571" t="s">
        <v>323</v>
      </c>
      <c r="J70" s="483"/>
      <c r="K70" s="483" t="s">
        <v>70</v>
      </c>
      <c r="L70" s="483"/>
      <c r="M70" s="570">
        <v>30875</v>
      </c>
      <c r="N70" s="572" t="s">
        <v>54</v>
      </c>
      <c r="O70" s="542"/>
    </row>
    <row r="71" spans="1:15" s="543" customFormat="1" ht="16">
      <c r="A71" s="497" t="s">
        <v>71</v>
      </c>
      <c r="B71" s="570">
        <v>44055</v>
      </c>
      <c r="C71" s="571" t="s">
        <v>323</v>
      </c>
      <c r="D71" s="483"/>
      <c r="E71" s="503" t="s">
        <v>72</v>
      </c>
      <c r="F71" s="483"/>
      <c r="G71" s="483"/>
      <c r="H71" s="570">
        <v>22770</v>
      </c>
      <c r="I71" s="571" t="s">
        <v>323</v>
      </c>
      <c r="J71" s="483"/>
      <c r="K71" s="483" t="s">
        <v>73</v>
      </c>
      <c r="L71" s="483"/>
      <c r="M71" s="570">
        <v>79255</v>
      </c>
      <c r="N71" s="572" t="s">
        <v>54</v>
      </c>
      <c r="O71" s="542"/>
    </row>
    <row r="72" spans="1:15" s="543" customFormat="1" ht="16">
      <c r="A72" s="497" t="s">
        <v>74</v>
      </c>
      <c r="B72" s="570">
        <v>36160</v>
      </c>
      <c r="C72" s="571" t="s">
        <v>323</v>
      </c>
      <c r="D72" s="483"/>
      <c r="E72" s="503" t="s">
        <v>75</v>
      </c>
      <c r="F72" s="483"/>
      <c r="G72" s="483"/>
      <c r="H72" s="570">
        <v>48200.284010114869</v>
      </c>
      <c r="I72" s="571" t="s">
        <v>323</v>
      </c>
      <c r="J72" s="483"/>
      <c r="K72" s="483" t="s">
        <v>76</v>
      </c>
      <c r="L72" s="483"/>
      <c r="M72" s="570">
        <v>41392</v>
      </c>
      <c r="N72" s="572" t="s">
        <v>54</v>
      </c>
      <c r="O72" s="542"/>
    </row>
    <row r="73" spans="1:15" s="543" customFormat="1" ht="16">
      <c r="A73" s="497" t="s">
        <v>77</v>
      </c>
      <c r="B73" s="570">
        <v>63420</v>
      </c>
      <c r="C73" s="571" t="s">
        <v>323</v>
      </c>
      <c r="D73" s="483"/>
      <c r="E73" s="503" t="s">
        <v>78</v>
      </c>
      <c r="F73" s="483"/>
      <c r="G73" s="483"/>
      <c r="H73" s="570">
        <v>52600</v>
      </c>
      <c r="I73" s="571" t="s">
        <v>323</v>
      </c>
      <c r="J73" s="483"/>
      <c r="K73" s="483" t="s">
        <v>79</v>
      </c>
      <c r="L73" s="483"/>
      <c r="M73" s="570">
        <v>97550</v>
      </c>
      <c r="N73" s="572" t="s">
        <v>323</v>
      </c>
      <c r="O73" s="542"/>
    </row>
    <row r="74" spans="1:15" s="543" customFormat="1" ht="16">
      <c r="A74" s="497"/>
      <c r="B74" s="485"/>
      <c r="C74" s="485"/>
      <c r="D74" s="485"/>
      <c r="E74" s="485"/>
      <c r="F74" s="485"/>
      <c r="G74" s="485"/>
      <c r="H74" s="497"/>
      <c r="I74" s="497"/>
      <c r="J74" s="485"/>
      <c r="K74" s="485" t="s">
        <v>80</v>
      </c>
      <c r="L74" s="485"/>
      <c r="M74" s="485"/>
      <c r="N74" s="485"/>
      <c r="O74" s="542"/>
    </row>
    <row r="75" spans="1:15" s="566" customFormat="1" ht="14.25" customHeight="1">
      <c r="A75" s="574"/>
      <c r="B75" s="574"/>
      <c r="C75" s="574"/>
      <c r="D75" s="574"/>
      <c r="E75" s="574"/>
      <c r="F75" s="575"/>
      <c r="G75" s="574"/>
      <c r="H75" s="574"/>
      <c r="I75" s="574"/>
      <c r="J75" s="574"/>
      <c r="K75" s="574"/>
      <c r="L75" s="574"/>
      <c r="M75" s="574"/>
      <c r="N75" s="543"/>
      <c r="O75" s="542"/>
    </row>
    <row r="76" spans="1:15" ht="11">
      <c r="N76" s="576"/>
      <c r="O76" s="577"/>
    </row>
  </sheetData>
  <printOptions horizontalCentered="1"/>
  <pageMargins left="0.39370078740157483" right="0.39370078740157483" top="0.59055118110236227" bottom="0.59055118110236227" header="0.39370078740157483" footer="0.39370078740157483"/>
  <pageSetup paperSize="9" scale="64" orientation="portrait" r:id="rId1"/>
  <headerFooter alignWithMargins="0">
    <oddHeader>&amp;C&amp;"Helvetica,Fett"&amp;12 2017</oddHeader>
    <oddFooter>&amp;C&amp;"Helvetica,Standard" Eidg. Steuerverwaltung  -  Administration fédérale des contributions  -  Amministrazione federale delle contribuzioni&amp;R17</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0"/>
  <dimension ref="A1:V123"/>
  <sheetViews>
    <sheetView view="pageLayout" zoomScale="70" zoomScaleNormal="72" zoomScalePageLayoutView="70" workbookViewId="0"/>
  </sheetViews>
  <sheetFormatPr baseColWidth="10" defaultColWidth="10.33203125" defaultRowHeight="13"/>
  <cols>
    <col min="1" max="1" width="27.83203125" style="65" customWidth="1"/>
    <col min="2" max="3" width="7.33203125" style="65" customWidth="1"/>
    <col min="4" max="4" width="8" style="65" customWidth="1"/>
    <col min="5" max="16" width="7.33203125" style="65" customWidth="1"/>
    <col min="17" max="17" width="8.5" style="65" bestFit="1" customWidth="1"/>
    <col min="18" max="19" width="7.33203125" style="65" customWidth="1"/>
    <col min="20" max="20" width="9.5" style="65" customWidth="1"/>
    <col min="21" max="252" width="12.6640625" style="65" customWidth="1"/>
    <col min="253" max="16384" width="10.33203125" style="65"/>
  </cols>
  <sheetData>
    <row r="1" spans="1:22" ht="19" customHeight="1">
      <c r="A1" s="63" t="s">
        <v>142</v>
      </c>
      <c r="B1" s="64"/>
      <c r="C1" s="64"/>
      <c r="D1" s="64"/>
      <c r="E1" s="64"/>
      <c r="F1" s="64"/>
      <c r="G1" s="64"/>
      <c r="H1" s="64"/>
      <c r="I1" s="64"/>
      <c r="J1" s="64"/>
      <c r="K1" s="64"/>
      <c r="L1" s="64"/>
      <c r="M1" s="64"/>
      <c r="N1" s="64"/>
      <c r="O1" s="64"/>
      <c r="P1" s="64"/>
      <c r="Q1" s="64"/>
      <c r="R1" s="64"/>
      <c r="S1" s="64"/>
      <c r="T1" s="64"/>
    </row>
    <row r="2" spans="1:22" ht="19" customHeight="1">
      <c r="A2" s="63" t="s">
        <v>83</v>
      </c>
      <c r="B2" s="64"/>
      <c r="C2" s="64"/>
      <c r="D2" s="64"/>
      <c r="E2" s="64"/>
      <c r="F2" s="64"/>
      <c r="G2" s="64"/>
      <c r="H2" s="64"/>
      <c r="I2" s="64"/>
      <c r="J2" s="64"/>
      <c r="K2" s="64"/>
      <c r="L2" s="64"/>
      <c r="M2" s="64"/>
      <c r="N2" s="64"/>
      <c r="O2" s="64"/>
      <c r="P2" s="64"/>
      <c r="Q2" s="64"/>
      <c r="R2" s="64"/>
      <c r="S2" s="64"/>
      <c r="T2" s="64"/>
    </row>
    <row r="3" spans="1:22" ht="19" customHeight="1">
      <c r="A3" s="63" t="s">
        <v>286</v>
      </c>
      <c r="B3" s="64"/>
      <c r="C3" s="64"/>
      <c r="D3" s="64"/>
      <c r="E3" s="64"/>
      <c r="F3" s="64"/>
      <c r="G3" s="64"/>
      <c r="H3" s="64"/>
      <c r="I3" s="64"/>
      <c r="J3" s="64"/>
      <c r="K3" s="64"/>
      <c r="L3" s="64"/>
      <c r="M3" s="64"/>
      <c r="N3" s="64"/>
      <c r="O3" s="64"/>
      <c r="P3" s="64"/>
      <c r="Q3" s="64"/>
      <c r="R3" s="64"/>
      <c r="S3" s="64"/>
      <c r="T3" s="64"/>
    </row>
    <row r="4" spans="1:22" ht="19" customHeight="1">
      <c r="B4" s="64"/>
      <c r="C4" s="64"/>
      <c r="D4" s="64"/>
      <c r="E4" s="64"/>
      <c r="F4" s="64"/>
      <c r="G4" s="64"/>
      <c r="H4" s="64"/>
      <c r="I4" s="64"/>
      <c r="J4" s="64"/>
      <c r="K4" s="64"/>
      <c r="L4" s="64"/>
      <c r="M4" s="64"/>
      <c r="N4" s="64"/>
      <c r="O4" s="64"/>
      <c r="P4" s="64"/>
      <c r="Q4" s="64"/>
      <c r="R4" s="64"/>
      <c r="S4" s="64"/>
      <c r="T4" s="64"/>
    </row>
    <row r="5" spans="1:22" ht="19" customHeight="1">
      <c r="A5" s="66" t="s">
        <v>51</v>
      </c>
      <c r="B5" s="64"/>
      <c r="C5" s="64"/>
      <c r="D5" s="64"/>
      <c r="E5" s="64"/>
      <c r="F5" s="64"/>
      <c r="H5" s="64"/>
      <c r="I5" s="64"/>
      <c r="J5" s="64"/>
      <c r="K5" s="64"/>
      <c r="L5" s="64"/>
      <c r="M5" s="64"/>
      <c r="N5" s="64"/>
      <c r="O5" s="64"/>
      <c r="P5" s="64"/>
      <c r="Q5" s="64"/>
      <c r="R5" s="64"/>
      <c r="S5" s="64"/>
      <c r="T5" s="64"/>
      <c r="U5" s="64"/>
      <c r="V5" s="64"/>
    </row>
    <row r="6" spans="1:22" ht="19" customHeight="1">
      <c r="A6" s="66" t="s">
        <v>81</v>
      </c>
      <c r="B6" s="64"/>
      <c r="C6" s="64"/>
      <c r="D6" s="64"/>
      <c r="E6" s="64"/>
      <c r="F6" s="64"/>
      <c r="H6" s="64"/>
      <c r="I6" s="64"/>
      <c r="J6" s="64"/>
      <c r="K6" s="64"/>
      <c r="L6" s="64"/>
      <c r="M6" s="64"/>
      <c r="N6" s="64"/>
      <c r="O6" s="64"/>
      <c r="P6" s="64"/>
      <c r="Q6" s="64"/>
      <c r="R6" s="64"/>
      <c r="S6" s="64"/>
      <c r="T6" s="64"/>
      <c r="U6" s="64"/>
      <c r="V6" s="64"/>
    </row>
    <row r="7" spans="1:22" ht="19" customHeight="1">
      <c r="A7" s="66" t="s">
        <v>82</v>
      </c>
      <c r="B7" s="64"/>
      <c r="C7" s="64"/>
      <c r="D7" s="64"/>
      <c r="E7" s="64"/>
      <c r="F7" s="64"/>
      <c r="H7" s="64"/>
      <c r="I7" s="64"/>
      <c r="J7" s="64"/>
      <c r="K7" s="64"/>
      <c r="L7" s="64"/>
      <c r="M7" s="64"/>
      <c r="N7" s="64"/>
      <c r="O7" s="64"/>
      <c r="P7" s="64"/>
      <c r="Q7" s="64"/>
      <c r="R7" s="64"/>
      <c r="S7" s="64"/>
      <c r="T7" s="64"/>
    </row>
    <row r="8" spans="1:22" ht="19" customHeight="1">
      <c r="A8" s="67">
        <v>6</v>
      </c>
      <c r="B8" s="64"/>
      <c r="C8" s="64"/>
      <c r="D8" s="64"/>
      <c r="E8" s="64"/>
      <c r="F8" s="64"/>
      <c r="G8" s="64"/>
      <c r="H8" s="64"/>
      <c r="I8" s="64"/>
      <c r="J8" s="64"/>
      <c r="K8" s="64"/>
      <c r="L8" s="64"/>
      <c r="M8" s="64"/>
      <c r="N8" s="64"/>
      <c r="O8" s="64"/>
      <c r="P8" s="64"/>
      <c r="Q8" s="64"/>
      <c r="R8" s="64"/>
      <c r="S8" s="64"/>
      <c r="T8" s="64"/>
    </row>
    <row r="9" spans="1:22" ht="19" customHeight="1" thickBot="1">
      <c r="A9" s="66" t="s">
        <v>10</v>
      </c>
      <c r="D9" s="68"/>
      <c r="E9" s="68"/>
      <c r="F9" s="68"/>
      <c r="G9" s="68"/>
      <c r="H9" s="68"/>
      <c r="I9" s="68"/>
      <c r="J9" s="68"/>
      <c r="K9" s="68"/>
      <c r="L9" s="68"/>
      <c r="M9" s="68"/>
      <c r="N9" s="68"/>
      <c r="O9" s="68"/>
      <c r="P9" s="68"/>
      <c r="Q9" s="68"/>
      <c r="R9" s="68"/>
      <c r="S9" s="68"/>
      <c r="T9" s="68"/>
    </row>
    <row r="10" spans="1:22" ht="19" customHeight="1" thickBot="1">
      <c r="A10" s="66" t="s">
        <v>11</v>
      </c>
      <c r="B10" s="794" t="s">
        <v>87</v>
      </c>
      <c r="C10" s="795"/>
      <c r="D10" s="795"/>
      <c r="E10" s="795"/>
      <c r="F10" s="795"/>
      <c r="G10" s="795"/>
      <c r="H10" s="795"/>
      <c r="I10" s="795"/>
      <c r="J10" s="795"/>
      <c r="K10" s="795"/>
      <c r="L10" s="795"/>
      <c r="M10" s="795"/>
      <c r="N10" s="795"/>
      <c r="O10" s="795"/>
      <c r="P10" s="795"/>
      <c r="Q10" s="795"/>
      <c r="R10" s="795"/>
      <c r="S10" s="795"/>
      <c r="T10" s="796"/>
    </row>
    <row r="11" spans="1:22" ht="19" customHeight="1">
      <c r="A11" s="66" t="s">
        <v>279</v>
      </c>
      <c r="B11" s="79" t="s">
        <v>107</v>
      </c>
      <c r="C11" s="79" t="s">
        <v>108</v>
      </c>
      <c r="D11" s="79" t="s">
        <v>88</v>
      </c>
      <c r="E11" s="79" t="s">
        <v>89</v>
      </c>
      <c r="F11" s="79" t="s">
        <v>92</v>
      </c>
      <c r="G11" s="79" t="s">
        <v>93</v>
      </c>
      <c r="H11" s="79" t="s">
        <v>94</v>
      </c>
      <c r="I11" s="79" t="s">
        <v>95</v>
      </c>
      <c r="J11" s="79" t="s">
        <v>96</v>
      </c>
      <c r="K11" s="79" t="s">
        <v>97</v>
      </c>
      <c r="L11" s="79" t="s">
        <v>98</v>
      </c>
      <c r="M11" s="79" t="s">
        <v>99</v>
      </c>
      <c r="N11" s="79" t="s">
        <v>100</v>
      </c>
      <c r="O11" s="79" t="s">
        <v>101</v>
      </c>
      <c r="P11" s="79" t="s">
        <v>102</v>
      </c>
      <c r="Q11" s="79" t="s">
        <v>103</v>
      </c>
      <c r="R11" s="79" t="s">
        <v>104</v>
      </c>
      <c r="S11" s="79" t="s">
        <v>105</v>
      </c>
      <c r="T11" s="79" t="s">
        <v>106</v>
      </c>
    </row>
    <row r="12" spans="1:22" ht="19" customHeight="1">
      <c r="A12" s="66"/>
      <c r="B12" s="69"/>
      <c r="C12" s="69"/>
      <c r="D12" s="69"/>
      <c r="E12" s="69"/>
      <c r="F12" s="69"/>
      <c r="G12" s="69"/>
      <c r="H12" s="69"/>
      <c r="I12" s="69"/>
      <c r="J12" s="69"/>
      <c r="K12" s="69"/>
      <c r="L12" s="69"/>
      <c r="M12" s="69"/>
      <c r="N12" s="69"/>
      <c r="O12" s="69"/>
      <c r="P12" s="69"/>
      <c r="Q12" s="69"/>
      <c r="R12" s="69"/>
      <c r="S12" s="69"/>
      <c r="T12" s="69"/>
    </row>
    <row r="13" spans="1:22" ht="19" customHeight="1">
      <c r="A13" s="66"/>
      <c r="B13" s="797" t="s">
        <v>280</v>
      </c>
      <c r="C13" s="798"/>
      <c r="D13" s="798"/>
      <c r="E13" s="798"/>
      <c r="F13" s="798"/>
      <c r="G13" s="798"/>
      <c r="H13" s="798"/>
      <c r="I13" s="798"/>
      <c r="J13" s="798"/>
      <c r="K13" s="798"/>
      <c r="L13" s="798"/>
      <c r="M13" s="798"/>
      <c r="N13" s="798"/>
      <c r="O13" s="798"/>
      <c r="P13" s="798"/>
      <c r="Q13" s="798"/>
      <c r="R13" s="798"/>
      <c r="S13" s="798"/>
      <c r="T13" s="799"/>
    </row>
    <row r="14" spans="1:22" ht="19" customHeight="1">
      <c r="A14" s="70" t="s">
        <v>155</v>
      </c>
      <c r="B14" s="358">
        <v>0</v>
      </c>
      <c r="C14" s="388">
        <v>0</v>
      </c>
      <c r="D14" s="388">
        <v>59.550000000000011</v>
      </c>
      <c r="E14" s="358">
        <v>261.05</v>
      </c>
      <c r="F14" s="358">
        <v>561.04999999999995</v>
      </c>
      <c r="G14" s="358">
        <v>696.15</v>
      </c>
      <c r="H14" s="358">
        <v>895.34999999999991</v>
      </c>
      <c r="I14" s="358">
        <v>906.80000000000007</v>
      </c>
      <c r="J14" s="358">
        <v>1074</v>
      </c>
      <c r="K14" s="358">
        <v>1282.4000000000001</v>
      </c>
      <c r="L14" s="358">
        <v>1580.1</v>
      </c>
      <c r="M14" s="358">
        <v>1866.35</v>
      </c>
      <c r="N14" s="358">
        <v>2340.3499999999995</v>
      </c>
      <c r="O14" s="358">
        <v>2436.5500000000002</v>
      </c>
      <c r="P14" s="358">
        <v>2807.4999999999982</v>
      </c>
      <c r="Q14" s="358">
        <v>3132.75</v>
      </c>
      <c r="R14" s="358">
        <v>3828.8999999999942</v>
      </c>
      <c r="S14" s="358">
        <v>4177</v>
      </c>
      <c r="T14" s="358">
        <v>4525.0499999999884</v>
      </c>
      <c r="U14" s="440"/>
    </row>
    <row r="15" spans="1:22" ht="19" customHeight="1">
      <c r="A15" s="70" t="s">
        <v>56</v>
      </c>
      <c r="B15" s="358">
        <v>0</v>
      </c>
      <c r="C15" s="358">
        <v>0</v>
      </c>
      <c r="D15" s="358">
        <v>0</v>
      </c>
      <c r="E15" s="358">
        <v>215</v>
      </c>
      <c r="F15" s="358">
        <v>638.20000000000005</v>
      </c>
      <c r="G15" s="358">
        <v>1238.0999999999999</v>
      </c>
      <c r="H15" s="358">
        <v>1624.9</v>
      </c>
      <c r="I15" s="358">
        <v>2058.7999999999997</v>
      </c>
      <c r="J15" s="358">
        <v>2318.2999999999997</v>
      </c>
      <c r="K15" s="358">
        <v>2480.4499999999998</v>
      </c>
      <c r="L15" s="358">
        <v>2326.9500000000007</v>
      </c>
      <c r="M15" s="358">
        <v>2145.0999999999995</v>
      </c>
      <c r="N15" s="358">
        <v>2297.25</v>
      </c>
      <c r="O15" s="358">
        <v>2447.9499999999989</v>
      </c>
      <c r="P15" s="358">
        <v>2858.2499999999964</v>
      </c>
      <c r="Q15" s="358">
        <v>3244.9500000000007</v>
      </c>
      <c r="R15" s="358">
        <v>3387.3000000000029</v>
      </c>
      <c r="S15" s="358">
        <v>3611.0000000000146</v>
      </c>
      <c r="T15" s="358">
        <v>3612.8499999999913</v>
      </c>
    </row>
    <row r="16" spans="1:22" ht="19" customHeight="1">
      <c r="A16" s="70" t="s">
        <v>59</v>
      </c>
      <c r="B16" s="358">
        <v>0</v>
      </c>
      <c r="C16" s="358">
        <v>0</v>
      </c>
      <c r="D16" s="358">
        <v>0</v>
      </c>
      <c r="E16" s="358">
        <v>24.099999999999994</v>
      </c>
      <c r="F16" s="358">
        <v>210.89999999999998</v>
      </c>
      <c r="G16" s="358">
        <v>736.30000000000007</v>
      </c>
      <c r="H16" s="358">
        <v>1387.5</v>
      </c>
      <c r="I16" s="358">
        <v>1911.1</v>
      </c>
      <c r="J16" s="358">
        <v>2096.1000000000004</v>
      </c>
      <c r="K16" s="358">
        <v>2097.9000000000005</v>
      </c>
      <c r="L16" s="358">
        <v>1864.8000000000006</v>
      </c>
      <c r="M16" s="358">
        <v>1864.7999999999993</v>
      </c>
      <c r="N16" s="358">
        <v>1898.1000000000004</v>
      </c>
      <c r="O16" s="358">
        <v>1914.7000000000007</v>
      </c>
      <c r="P16" s="358">
        <v>2664</v>
      </c>
      <c r="Q16" s="358">
        <v>3090.2999999999993</v>
      </c>
      <c r="R16" s="358">
        <v>3090.2000000000044</v>
      </c>
      <c r="S16" s="358">
        <v>3090.3000000000029</v>
      </c>
      <c r="T16" s="358">
        <v>3068.7000000000116</v>
      </c>
    </row>
    <row r="17" spans="1:20" ht="19" customHeight="1">
      <c r="A17" s="70" t="s">
        <v>62</v>
      </c>
      <c r="B17" s="358">
        <v>0</v>
      </c>
      <c r="C17" s="358">
        <v>0</v>
      </c>
      <c r="D17" s="358">
        <v>0</v>
      </c>
      <c r="E17" s="358">
        <v>0</v>
      </c>
      <c r="F17" s="358">
        <v>0</v>
      </c>
      <c r="G17" s="358">
        <v>498.61</v>
      </c>
      <c r="H17" s="358">
        <v>1158.5349999999999</v>
      </c>
      <c r="I17" s="358">
        <v>1642.4799999999998</v>
      </c>
      <c r="J17" s="358">
        <v>1642.48</v>
      </c>
      <c r="K17" s="358">
        <v>1642.48</v>
      </c>
      <c r="L17" s="358">
        <v>1642.4799999999996</v>
      </c>
      <c r="M17" s="358">
        <v>1569.1550000000007</v>
      </c>
      <c r="N17" s="358">
        <v>1437.1700000000019</v>
      </c>
      <c r="O17" s="358">
        <v>1407.8400000000001</v>
      </c>
      <c r="P17" s="358">
        <v>1847.7899999999972</v>
      </c>
      <c r="Q17" s="358">
        <v>1847.7900000000009</v>
      </c>
      <c r="R17" s="358">
        <v>1847.7900000000009</v>
      </c>
      <c r="S17" s="358">
        <v>1847.7900000000009</v>
      </c>
      <c r="T17" s="358">
        <v>1847.7899999999936</v>
      </c>
    </row>
    <row r="18" spans="1:20" ht="19" customHeight="1">
      <c r="A18" s="70" t="s">
        <v>65</v>
      </c>
      <c r="B18" s="388">
        <v>59.199999999999996</v>
      </c>
      <c r="C18" s="388">
        <v>114.2</v>
      </c>
      <c r="D18" s="388">
        <v>186.10000000000002</v>
      </c>
      <c r="E18" s="358">
        <v>380.7</v>
      </c>
      <c r="F18" s="358">
        <v>633.44999999999993</v>
      </c>
      <c r="G18" s="358">
        <v>857.94999999999993</v>
      </c>
      <c r="H18" s="358">
        <v>1072.9000000000001</v>
      </c>
      <c r="I18" s="358">
        <v>1235.0500000000002</v>
      </c>
      <c r="J18" s="358">
        <v>1355.7000000000003</v>
      </c>
      <c r="K18" s="358">
        <v>1505.65</v>
      </c>
      <c r="L18" s="358">
        <v>1510.9500000000003</v>
      </c>
      <c r="M18" s="358">
        <v>1250.3000000000002</v>
      </c>
      <c r="N18" s="358">
        <v>1466.0500000000002</v>
      </c>
      <c r="O18" s="358">
        <v>1956.8000000000011</v>
      </c>
      <c r="P18" s="358">
        <v>2172.3500000000022</v>
      </c>
      <c r="Q18" s="358">
        <v>2225.8000000000029</v>
      </c>
      <c r="R18" s="358">
        <v>2223.2499999999927</v>
      </c>
      <c r="S18" s="358">
        <v>2241.4000000000087</v>
      </c>
      <c r="T18" s="358">
        <v>2226.2000000000044</v>
      </c>
    </row>
    <row r="19" spans="1:20" ht="19" customHeight="1">
      <c r="A19" s="70" t="s">
        <v>68</v>
      </c>
      <c r="B19" s="358">
        <v>0</v>
      </c>
      <c r="C19" s="358">
        <v>0</v>
      </c>
      <c r="D19" s="388">
        <v>0</v>
      </c>
      <c r="E19" s="358">
        <v>55.1</v>
      </c>
      <c r="F19" s="358">
        <v>592.09999999999991</v>
      </c>
      <c r="G19" s="358">
        <v>1087.8499999999999</v>
      </c>
      <c r="H19" s="358">
        <v>1087.8</v>
      </c>
      <c r="I19" s="358">
        <v>977.65000000000009</v>
      </c>
      <c r="J19" s="358">
        <v>867.5</v>
      </c>
      <c r="K19" s="358">
        <v>619.60000000000036</v>
      </c>
      <c r="L19" s="358">
        <v>523.29999999999927</v>
      </c>
      <c r="M19" s="358">
        <v>96.400000000000546</v>
      </c>
      <c r="N19" s="358">
        <v>289.25</v>
      </c>
      <c r="O19" s="358">
        <v>426.85000000000036</v>
      </c>
      <c r="P19" s="358">
        <v>440.64999999999964</v>
      </c>
      <c r="Q19" s="358">
        <v>440.60000000000218</v>
      </c>
      <c r="R19" s="358">
        <v>454.39999999999782</v>
      </c>
      <c r="S19" s="358">
        <v>454.45000000000437</v>
      </c>
      <c r="T19" s="358">
        <v>440.70000000000437</v>
      </c>
    </row>
    <row r="20" spans="1:20" ht="19" customHeight="1">
      <c r="A20" s="70" t="s">
        <v>71</v>
      </c>
      <c r="B20" s="358">
        <v>0</v>
      </c>
      <c r="C20" s="358">
        <v>0</v>
      </c>
      <c r="D20" s="358">
        <v>0</v>
      </c>
      <c r="E20" s="358">
        <v>20.400000000000006</v>
      </c>
      <c r="F20" s="358">
        <v>162.55000000000001</v>
      </c>
      <c r="G20" s="358">
        <v>441.95000000000005</v>
      </c>
      <c r="H20" s="358">
        <v>751.75</v>
      </c>
      <c r="I20" s="358">
        <v>1030.3499999999999</v>
      </c>
      <c r="J20" s="358">
        <v>1263.25</v>
      </c>
      <c r="K20" s="358">
        <v>1505.2000000000003</v>
      </c>
      <c r="L20" s="358">
        <v>1617.35</v>
      </c>
      <c r="M20" s="358">
        <v>1657.8500000000004</v>
      </c>
      <c r="N20" s="358">
        <v>1749.2499999999991</v>
      </c>
      <c r="O20" s="358">
        <v>1818.8500000000004</v>
      </c>
      <c r="P20" s="358">
        <v>2036.3500000000004</v>
      </c>
      <c r="Q20" s="358">
        <v>2104.25</v>
      </c>
      <c r="R20" s="358">
        <v>2172.4000000000015</v>
      </c>
      <c r="S20" s="358">
        <v>1867.8499999999985</v>
      </c>
      <c r="T20" s="358">
        <v>1867.8999999999942</v>
      </c>
    </row>
    <row r="21" spans="1:20" ht="19" customHeight="1">
      <c r="A21" s="70" t="s">
        <v>74</v>
      </c>
      <c r="B21" s="389">
        <v>0</v>
      </c>
      <c r="C21" s="389">
        <v>0</v>
      </c>
      <c r="D21" s="389">
        <v>0</v>
      </c>
      <c r="E21" s="389">
        <v>416.54999999999995</v>
      </c>
      <c r="F21" s="389">
        <v>873.75</v>
      </c>
      <c r="G21" s="389">
        <v>934.74999999999977</v>
      </c>
      <c r="H21" s="389">
        <v>991.89999999999986</v>
      </c>
      <c r="I21" s="389">
        <v>1159.4499999999996</v>
      </c>
      <c r="J21" s="389">
        <v>1285.2000000000005</v>
      </c>
      <c r="K21" s="389">
        <v>1052.8000000000002</v>
      </c>
      <c r="L21" s="389">
        <v>1007.1000000000004</v>
      </c>
      <c r="M21" s="389">
        <v>1337.2499999999991</v>
      </c>
      <c r="N21" s="389">
        <v>1717.1000000000022</v>
      </c>
      <c r="O21" s="389">
        <v>1816.0999999999985</v>
      </c>
      <c r="P21" s="389">
        <v>2057.4000000000015</v>
      </c>
      <c r="Q21" s="389">
        <v>2171.6999999999935</v>
      </c>
      <c r="R21" s="389">
        <v>2400.3000000000102</v>
      </c>
      <c r="S21" s="389">
        <v>2400.2999999999956</v>
      </c>
      <c r="T21" s="389">
        <v>2606</v>
      </c>
    </row>
    <row r="22" spans="1:20" ht="19" customHeight="1">
      <c r="A22" s="70" t="s">
        <v>77</v>
      </c>
      <c r="B22" s="358">
        <v>0</v>
      </c>
      <c r="C22" s="358">
        <v>0</v>
      </c>
      <c r="D22" s="358">
        <v>0</v>
      </c>
      <c r="E22" s="358">
        <v>14.15</v>
      </c>
      <c r="F22" s="358">
        <v>78.95</v>
      </c>
      <c r="G22" s="358">
        <v>207.15</v>
      </c>
      <c r="H22" s="358">
        <v>390.40000000000003</v>
      </c>
      <c r="I22" s="358">
        <v>588.19999999999993</v>
      </c>
      <c r="J22" s="358">
        <v>801.24999999999989</v>
      </c>
      <c r="K22" s="358">
        <v>1200.2499999999998</v>
      </c>
      <c r="L22" s="358">
        <v>1389.4499999999998</v>
      </c>
      <c r="M22" s="358">
        <v>1444.6000000000004</v>
      </c>
      <c r="N22" s="358">
        <v>1397.7000000000003</v>
      </c>
      <c r="O22" s="358">
        <v>1539.15</v>
      </c>
      <c r="P22" s="358">
        <v>2540.4500000000007</v>
      </c>
      <c r="Q22" s="417">
        <v>4070.7000000000007</v>
      </c>
      <c r="R22" s="358">
        <v>5051.8499999999985</v>
      </c>
      <c r="S22" s="358">
        <v>3695.2000000000044</v>
      </c>
      <c r="T22" s="358">
        <v>3695.2000000000116</v>
      </c>
    </row>
    <row r="23" spans="1:20" ht="19" customHeight="1">
      <c r="A23" s="70" t="s">
        <v>53</v>
      </c>
      <c r="B23" s="358">
        <v>0</v>
      </c>
      <c r="C23" s="388">
        <v>53.75</v>
      </c>
      <c r="D23" s="388">
        <v>95.25</v>
      </c>
      <c r="E23" s="358">
        <v>240.14999999999998</v>
      </c>
      <c r="F23" s="358">
        <v>498.15000000000009</v>
      </c>
      <c r="G23" s="358">
        <v>730.94999999999993</v>
      </c>
      <c r="H23" s="358">
        <v>981.05000000000007</v>
      </c>
      <c r="I23" s="358">
        <v>1259.3999999999999</v>
      </c>
      <c r="J23" s="358">
        <v>1503.3500000000004</v>
      </c>
      <c r="K23" s="358">
        <v>1650.6</v>
      </c>
      <c r="L23" s="358">
        <v>1682.1499999999996</v>
      </c>
      <c r="M23" s="358">
        <v>1885.1500000000005</v>
      </c>
      <c r="N23" s="358">
        <v>2169.8999999999996</v>
      </c>
      <c r="O23" s="358">
        <v>2335.5499999999993</v>
      </c>
      <c r="P23" s="358">
        <v>2420.8000000000029</v>
      </c>
      <c r="Q23" s="358">
        <v>2493.5499999999993</v>
      </c>
      <c r="R23" s="358">
        <v>3019.3000000000029</v>
      </c>
      <c r="S23" s="358">
        <v>3219.5</v>
      </c>
      <c r="T23" s="358">
        <v>2597</v>
      </c>
    </row>
    <row r="24" spans="1:20" ht="19" customHeight="1">
      <c r="A24" s="70" t="s">
        <v>57</v>
      </c>
      <c r="B24" s="358">
        <v>0</v>
      </c>
      <c r="C24" s="358">
        <v>0</v>
      </c>
      <c r="D24" s="358">
        <v>0</v>
      </c>
      <c r="E24" s="358">
        <v>141.4</v>
      </c>
      <c r="F24" s="358">
        <v>667.4</v>
      </c>
      <c r="G24" s="358">
        <v>956.95</v>
      </c>
      <c r="H24" s="358">
        <v>1052.6000000000004</v>
      </c>
      <c r="I24" s="358">
        <v>1157.7500000000002</v>
      </c>
      <c r="J24" s="358">
        <v>1141.75</v>
      </c>
      <c r="K24" s="358">
        <v>921.99999999999955</v>
      </c>
      <c r="L24" s="358">
        <v>992.19999999999982</v>
      </c>
      <c r="M24" s="358">
        <v>1439.4500000000007</v>
      </c>
      <c r="N24" s="358">
        <v>1636.3999999999996</v>
      </c>
      <c r="O24" s="358">
        <v>1913.75</v>
      </c>
      <c r="P24" s="358">
        <v>2014.7000000000044</v>
      </c>
      <c r="Q24" s="358">
        <v>2115.2000000000007</v>
      </c>
      <c r="R24" s="358">
        <v>2316.6000000000058</v>
      </c>
      <c r="S24" s="358">
        <v>2316.5999999999913</v>
      </c>
      <c r="T24" s="358">
        <v>2316.8000000000029</v>
      </c>
    </row>
    <row r="25" spans="1:20" ht="19" customHeight="1">
      <c r="A25" s="70" t="s">
        <v>60</v>
      </c>
      <c r="B25" s="358">
        <v>0</v>
      </c>
      <c r="C25" s="358">
        <v>0</v>
      </c>
      <c r="D25" s="358">
        <v>0</v>
      </c>
      <c r="E25" s="374">
        <v>0</v>
      </c>
      <c r="F25" s="358">
        <v>0</v>
      </c>
      <c r="G25" s="358">
        <v>0</v>
      </c>
      <c r="H25" s="358">
        <v>0</v>
      </c>
      <c r="I25" s="358">
        <v>0</v>
      </c>
      <c r="J25" s="358">
        <v>289.25</v>
      </c>
      <c r="K25" s="358">
        <v>2451.0500000000002</v>
      </c>
      <c r="L25" s="358">
        <v>2595.25</v>
      </c>
      <c r="M25" s="358">
        <v>2595.25</v>
      </c>
      <c r="N25" s="358">
        <v>2595.2499999999991</v>
      </c>
      <c r="O25" s="358">
        <v>2595.25</v>
      </c>
      <c r="P25" s="358">
        <v>2595.25</v>
      </c>
      <c r="Q25" s="358">
        <v>2595.2000000000007</v>
      </c>
      <c r="R25" s="358">
        <v>2595.25</v>
      </c>
      <c r="S25" s="358">
        <v>2595.25</v>
      </c>
      <c r="T25" s="358">
        <v>2712.6500000000087</v>
      </c>
    </row>
    <row r="26" spans="1:20" ht="19" customHeight="1">
      <c r="A26" s="70" t="s">
        <v>63</v>
      </c>
      <c r="B26" s="358">
        <v>0</v>
      </c>
      <c r="C26" s="358">
        <v>0</v>
      </c>
      <c r="D26" s="358">
        <v>0</v>
      </c>
      <c r="E26" s="358">
        <v>240.35000000000002</v>
      </c>
      <c r="F26" s="358">
        <v>300.60000000000002</v>
      </c>
      <c r="G26" s="358">
        <v>361</v>
      </c>
      <c r="H26" s="358">
        <v>421.20000000000005</v>
      </c>
      <c r="I26" s="358">
        <v>753.80000000000007</v>
      </c>
      <c r="J26" s="358">
        <v>1218.8000000000002</v>
      </c>
      <c r="K26" s="358">
        <v>2044.35</v>
      </c>
      <c r="L26" s="358">
        <v>1951.35</v>
      </c>
      <c r="M26" s="358">
        <v>1871.1499999999996</v>
      </c>
      <c r="N26" s="358">
        <v>1800.6000000000004</v>
      </c>
      <c r="O26" s="358">
        <v>1743.1000000000004</v>
      </c>
      <c r="P26" s="358">
        <v>1627.75</v>
      </c>
      <c r="Q26" s="358">
        <v>1546.2000000000007</v>
      </c>
      <c r="R26" s="358">
        <v>1478.5500000000175</v>
      </c>
      <c r="S26" s="358">
        <v>1459.1000000000058</v>
      </c>
      <c r="T26" s="358">
        <v>1443.9500000000116</v>
      </c>
    </row>
    <row r="27" spans="1:20" ht="19" customHeight="1">
      <c r="A27" s="70" t="s">
        <v>66</v>
      </c>
      <c r="B27" s="358">
        <v>0</v>
      </c>
      <c r="C27" s="358">
        <v>0</v>
      </c>
      <c r="D27" s="358">
        <v>0</v>
      </c>
      <c r="E27" s="358">
        <v>139.9</v>
      </c>
      <c r="F27" s="358">
        <v>426.75</v>
      </c>
      <c r="G27" s="358">
        <v>859.35</v>
      </c>
      <c r="H27" s="358">
        <v>1155.1000000000001</v>
      </c>
      <c r="I27" s="358">
        <v>1306.7500000000005</v>
      </c>
      <c r="J27" s="358">
        <v>1350.5000000000002</v>
      </c>
      <c r="K27" s="358">
        <v>1583.6000000000004</v>
      </c>
      <c r="L27" s="358">
        <v>1728.6499999999996</v>
      </c>
      <c r="M27" s="358">
        <v>1884.6500000000015</v>
      </c>
      <c r="N27" s="358">
        <v>2095.7999999999993</v>
      </c>
      <c r="O27" s="358">
        <v>2440.1000000000022</v>
      </c>
      <c r="P27" s="358">
        <v>2805.7000000000025</v>
      </c>
      <c r="Q27" s="358">
        <v>3087</v>
      </c>
      <c r="R27" s="358">
        <v>3087.9000000000015</v>
      </c>
      <c r="S27" s="358">
        <v>3379.0499999999884</v>
      </c>
      <c r="T27" s="358">
        <v>2781.75</v>
      </c>
    </row>
    <row r="28" spans="1:20" ht="19" customHeight="1">
      <c r="A28" s="70" t="s">
        <v>69</v>
      </c>
      <c r="B28" s="358">
        <v>0</v>
      </c>
      <c r="C28" s="358">
        <v>0</v>
      </c>
      <c r="D28" s="358">
        <v>0</v>
      </c>
      <c r="E28" s="358">
        <v>197.35</v>
      </c>
      <c r="F28" s="358">
        <v>560.05000000000007</v>
      </c>
      <c r="G28" s="358">
        <v>737.89999999999986</v>
      </c>
      <c r="H28" s="358">
        <v>822.10000000000014</v>
      </c>
      <c r="I28" s="358">
        <v>861.14999999999986</v>
      </c>
      <c r="J28" s="358">
        <v>785.44999999999982</v>
      </c>
      <c r="K28" s="358">
        <v>489.00000000000045</v>
      </c>
      <c r="L28" s="358">
        <v>1052.25</v>
      </c>
      <c r="M28" s="358">
        <v>1372.7999999999993</v>
      </c>
      <c r="N28" s="358">
        <v>1599</v>
      </c>
      <c r="O28" s="358">
        <v>1599</v>
      </c>
      <c r="P28" s="358">
        <v>1790.8499999999985</v>
      </c>
      <c r="Q28" s="358">
        <v>1801.7999999999993</v>
      </c>
      <c r="R28" s="358">
        <v>1854.8000000000102</v>
      </c>
      <c r="S28" s="358">
        <v>1854.8499999999913</v>
      </c>
      <c r="T28" s="358">
        <v>1662.9500000000116</v>
      </c>
    </row>
    <row r="29" spans="1:20" ht="19" customHeight="1">
      <c r="A29" s="70" t="s">
        <v>72</v>
      </c>
      <c r="B29" s="358">
        <v>99.55</v>
      </c>
      <c r="C29" s="358">
        <v>157.45000000000002</v>
      </c>
      <c r="D29" s="358">
        <v>195.35000000000002</v>
      </c>
      <c r="E29" s="358">
        <v>291.14999999999998</v>
      </c>
      <c r="F29" s="358">
        <v>369.15</v>
      </c>
      <c r="G29" s="358">
        <v>461.4</v>
      </c>
      <c r="H29" s="358">
        <v>557.25000000000011</v>
      </c>
      <c r="I29" s="358">
        <v>645.89999999999986</v>
      </c>
      <c r="J29" s="358">
        <v>727.25</v>
      </c>
      <c r="K29" s="358">
        <v>748.30000000000018</v>
      </c>
      <c r="L29" s="358">
        <v>880.74999999999955</v>
      </c>
      <c r="M29" s="358">
        <v>1131.9999999999991</v>
      </c>
      <c r="N29" s="358">
        <v>1202.2000000000007</v>
      </c>
      <c r="O29" s="358">
        <v>1209.8000000000002</v>
      </c>
      <c r="P29" s="358">
        <v>1264.25</v>
      </c>
      <c r="Q29" s="358">
        <v>1338.2000000000044</v>
      </c>
      <c r="R29" s="358">
        <v>1338.1500000000015</v>
      </c>
      <c r="S29" s="358">
        <v>1263.75</v>
      </c>
      <c r="T29" s="358">
        <v>1189.4499999999898</v>
      </c>
    </row>
    <row r="30" spans="1:20" ht="19" customHeight="1">
      <c r="A30" s="70" t="s">
        <v>75</v>
      </c>
      <c r="B30" s="358">
        <v>0</v>
      </c>
      <c r="C30" s="358">
        <v>0</v>
      </c>
      <c r="D30" s="358">
        <v>0</v>
      </c>
      <c r="E30" s="358">
        <v>0</v>
      </c>
      <c r="F30" s="358">
        <v>183.09999999999997</v>
      </c>
      <c r="G30" s="358">
        <v>617.85</v>
      </c>
      <c r="H30" s="358">
        <v>1120.8000000000002</v>
      </c>
      <c r="I30" s="358">
        <v>1520</v>
      </c>
      <c r="J30" s="358">
        <v>1359.7499999999998</v>
      </c>
      <c r="K30" s="358">
        <v>1670.4</v>
      </c>
      <c r="L30" s="358">
        <v>1890.3999999999996</v>
      </c>
      <c r="M30" s="358">
        <v>2120.3999999999996</v>
      </c>
      <c r="N30" s="358">
        <v>2849.9999999999982</v>
      </c>
      <c r="O30" s="358">
        <v>3148.3500000000004</v>
      </c>
      <c r="P30" s="358">
        <v>3550.9500000000044</v>
      </c>
      <c r="Q30" s="358">
        <v>3618.2999999999993</v>
      </c>
      <c r="R30" s="358">
        <v>3697</v>
      </c>
      <c r="S30" s="358">
        <v>3697.1000000000058</v>
      </c>
      <c r="T30" s="358">
        <v>3696.9499999999971</v>
      </c>
    </row>
    <row r="31" spans="1:20" ht="19" customHeight="1">
      <c r="A31" s="70" t="s">
        <v>78</v>
      </c>
      <c r="B31" s="358">
        <v>0</v>
      </c>
      <c r="C31" s="358">
        <v>0</v>
      </c>
      <c r="D31" s="358">
        <v>0</v>
      </c>
      <c r="E31" s="358">
        <v>0</v>
      </c>
      <c r="F31" s="358">
        <v>0</v>
      </c>
      <c r="G31" s="358">
        <v>0</v>
      </c>
      <c r="H31" s="358">
        <v>266.74</v>
      </c>
      <c r="I31" s="358">
        <v>766.35</v>
      </c>
      <c r="J31" s="358">
        <v>1176.57</v>
      </c>
      <c r="K31" s="358">
        <v>1487.58</v>
      </c>
      <c r="L31" s="358">
        <v>1349.88</v>
      </c>
      <c r="M31" s="358">
        <v>1413.37</v>
      </c>
      <c r="N31" s="358">
        <v>1530.0299999999997</v>
      </c>
      <c r="O31" s="358">
        <v>1655.0900000000001</v>
      </c>
      <c r="P31" s="358">
        <v>2401.7599999999984</v>
      </c>
      <c r="Q31" s="358">
        <v>2450.59</v>
      </c>
      <c r="R31" s="358">
        <v>2563.0400000000009</v>
      </c>
      <c r="S31" s="358">
        <v>2585.3600000000006</v>
      </c>
      <c r="T31" s="358">
        <v>2586.6300000000047</v>
      </c>
    </row>
    <row r="32" spans="1:20" ht="19" customHeight="1">
      <c r="A32" s="70" t="s">
        <v>55</v>
      </c>
      <c r="B32" s="358">
        <v>0</v>
      </c>
      <c r="C32" s="358">
        <v>0</v>
      </c>
      <c r="D32" s="358">
        <v>0</v>
      </c>
      <c r="E32" s="358">
        <v>13.450000000000001</v>
      </c>
      <c r="F32" s="358">
        <v>259.85000000000002</v>
      </c>
      <c r="G32" s="358">
        <v>394.25</v>
      </c>
      <c r="H32" s="358">
        <v>526.40000000000009</v>
      </c>
      <c r="I32" s="358">
        <v>674.24999999999977</v>
      </c>
      <c r="J32" s="358">
        <v>795.2</v>
      </c>
      <c r="K32" s="358">
        <v>1021.4499999999998</v>
      </c>
      <c r="L32" s="358">
        <v>1211.8500000000004</v>
      </c>
      <c r="M32" s="358">
        <v>1299.2000000000003</v>
      </c>
      <c r="N32" s="358">
        <v>1442.5499999999993</v>
      </c>
      <c r="O32" s="358">
        <v>1534.3999999999987</v>
      </c>
      <c r="P32" s="358">
        <v>1831.1500000000015</v>
      </c>
      <c r="Q32" s="358">
        <v>1957.8000000000029</v>
      </c>
      <c r="R32" s="358">
        <v>2060.8000000000029</v>
      </c>
      <c r="S32" s="358">
        <v>2163.8499999999985</v>
      </c>
      <c r="T32" s="358">
        <v>2163.8999999999942</v>
      </c>
    </row>
    <row r="33" spans="1:20" ht="19" customHeight="1">
      <c r="A33" s="70" t="s">
        <v>58</v>
      </c>
      <c r="B33" s="358">
        <v>0</v>
      </c>
      <c r="C33" s="358">
        <v>0</v>
      </c>
      <c r="D33" s="358">
        <v>0</v>
      </c>
      <c r="E33" s="358">
        <v>0</v>
      </c>
      <c r="F33" s="358">
        <v>0</v>
      </c>
      <c r="G33" s="358">
        <v>200.85000000000002</v>
      </c>
      <c r="H33" s="358">
        <v>524.55000000000007</v>
      </c>
      <c r="I33" s="358">
        <v>839.25</v>
      </c>
      <c r="J33" s="358">
        <v>1140.95</v>
      </c>
      <c r="K33" s="358">
        <v>1637.2000000000003</v>
      </c>
      <c r="L33" s="358">
        <v>1709.5000000000005</v>
      </c>
      <c r="M33" s="358">
        <v>1742.5000000000009</v>
      </c>
      <c r="N33" s="358">
        <v>1812.0499999999993</v>
      </c>
      <c r="O33" s="358">
        <v>2088.6999999999998</v>
      </c>
      <c r="P33" s="358">
        <v>2109.75</v>
      </c>
      <c r="Q33" s="358">
        <v>2215.2000000000007</v>
      </c>
      <c r="R33" s="358">
        <v>2259.9000000000015</v>
      </c>
      <c r="S33" s="358">
        <v>2410.5999999999913</v>
      </c>
      <c r="T33" s="358">
        <v>2410.6999999999971</v>
      </c>
    </row>
    <row r="34" spans="1:20" ht="19" customHeight="1">
      <c r="A34" s="70" t="s">
        <v>61</v>
      </c>
      <c r="B34" s="358">
        <v>0</v>
      </c>
      <c r="C34" s="358">
        <v>0</v>
      </c>
      <c r="D34" s="358">
        <v>0</v>
      </c>
      <c r="E34" s="358">
        <v>0</v>
      </c>
      <c r="F34" s="358">
        <v>289.85000000000002</v>
      </c>
      <c r="G34" s="358">
        <v>642.64999999999986</v>
      </c>
      <c r="H34" s="358">
        <v>872.65</v>
      </c>
      <c r="I34" s="358">
        <v>1049</v>
      </c>
      <c r="J34" s="358">
        <v>945.9000000000002</v>
      </c>
      <c r="K34" s="358">
        <v>990.74999999999989</v>
      </c>
      <c r="L34" s="358">
        <v>1426.6</v>
      </c>
      <c r="M34" s="358">
        <v>1765.8999999999996</v>
      </c>
      <c r="N34" s="358">
        <v>2312.6999999999998</v>
      </c>
      <c r="O34" s="358">
        <v>2609.6499999999996</v>
      </c>
      <c r="P34" s="358">
        <v>4405.6500000000015</v>
      </c>
      <c r="Q34" s="358">
        <v>4453.2999999999993</v>
      </c>
      <c r="R34" s="358">
        <v>4934.75</v>
      </c>
      <c r="S34" s="358">
        <v>5054.9000000000233</v>
      </c>
      <c r="T34" s="358">
        <v>5054.9000000000087</v>
      </c>
    </row>
    <row r="35" spans="1:20" ht="19" customHeight="1">
      <c r="A35" s="70" t="s">
        <v>64</v>
      </c>
      <c r="B35" s="358">
        <v>0</v>
      </c>
      <c r="C35" s="358">
        <v>0</v>
      </c>
      <c r="D35" s="358">
        <v>0</v>
      </c>
      <c r="E35" s="358">
        <v>0</v>
      </c>
      <c r="F35" s="358">
        <v>0</v>
      </c>
      <c r="G35" s="358">
        <v>0</v>
      </c>
      <c r="H35" s="358">
        <v>220.05</v>
      </c>
      <c r="I35" s="358">
        <v>775.30000000000007</v>
      </c>
      <c r="J35" s="358">
        <v>1377.6</v>
      </c>
      <c r="K35" s="358">
        <v>2557.8999999999996</v>
      </c>
      <c r="L35" s="358">
        <v>3588.5</v>
      </c>
      <c r="M35" s="358">
        <v>3490.7999999999993</v>
      </c>
      <c r="N35" s="358">
        <v>2723.8499999999995</v>
      </c>
      <c r="O35" s="358">
        <v>2139.25</v>
      </c>
      <c r="P35" s="358">
        <v>2840.8499999999985</v>
      </c>
      <c r="Q35" s="358">
        <v>4468.5999999999949</v>
      </c>
      <c r="R35" s="358">
        <v>6254.1999999999971</v>
      </c>
      <c r="S35" s="358">
        <v>5531.9499999999971</v>
      </c>
      <c r="T35" s="358">
        <v>5319.9499999999971</v>
      </c>
    </row>
    <row r="36" spans="1:20" ht="19" customHeight="1">
      <c r="A36" s="70" t="s">
        <v>67</v>
      </c>
      <c r="B36" s="358">
        <v>0</v>
      </c>
      <c r="C36" s="358">
        <v>0</v>
      </c>
      <c r="D36" s="358">
        <v>0</v>
      </c>
      <c r="E36" s="358">
        <v>0</v>
      </c>
      <c r="F36" s="358">
        <v>415.19999999999993</v>
      </c>
      <c r="G36" s="358">
        <v>839.19999999999982</v>
      </c>
      <c r="H36" s="358">
        <v>1127.9000000000001</v>
      </c>
      <c r="I36" s="358">
        <v>1250.1500000000001</v>
      </c>
      <c r="J36" s="358">
        <v>1484.9</v>
      </c>
      <c r="K36" s="358">
        <v>1212.4000000000001</v>
      </c>
      <c r="L36" s="358">
        <v>1922.2999999999997</v>
      </c>
      <c r="M36" s="358">
        <v>2393.5999999999995</v>
      </c>
      <c r="N36" s="358">
        <v>2508.8999999999978</v>
      </c>
      <c r="O36" s="358">
        <v>2658.8500000000004</v>
      </c>
      <c r="P36" s="358">
        <v>3611.8999999999978</v>
      </c>
      <c r="Q36" s="358">
        <v>4088.9000000000015</v>
      </c>
      <c r="R36" s="358">
        <v>3966.75</v>
      </c>
      <c r="S36" s="358">
        <v>4162.9500000000262</v>
      </c>
      <c r="T36" s="358">
        <v>3816.9000000000087</v>
      </c>
    </row>
    <row r="37" spans="1:20" ht="19" customHeight="1">
      <c r="A37" s="70" t="s">
        <v>70</v>
      </c>
      <c r="B37" s="358">
        <v>0</v>
      </c>
      <c r="C37" s="358">
        <v>41.9</v>
      </c>
      <c r="D37" s="358">
        <v>118.55</v>
      </c>
      <c r="E37" s="358">
        <v>276.14999999999998</v>
      </c>
      <c r="F37" s="358">
        <v>491.6</v>
      </c>
      <c r="G37" s="358">
        <v>763.24999999999989</v>
      </c>
      <c r="H37" s="358">
        <v>1148.4499999999998</v>
      </c>
      <c r="I37" s="358">
        <v>1470.9500000000003</v>
      </c>
      <c r="J37" s="417">
        <v>1653</v>
      </c>
      <c r="K37" s="358">
        <v>1236.4499999999998</v>
      </c>
      <c r="L37" s="417">
        <v>725.5</v>
      </c>
      <c r="M37" s="358">
        <v>1611.6000000000004</v>
      </c>
      <c r="N37" s="358">
        <v>2516.6000000000004</v>
      </c>
      <c r="O37" s="358">
        <v>2596.1000000000004</v>
      </c>
      <c r="P37" s="358">
        <v>2715.1000000000022</v>
      </c>
      <c r="Q37" s="358">
        <v>2862.25</v>
      </c>
      <c r="R37" s="358">
        <v>3067.6499999999942</v>
      </c>
      <c r="S37" s="358">
        <v>3190.9000000000087</v>
      </c>
      <c r="T37" s="358">
        <v>2741.2500000000146</v>
      </c>
    </row>
    <row r="38" spans="1:20" ht="19" customHeight="1">
      <c r="A38" s="70" t="s">
        <v>73</v>
      </c>
      <c r="B38" s="358">
        <v>0</v>
      </c>
      <c r="C38" s="358">
        <v>0</v>
      </c>
      <c r="D38" s="358">
        <v>0</v>
      </c>
      <c r="E38" s="358">
        <v>0</v>
      </c>
      <c r="F38" s="358">
        <v>0</v>
      </c>
      <c r="G38" s="358">
        <v>0</v>
      </c>
      <c r="H38" s="358">
        <v>0</v>
      </c>
      <c r="I38" s="358">
        <v>0</v>
      </c>
      <c r="J38" s="358">
        <v>0</v>
      </c>
      <c r="K38" s="358">
        <v>603.85</v>
      </c>
      <c r="L38" s="358">
        <v>1950.5500000000002</v>
      </c>
      <c r="M38" s="358">
        <v>2307.0499999999997</v>
      </c>
      <c r="N38" s="358">
        <v>2700.4</v>
      </c>
      <c r="O38" s="358">
        <v>2908.5999999999995</v>
      </c>
      <c r="P38" s="358">
        <v>4356.2999999999956</v>
      </c>
      <c r="Q38" s="358">
        <v>4540.0499999999993</v>
      </c>
      <c r="R38" s="358">
        <v>4755.6499999999942</v>
      </c>
      <c r="S38" s="358">
        <v>5264</v>
      </c>
      <c r="T38" s="358">
        <v>5431.5999999999913</v>
      </c>
    </row>
    <row r="39" spans="1:20" ht="19" customHeight="1">
      <c r="A39" s="70" t="s">
        <v>76</v>
      </c>
      <c r="B39" s="358">
        <v>0</v>
      </c>
      <c r="C39" s="358">
        <v>0</v>
      </c>
      <c r="D39" s="358">
        <v>0</v>
      </c>
      <c r="E39" s="358">
        <v>0</v>
      </c>
      <c r="F39" s="358">
        <v>96.35</v>
      </c>
      <c r="G39" s="358">
        <v>356.09999999999997</v>
      </c>
      <c r="H39" s="358">
        <v>876.5</v>
      </c>
      <c r="I39" s="358">
        <v>1464.6000000000001</v>
      </c>
      <c r="J39" s="358">
        <v>2130.1</v>
      </c>
      <c r="K39" s="358">
        <v>2871.0500000000006</v>
      </c>
      <c r="L39" s="358">
        <v>3264.9999999999995</v>
      </c>
      <c r="M39" s="358">
        <v>3668.7000000000003</v>
      </c>
      <c r="N39" s="358">
        <v>3888.9000000000015</v>
      </c>
      <c r="O39" s="358">
        <v>3888.8999999999987</v>
      </c>
      <c r="P39" s="358">
        <v>4501.2999999999993</v>
      </c>
      <c r="Q39" s="358">
        <v>4501.3500000000022</v>
      </c>
      <c r="R39" s="358">
        <v>5375.3000000000029</v>
      </c>
      <c r="S39" s="358">
        <v>5375.4000000000087</v>
      </c>
      <c r="T39" s="358">
        <v>5461.9499999999825</v>
      </c>
    </row>
    <row r="40" spans="1:20" ht="19" customHeight="1">
      <c r="A40" s="70"/>
      <c r="B40" s="69"/>
      <c r="C40" s="69"/>
      <c r="D40" s="69"/>
      <c r="E40" s="71"/>
      <c r="F40" s="71"/>
      <c r="G40" s="71"/>
      <c r="H40" s="71"/>
      <c r="I40" s="71"/>
      <c r="J40" s="71"/>
      <c r="K40" s="71"/>
      <c r="L40" s="71"/>
      <c r="M40" s="71"/>
      <c r="N40" s="71"/>
      <c r="O40" s="71"/>
      <c r="P40" s="71"/>
      <c r="Q40" s="71"/>
      <c r="R40" s="71"/>
      <c r="S40" s="71"/>
      <c r="T40" s="71"/>
    </row>
    <row r="41" spans="1:20" ht="19" customHeight="1">
      <c r="A41" s="72" t="s">
        <v>79</v>
      </c>
      <c r="B41" s="358">
        <v>0</v>
      </c>
      <c r="C41" s="358">
        <v>0</v>
      </c>
      <c r="D41" s="358">
        <v>0</v>
      </c>
      <c r="E41" s="358">
        <v>0</v>
      </c>
      <c r="F41" s="358">
        <v>0</v>
      </c>
      <c r="G41" s="358">
        <v>0</v>
      </c>
      <c r="H41" s="358">
        <v>0</v>
      </c>
      <c r="I41" s="358">
        <v>35.5</v>
      </c>
      <c r="J41" s="358">
        <v>79.900000000000006</v>
      </c>
      <c r="K41" s="358">
        <v>168.7</v>
      </c>
      <c r="L41" s="358">
        <v>288.8</v>
      </c>
      <c r="M41" s="358">
        <v>507.7</v>
      </c>
      <c r="N41" s="358">
        <v>766</v>
      </c>
      <c r="O41" s="358">
        <v>822.40000000000009</v>
      </c>
      <c r="P41" s="358">
        <v>1130.5</v>
      </c>
      <c r="Q41" s="358">
        <v>1679.7999999999993</v>
      </c>
      <c r="R41" s="358">
        <v>1676.5999999999985</v>
      </c>
      <c r="S41" s="358">
        <v>1686.2999999999993</v>
      </c>
      <c r="T41" s="358">
        <v>1683.0999999999985</v>
      </c>
    </row>
    <row r="42" spans="1:20" ht="19" customHeight="1">
      <c r="A42" s="72" t="s">
        <v>80</v>
      </c>
      <c r="B42" s="73"/>
      <c r="C42" s="73"/>
      <c r="D42" s="73"/>
      <c r="E42" s="74"/>
      <c r="F42" s="74"/>
      <c r="G42" s="74"/>
      <c r="H42" s="74"/>
      <c r="I42" s="74"/>
      <c r="J42" s="74"/>
      <c r="K42" s="74"/>
      <c r="L42" s="74"/>
      <c r="M42" s="74"/>
      <c r="N42" s="74"/>
      <c r="O42" s="74"/>
      <c r="P42" s="74"/>
      <c r="Q42" s="74"/>
      <c r="R42" s="74"/>
      <c r="S42" s="74"/>
      <c r="T42" s="74"/>
    </row>
    <row r="43" spans="1:20" ht="19" customHeight="1">
      <c r="A43" s="66"/>
      <c r="B43" s="797"/>
      <c r="C43" s="798"/>
      <c r="D43" s="798"/>
      <c r="E43" s="798"/>
      <c r="F43" s="798"/>
      <c r="G43" s="798"/>
      <c r="H43" s="798"/>
      <c r="I43" s="798"/>
      <c r="J43" s="798"/>
      <c r="K43" s="798"/>
      <c r="L43" s="798"/>
      <c r="M43" s="798"/>
      <c r="N43" s="798"/>
      <c r="O43" s="798"/>
      <c r="P43" s="798"/>
      <c r="Q43" s="798"/>
      <c r="R43" s="798"/>
      <c r="S43" s="798"/>
      <c r="T43" s="799"/>
    </row>
    <row r="44" spans="1:20" ht="19" customHeight="1">
      <c r="A44" s="70" t="s">
        <v>155</v>
      </c>
      <c r="B44" s="75">
        <v>0</v>
      </c>
      <c r="C44" s="75">
        <v>0</v>
      </c>
      <c r="D44" s="75">
        <v>55.369595536959558</v>
      </c>
      <c r="E44" s="75">
        <v>84.468532599902929</v>
      </c>
      <c r="F44" s="75">
        <v>92.118873655693292</v>
      </c>
      <c r="G44" s="75">
        <v>84.689781021897801</v>
      </c>
      <c r="H44" s="75">
        <v>73.224289511347365</v>
      </c>
      <c r="I44" s="75">
        <v>58.755305018304334</v>
      </c>
      <c r="J44" s="75">
        <v>55.835716142448661</v>
      </c>
      <c r="K44" s="75">
        <v>44.801565120178871</v>
      </c>
      <c r="L44" s="75">
        <v>39.770453429984521</v>
      </c>
      <c r="M44" s="75">
        <v>35.746298672693491</v>
      </c>
      <c r="N44" s="75">
        <v>35.375697205133235</v>
      </c>
      <c r="O44" s="75">
        <v>30.478590996084712</v>
      </c>
      <c r="P44" s="75">
        <v>17.952718645888609</v>
      </c>
      <c r="Q44" s="75">
        <v>12.606132549997989</v>
      </c>
      <c r="R44" s="75">
        <v>8.3110213446233505</v>
      </c>
      <c r="S44" s="75">
        <v>5.965136014954969</v>
      </c>
      <c r="T44" s="75">
        <v>4.6913732560466084</v>
      </c>
    </row>
    <row r="45" spans="1:20" ht="19" customHeight="1">
      <c r="A45" s="70" t="s">
        <v>56</v>
      </c>
      <c r="B45" s="75">
        <v>0</v>
      </c>
      <c r="C45" s="75">
        <v>0</v>
      </c>
      <c r="D45" s="75">
        <v>0</v>
      </c>
      <c r="E45" s="75">
        <v>100</v>
      </c>
      <c r="F45" s="75">
        <v>100</v>
      </c>
      <c r="G45" s="75">
        <v>100</v>
      </c>
      <c r="H45" s="75">
        <v>86.502169341744519</v>
      </c>
      <c r="I45" s="75">
        <v>74.823281423197841</v>
      </c>
      <c r="J45" s="75">
        <v>63.960161121227159</v>
      </c>
      <c r="K45" s="75">
        <v>46.326749778213568</v>
      </c>
      <c r="L45" s="75">
        <v>33.374688046814498</v>
      </c>
      <c r="M45" s="75">
        <v>25.077743225233224</v>
      </c>
      <c r="N45" s="75">
        <v>22.370073909614089</v>
      </c>
      <c r="O45" s="75">
        <v>20.3344284355544</v>
      </c>
      <c r="P45" s="75">
        <v>13.105196916100589</v>
      </c>
      <c r="Q45" s="75">
        <v>9.6797287844370246</v>
      </c>
      <c r="R45" s="75">
        <v>5.7858403799493257</v>
      </c>
      <c r="S45" s="75">
        <v>4.258518363460019</v>
      </c>
      <c r="T45" s="75">
        <v>3.2218395032828289</v>
      </c>
    </row>
    <row r="46" spans="1:20" ht="19" customHeight="1">
      <c r="A46" s="70" t="s">
        <v>59</v>
      </c>
      <c r="B46" s="75">
        <v>0</v>
      </c>
      <c r="C46" s="75">
        <v>0</v>
      </c>
      <c r="D46" s="75">
        <v>0</v>
      </c>
      <c r="E46" s="75">
        <v>32.52361673414304</v>
      </c>
      <c r="F46" s="75">
        <v>80.83556918359524</v>
      </c>
      <c r="G46" s="75">
        <v>93.641103904362211</v>
      </c>
      <c r="H46" s="75">
        <v>94.452008168822331</v>
      </c>
      <c r="I46" s="75">
        <v>86.80505087209302</v>
      </c>
      <c r="J46" s="75">
        <v>71.436848203939746</v>
      </c>
      <c r="K46" s="75">
        <v>48.234239205407647</v>
      </c>
      <c r="L46" s="75">
        <v>33.310707012968464</v>
      </c>
      <c r="M46" s="75">
        <v>27.301875466670563</v>
      </c>
      <c r="N46" s="75">
        <v>23.445779858443373</v>
      </c>
      <c r="O46" s="75">
        <v>20.345340558920419</v>
      </c>
      <c r="P46" s="75">
        <v>15.549031395735689</v>
      </c>
      <c r="Q46" s="75">
        <v>11.743893957992102</v>
      </c>
      <c r="R46" s="75">
        <v>6.7917528401535936</v>
      </c>
      <c r="S46" s="75">
        <v>4.7774895415601284</v>
      </c>
      <c r="T46" s="75">
        <v>3.6598237531351399</v>
      </c>
    </row>
    <row r="47" spans="1:20" ht="19" customHeight="1">
      <c r="A47" s="70" t="s">
        <v>62</v>
      </c>
      <c r="B47" s="75">
        <v>0</v>
      </c>
      <c r="C47" s="75">
        <v>0</v>
      </c>
      <c r="D47" s="75">
        <v>0</v>
      </c>
      <c r="E47" s="75">
        <v>0</v>
      </c>
      <c r="F47" s="75">
        <v>0</v>
      </c>
      <c r="G47" s="75">
        <v>83.29463256544328</v>
      </c>
      <c r="H47" s="75">
        <v>92.054253556714755</v>
      </c>
      <c r="I47" s="75">
        <v>86.273994836628944</v>
      </c>
      <c r="J47" s="75">
        <v>64.434859192916591</v>
      </c>
      <c r="K47" s="75">
        <v>42.614886462700817</v>
      </c>
      <c r="L47" s="75">
        <v>31.834555207217853</v>
      </c>
      <c r="M47" s="75">
        <v>24.664666757309675</v>
      </c>
      <c r="N47" s="75">
        <v>19.147395522810641</v>
      </c>
      <c r="O47" s="75">
        <v>16.276180836434119</v>
      </c>
      <c r="P47" s="75">
        <v>12.489852531341381</v>
      </c>
      <c r="Q47" s="75">
        <v>8.6549223322139568</v>
      </c>
      <c r="R47" s="75">
        <v>5.3621152234200187</v>
      </c>
      <c r="S47" s="75">
        <v>3.8843104896395602</v>
      </c>
      <c r="T47" s="75">
        <v>3.0458185702311469</v>
      </c>
    </row>
    <row r="48" spans="1:20" ht="19" customHeight="1">
      <c r="A48" s="70" t="s">
        <v>65</v>
      </c>
      <c r="B48" s="75">
        <v>100</v>
      </c>
      <c r="C48" s="75">
        <v>99.999999999999986</v>
      </c>
      <c r="D48" s="75">
        <v>100</v>
      </c>
      <c r="E48" s="75">
        <v>100</v>
      </c>
      <c r="F48" s="75">
        <v>96.614047128803477</v>
      </c>
      <c r="G48" s="75">
        <v>88.957436881123954</v>
      </c>
      <c r="H48" s="75">
        <v>80.013423819822506</v>
      </c>
      <c r="I48" s="75">
        <v>68.378363414904229</v>
      </c>
      <c r="J48" s="75">
        <v>58.591926700665582</v>
      </c>
      <c r="K48" s="75">
        <v>44.549153043864195</v>
      </c>
      <c r="L48" s="75">
        <v>34.181682445960163</v>
      </c>
      <c r="M48" s="75">
        <v>24.63159968479118</v>
      </c>
      <c r="N48" s="75">
        <v>23.577137710876315</v>
      </c>
      <c r="O48" s="75">
        <v>26.570891241029553</v>
      </c>
      <c r="P48" s="75">
        <v>15.431416911443492</v>
      </c>
      <c r="Q48" s="75">
        <v>10.37652066283302</v>
      </c>
      <c r="R48" s="75">
        <v>6.1422363182773632</v>
      </c>
      <c r="S48" s="75">
        <v>4.399551683053283</v>
      </c>
      <c r="T48" s="75">
        <v>3.3895053532929826</v>
      </c>
    </row>
    <row r="49" spans="1:20" ht="19" customHeight="1">
      <c r="A49" s="70" t="s">
        <v>68</v>
      </c>
      <c r="B49" s="75">
        <v>0</v>
      </c>
      <c r="C49" s="75">
        <v>0</v>
      </c>
      <c r="D49" s="75">
        <v>0</v>
      </c>
      <c r="E49" s="75">
        <v>100</v>
      </c>
      <c r="F49" s="75">
        <v>100</v>
      </c>
      <c r="G49" s="75">
        <v>100</v>
      </c>
      <c r="H49" s="75">
        <v>68.693757696315245</v>
      </c>
      <c r="I49" s="75">
        <v>46.709347602780632</v>
      </c>
      <c r="J49" s="75">
        <v>33.510381458232736</v>
      </c>
      <c r="K49" s="75">
        <v>16.852526791056963</v>
      </c>
      <c r="L49" s="75">
        <v>10.645049736569078</v>
      </c>
      <c r="M49" s="75">
        <v>1.6511090177271655</v>
      </c>
      <c r="N49" s="75">
        <v>4.0240678909293273</v>
      </c>
      <c r="O49" s="75">
        <v>5.0568653003198722</v>
      </c>
      <c r="P49" s="75">
        <v>3.0275027653917213</v>
      </c>
      <c r="Q49" s="75">
        <v>2.1274643772845234</v>
      </c>
      <c r="R49" s="75">
        <v>1.3761169214834983</v>
      </c>
      <c r="S49" s="75">
        <v>1.0025181526488127</v>
      </c>
      <c r="T49" s="75">
        <v>0.76473972039367411</v>
      </c>
    </row>
    <row r="50" spans="1:20" ht="19" customHeight="1">
      <c r="A50" s="70" t="s">
        <v>71</v>
      </c>
      <c r="B50" s="75">
        <v>0</v>
      </c>
      <c r="C50" s="75">
        <v>0</v>
      </c>
      <c r="D50" s="75">
        <v>0</v>
      </c>
      <c r="E50" s="75">
        <v>28.977272727272734</v>
      </c>
      <c r="F50" s="75">
        <v>76.476123265114097</v>
      </c>
      <c r="G50" s="75">
        <v>89.83636548429719</v>
      </c>
      <c r="H50" s="75">
        <v>86.63209449726304</v>
      </c>
      <c r="I50" s="75">
        <v>76.903269144648448</v>
      </c>
      <c r="J50" s="75">
        <v>66.842160960897402</v>
      </c>
      <c r="K50" s="75">
        <v>49.965974538996505</v>
      </c>
      <c r="L50" s="75">
        <v>38.972289156626502</v>
      </c>
      <c r="M50" s="75">
        <v>31.000018698928553</v>
      </c>
      <c r="N50" s="75">
        <v>26.47731056821965</v>
      </c>
      <c r="O50" s="75">
        <v>22.919265615746173</v>
      </c>
      <c r="P50" s="75">
        <v>13.744819579626604</v>
      </c>
      <c r="Q50" s="75">
        <v>9.46723865269845</v>
      </c>
      <c r="R50" s="75">
        <v>5.7688375489610344</v>
      </c>
      <c r="S50" s="75">
        <v>3.5907417553370413</v>
      </c>
      <c r="T50" s="75">
        <v>2.8544489304412322</v>
      </c>
    </row>
    <row r="51" spans="1:20" ht="19" customHeight="1">
      <c r="A51" s="70" t="s">
        <v>74</v>
      </c>
      <c r="B51" s="75">
        <v>0</v>
      </c>
      <c r="C51" s="75">
        <v>0</v>
      </c>
      <c r="D51" s="75">
        <v>0</v>
      </c>
      <c r="E51" s="75">
        <v>100</v>
      </c>
      <c r="F51" s="75">
        <v>99.999999999999986</v>
      </c>
      <c r="G51" s="75">
        <v>70.77150211992732</v>
      </c>
      <c r="H51" s="75">
        <v>54.050077650328312</v>
      </c>
      <c r="I51" s="75">
        <v>47.32835333496611</v>
      </c>
      <c r="J51" s="75">
        <v>41.938325991189437</v>
      </c>
      <c r="K51" s="75">
        <v>25.833047062864999</v>
      </c>
      <c r="L51" s="75">
        <v>19.374386795175166</v>
      </c>
      <c r="M51" s="75">
        <v>20.410110044414587</v>
      </c>
      <c r="N51" s="75">
        <v>21.629213483146092</v>
      </c>
      <c r="O51" s="75">
        <v>19.337390128465163</v>
      </c>
      <c r="P51" s="75">
        <v>11.700975081256779</v>
      </c>
      <c r="Q51" s="75">
        <v>8.2848837209302104</v>
      </c>
      <c r="R51" s="75">
        <v>5.36626916524704</v>
      </c>
      <c r="S51" s="75">
        <v>3.7157180772633374</v>
      </c>
      <c r="T51" s="75">
        <v>3.0604024323505441</v>
      </c>
    </row>
    <row r="52" spans="1:20" ht="19" customHeight="1">
      <c r="A52" s="70" t="s">
        <v>77</v>
      </c>
      <c r="B52" s="75">
        <v>0</v>
      </c>
      <c r="C52" s="75">
        <v>0</v>
      </c>
      <c r="D52" s="75">
        <v>0</v>
      </c>
      <c r="E52" s="75">
        <v>99.999999999999986</v>
      </c>
      <c r="F52" s="75">
        <v>100</v>
      </c>
      <c r="G52" s="75">
        <v>100.00000000000001</v>
      </c>
      <c r="H52" s="75">
        <v>100</v>
      </c>
      <c r="I52" s="75">
        <v>100</v>
      </c>
      <c r="J52" s="75">
        <v>100</v>
      </c>
      <c r="K52" s="75">
        <v>96.297336328626443</v>
      </c>
      <c r="L52" s="75">
        <v>82.634036099794812</v>
      </c>
      <c r="M52" s="75">
        <v>67.680198646021225</v>
      </c>
      <c r="N52" s="75">
        <v>56.542405792997435</v>
      </c>
      <c r="O52" s="75">
        <v>51.049751243781103</v>
      </c>
      <c r="P52" s="75">
        <v>39.678721759299037</v>
      </c>
      <c r="Q52" s="75">
        <v>34.593322172460972</v>
      </c>
      <c r="R52" s="75">
        <v>18.285022449766267</v>
      </c>
      <c r="S52" s="75">
        <v>9.3434997920267318</v>
      </c>
      <c r="T52" s="75">
        <v>7.3619974139768996</v>
      </c>
    </row>
    <row r="53" spans="1:20" ht="19" customHeight="1">
      <c r="A53" s="70" t="s">
        <v>53</v>
      </c>
      <c r="B53" s="75">
        <v>0</v>
      </c>
      <c r="C53" s="75">
        <v>51.807228915662648</v>
      </c>
      <c r="D53" s="75">
        <v>65.576592082616187</v>
      </c>
      <c r="E53" s="75">
        <v>82.767534034120274</v>
      </c>
      <c r="F53" s="75">
        <v>90.878409194563545</v>
      </c>
      <c r="G53" s="75">
        <v>81.497379863975908</v>
      </c>
      <c r="H53" s="75">
        <v>74.414988432510327</v>
      </c>
      <c r="I53" s="75">
        <v>67.416091215673674</v>
      </c>
      <c r="J53" s="75">
        <v>60.577426763911838</v>
      </c>
      <c r="K53" s="75">
        <v>44.107744107744111</v>
      </c>
      <c r="L53" s="75">
        <v>33.077376855766389</v>
      </c>
      <c r="M53" s="75">
        <v>28.279441656728409</v>
      </c>
      <c r="N53" s="75">
        <v>26.231866537717597</v>
      </c>
      <c r="O53" s="75">
        <v>23.410514709567476</v>
      </c>
      <c r="P53" s="75">
        <v>12.237634973915167</v>
      </c>
      <c r="Q53" s="75">
        <v>7.9668170432471088</v>
      </c>
      <c r="R53" s="75">
        <v>5.4190069969856554</v>
      </c>
      <c r="S53" s="75">
        <v>3.8631790261597043</v>
      </c>
      <c r="T53" s="75">
        <v>2.3643750497888951</v>
      </c>
    </row>
    <row r="54" spans="1:20" ht="19" customHeight="1">
      <c r="A54" s="70" t="s">
        <v>57</v>
      </c>
      <c r="B54" s="75">
        <v>0</v>
      </c>
      <c r="C54" s="75">
        <v>0</v>
      </c>
      <c r="D54" s="75">
        <v>0</v>
      </c>
      <c r="E54" s="75">
        <v>70.208540218470702</v>
      </c>
      <c r="F54" s="75">
        <v>91.751443497387953</v>
      </c>
      <c r="G54" s="75">
        <v>70.511734148767644</v>
      </c>
      <c r="H54" s="75">
        <v>52.185121836345175</v>
      </c>
      <c r="I54" s="75">
        <v>42.050304185962055</v>
      </c>
      <c r="J54" s="75">
        <v>33.218894109774368</v>
      </c>
      <c r="K54" s="75">
        <v>19.673950153636046</v>
      </c>
      <c r="L54" s="75">
        <v>16.472697690634703</v>
      </c>
      <c r="M54" s="75">
        <v>18.579301977386557</v>
      </c>
      <c r="N54" s="75">
        <v>17.15474811433004</v>
      </c>
      <c r="O54" s="75">
        <v>16.673491435640976</v>
      </c>
      <c r="P54" s="75">
        <v>9.3619888475836639</v>
      </c>
      <c r="Q54" s="75">
        <v>6.5013662335906002</v>
      </c>
      <c r="R54" s="75">
        <v>4.1014219360390021</v>
      </c>
      <c r="S54" s="75">
        <v>2.8655878963979657</v>
      </c>
      <c r="T54" s="75">
        <v>2.2022552013402907</v>
      </c>
    </row>
    <row r="55" spans="1:20" ht="19" customHeight="1">
      <c r="A55" s="70" t="s">
        <v>60</v>
      </c>
      <c r="B55" s="75">
        <v>0</v>
      </c>
      <c r="C55" s="75">
        <v>0</v>
      </c>
      <c r="D55" s="75">
        <v>0</v>
      </c>
      <c r="E55" s="75">
        <v>0</v>
      </c>
      <c r="F55" s="75">
        <v>0</v>
      </c>
      <c r="G55" s="75">
        <v>0</v>
      </c>
      <c r="H55" s="75">
        <v>0</v>
      </c>
      <c r="I55" s="75">
        <v>0</v>
      </c>
      <c r="J55" s="75">
        <v>100</v>
      </c>
      <c r="K55" s="75">
        <v>100</v>
      </c>
      <c r="L55" s="75">
        <v>56.544474099896505</v>
      </c>
      <c r="M55" s="75">
        <v>38.571577195172708</v>
      </c>
      <c r="N55" s="75">
        <v>29.347905982664344</v>
      </c>
      <c r="O55" s="75">
        <v>23.632497700720286</v>
      </c>
      <c r="P55" s="75">
        <v>11.985747801669993</v>
      </c>
      <c r="Q55" s="75">
        <v>8.0113106667242917</v>
      </c>
      <c r="R55" s="75">
        <v>4.8171470201994415</v>
      </c>
      <c r="S55" s="75">
        <v>3.4438899069907549</v>
      </c>
      <c r="T55" s="75">
        <v>2.7984418312197112</v>
      </c>
    </row>
    <row r="56" spans="1:20" ht="19" customHeight="1">
      <c r="A56" s="70" t="s">
        <v>63</v>
      </c>
      <c r="B56" s="75">
        <v>0</v>
      </c>
      <c r="C56" s="75">
        <v>0</v>
      </c>
      <c r="D56" s="75">
        <v>0</v>
      </c>
      <c r="E56" s="75">
        <v>100</v>
      </c>
      <c r="F56" s="75">
        <v>100</v>
      </c>
      <c r="G56" s="75">
        <v>100</v>
      </c>
      <c r="H56" s="75">
        <v>100</v>
      </c>
      <c r="I56" s="75">
        <v>100</v>
      </c>
      <c r="J56" s="75">
        <v>100</v>
      </c>
      <c r="K56" s="75">
        <v>86.566310975609753</v>
      </c>
      <c r="L56" s="75">
        <v>52.10616964178427</v>
      </c>
      <c r="M56" s="75">
        <v>35.09579765734167</v>
      </c>
      <c r="N56" s="75">
        <v>25.383086400608995</v>
      </c>
      <c r="O56" s="75">
        <v>19.343598279927871</v>
      </c>
      <c r="P56" s="75">
        <v>8.264683108871429</v>
      </c>
      <c r="Q56" s="75">
        <v>4.8974239587985471</v>
      </c>
      <c r="R56" s="75">
        <v>2.5788925178018101</v>
      </c>
      <c r="S56" s="75">
        <v>1.7405453056511426</v>
      </c>
      <c r="T56" s="75">
        <v>1.3041179129597698</v>
      </c>
    </row>
    <row r="57" spans="1:20" ht="19" customHeight="1">
      <c r="A57" s="70" t="s">
        <v>66</v>
      </c>
      <c r="B57" s="75">
        <v>0</v>
      </c>
      <c r="C57" s="75">
        <v>0</v>
      </c>
      <c r="D57" s="75">
        <v>0</v>
      </c>
      <c r="E57" s="75">
        <v>69.984992496248125</v>
      </c>
      <c r="F57" s="75">
        <v>87.673343605547004</v>
      </c>
      <c r="G57" s="75">
        <v>91.35704034444268</v>
      </c>
      <c r="H57" s="75">
        <v>76.37529754033325</v>
      </c>
      <c r="I57" s="75">
        <v>63.385234769111385</v>
      </c>
      <c r="J57" s="75">
        <v>51.366411197535335</v>
      </c>
      <c r="K57" s="75">
        <v>39.866072552425557</v>
      </c>
      <c r="L57" s="75">
        <v>31.846318232899172</v>
      </c>
      <c r="M57" s="75">
        <v>27.548730842036811</v>
      </c>
      <c r="N57" s="75">
        <v>25.026569384903805</v>
      </c>
      <c r="O57" s="75">
        <v>24.496290570318557</v>
      </c>
      <c r="P57" s="75">
        <v>15.262678326148166</v>
      </c>
      <c r="Q57" s="75">
        <v>10.567719673006613</v>
      </c>
      <c r="R57" s="75">
        <v>6.0368970360964598</v>
      </c>
      <c r="S57" s="75">
        <v>4.5110147096419198</v>
      </c>
      <c r="T57" s="75">
        <v>2.869277304163508</v>
      </c>
    </row>
    <row r="58" spans="1:20" ht="19" customHeight="1">
      <c r="A58" s="70" t="s">
        <v>69</v>
      </c>
      <c r="B58" s="75">
        <v>0</v>
      </c>
      <c r="C58" s="75">
        <v>0</v>
      </c>
      <c r="D58" s="75">
        <v>0</v>
      </c>
      <c r="E58" s="75">
        <v>100</v>
      </c>
      <c r="F58" s="75">
        <v>87.775252723140824</v>
      </c>
      <c r="G58" s="75">
        <v>62.568363929283066</v>
      </c>
      <c r="H58" s="75">
        <v>46.288111258129</v>
      </c>
      <c r="I58" s="75">
        <v>35.903689806128824</v>
      </c>
      <c r="J58" s="75">
        <v>26.924790895379129</v>
      </c>
      <c r="K58" s="75">
        <v>12.649877769585977</v>
      </c>
      <c r="L58" s="75">
        <v>20.122773299675853</v>
      </c>
      <c r="M58" s="75">
        <v>20.318663183523636</v>
      </c>
      <c r="N58" s="75">
        <v>18.894009216589861</v>
      </c>
      <c r="O58" s="75">
        <v>15.678776290630974</v>
      </c>
      <c r="P58" s="75">
        <v>9.1196577932246043</v>
      </c>
      <c r="Q58" s="75">
        <v>6.1263521887479504</v>
      </c>
      <c r="R58" s="75">
        <v>3.7370335633888576</v>
      </c>
      <c r="S58" s="75">
        <v>2.6552764466521719</v>
      </c>
      <c r="T58" s="75">
        <v>1.8657453220330746</v>
      </c>
    </row>
    <row r="59" spans="1:20" ht="19" customHeight="1">
      <c r="A59" s="70" t="s">
        <v>72</v>
      </c>
      <c r="B59" s="75">
        <v>100</v>
      </c>
      <c r="C59" s="75">
        <v>95.598057073466904</v>
      </c>
      <c r="D59" s="75">
        <v>80.823334712453459</v>
      </c>
      <c r="E59" s="75">
        <v>68.256945258469102</v>
      </c>
      <c r="F59" s="75">
        <v>56.44063909487042</v>
      </c>
      <c r="G59" s="75">
        <v>48.433317587781445</v>
      </c>
      <c r="H59" s="75">
        <v>42.949631970403487</v>
      </c>
      <c r="I59" s="75">
        <v>38.33575689230495</v>
      </c>
      <c r="J59" s="75">
        <v>34.103165298944901</v>
      </c>
      <c r="K59" s="75">
        <v>26.027826086956527</v>
      </c>
      <c r="L59" s="75">
        <v>23.788302340342195</v>
      </c>
      <c r="M59" s="75">
        <v>23.786259862787727</v>
      </c>
      <c r="N59" s="75">
        <v>20.481630080158112</v>
      </c>
      <c r="O59" s="75">
        <v>17.156998305289061</v>
      </c>
      <c r="P59" s="75">
        <v>9.2306625195309628</v>
      </c>
      <c r="Q59" s="75">
        <v>6.4984666784832585</v>
      </c>
      <c r="R59" s="75">
        <v>3.8417976908733125</v>
      </c>
      <c r="S59" s="75">
        <v>2.606363342002306</v>
      </c>
      <c r="T59" s="75">
        <v>1.930226557593582</v>
      </c>
    </row>
    <row r="60" spans="1:20" ht="19" customHeight="1">
      <c r="A60" s="70" t="s">
        <v>75</v>
      </c>
      <c r="B60" s="75">
        <v>0</v>
      </c>
      <c r="C60" s="75">
        <v>0</v>
      </c>
      <c r="D60" s="75">
        <v>0</v>
      </c>
      <c r="E60" s="75">
        <v>0</v>
      </c>
      <c r="F60" s="75">
        <v>100</v>
      </c>
      <c r="G60" s="75">
        <v>100</v>
      </c>
      <c r="H60" s="75">
        <v>100</v>
      </c>
      <c r="I60" s="75">
        <v>82.586253735397989</v>
      </c>
      <c r="J60" s="75">
        <v>64.299900695134056</v>
      </c>
      <c r="K60" s="75">
        <v>45.789473684210535</v>
      </c>
      <c r="L60" s="75">
        <v>36.620045716942379</v>
      </c>
      <c r="M60" s="75">
        <v>31.686541737649055</v>
      </c>
      <c r="N60" s="75">
        <v>32.808398950131213</v>
      </c>
      <c r="O60" s="75">
        <v>29.406517657827631</v>
      </c>
      <c r="P60" s="75">
        <v>16.720739471106778</v>
      </c>
      <c r="Q60" s="75">
        <v>10.975687440280282</v>
      </c>
      <c r="R60" s="75">
        <v>6.5054813563497502</v>
      </c>
      <c r="S60" s="75">
        <v>4.5767913314425916</v>
      </c>
      <c r="T60" s="75">
        <v>3.5310034317194767</v>
      </c>
    </row>
    <row r="61" spans="1:20" ht="19" customHeight="1">
      <c r="A61" s="70" t="s">
        <v>78</v>
      </c>
      <c r="B61" s="75">
        <v>0</v>
      </c>
      <c r="C61" s="75">
        <v>0</v>
      </c>
      <c r="D61" s="75">
        <v>0</v>
      </c>
      <c r="E61" s="75">
        <v>0</v>
      </c>
      <c r="F61" s="75">
        <v>0</v>
      </c>
      <c r="G61" s="75">
        <v>0</v>
      </c>
      <c r="H61" s="75">
        <v>100</v>
      </c>
      <c r="I61" s="75">
        <v>100</v>
      </c>
      <c r="J61" s="75">
        <v>86.03362167932903</v>
      </c>
      <c r="K61" s="75">
        <v>54.240168016976718</v>
      </c>
      <c r="L61" s="75">
        <v>33.78179524910658</v>
      </c>
      <c r="M61" s="75">
        <v>26.630327261901844</v>
      </c>
      <c r="N61" s="75">
        <v>22.795339114992032</v>
      </c>
      <c r="O61" s="75">
        <v>20.191189800282785</v>
      </c>
      <c r="P61" s="75">
        <v>14.34078348388082</v>
      </c>
      <c r="Q61" s="75">
        <v>9.3510449089332113</v>
      </c>
      <c r="R61" s="75">
        <v>5.5843252636771368</v>
      </c>
      <c r="S61" s="75">
        <v>3.9278434842428056</v>
      </c>
      <c r="T61" s="75">
        <v>3.0135039901727363</v>
      </c>
    </row>
    <row r="62" spans="1:20" ht="19" customHeight="1">
      <c r="A62" s="70" t="s">
        <v>55</v>
      </c>
      <c r="B62" s="75">
        <v>0</v>
      </c>
      <c r="C62" s="75">
        <v>0</v>
      </c>
      <c r="D62" s="75">
        <v>0</v>
      </c>
      <c r="E62" s="75">
        <v>100</v>
      </c>
      <c r="F62" s="75">
        <v>96.670386904761912</v>
      </c>
      <c r="G62" s="75">
        <v>75.217018029190129</v>
      </c>
      <c r="H62" s="75">
        <v>63.686407355876838</v>
      </c>
      <c r="I62" s="75">
        <v>54.137058894375521</v>
      </c>
      <c r="J62" s="75">
        <v>45.98392413115134</v>
      </c>
      <c r="K62" s="75">
        <v>37.500229454632226</v>
      </c>
      <c r="L62" s="75">
        <v>31.056354270777284</v>
      </c>
      <c r="M62" s="75">
        <v>25.305311544379741</v>
      </c>
      <c r="N62" s="75">
        <v>22.199053591351511</v>
      </c>
      <c r="O62" s="75">
        <v>19.328466785496076</v>
      </c>
      <c r="P62" s="75">
        <v>11.409318612301872</v>
      </c>
      <c r="Q62" s="75">
        <v>7.7094219705531533</v>
      </c>
      <c r="R62" s="75">
        <v>4.5780244607081473</v>
      </c>
      <c r="S62" s="75">
        <v>3.3162985764521857</v>
      </c>
      <c r="T62" s="75">
        <v>2.508801209474286</v>
      </c>
    </row>
    <row r="63" spans="1:20" ht="19" customHeight="1">
      <c r="A63" s="70" t="s">
        <v>58</v>
      </c>
      <c r="B63" s="75">
        <v>0</v>
      </c>
      <c r="C63" s="75">
        <v>0</v>
      </c>
      <c r="D63" s="75">
        <v>0</v>
      </c>
      <c r="E63" s="75">
        <v>0</v>
      </c>
      <c r="F63" s="75">
        <v>0</v>
      </c>
      <c r="G63" s="75">
        <v>100</v>
      </c>
      <c r="H63" s="75">
        <v>100</v>
      </c>
      <c r="I63" s="75">
        <v>88.216744626057704</v>
      </c>
      <c r="J63" s="75">
        <v>75.258071963325762</v>
      </c>
      <c r="K63" s="75">
        <v>56.424041907912873</v>
      </c>
      <c r="L63" s="75">
        <v>39.923865573693931</v>
      </c>
      <c r="M63" s="75">
        <v>30.809353313000052</v>
      </c>
      <c r="N63" s="75">
        <v>25.676432037975125</v>
      </c>
      <c r="O63" s="75">
        <v>24.149612671985199</v>
      </c>
      <c r="P63" s="75">
        <v>12.451677634491103</v>
      </c>
      <c r="Q63" s="75">
        <v>8.5909913264029907</v>
      </c>
      <c r="R63" s="75">
        <v>5.0793286898123515</v>
      </c>
      <c r="S63" s="75">
        <v>3.775623997594213</v>
      </c>
      <c r="T63" s="75">
        <v>2.8775870620190585</v>
      </c>
    </row>
    <row r="64" spans="1:20" ht="19" customHeight="1">
      <c r="A64" s="70" t="s">
        <v>61</v>
      </c>
      <c r="B64" s="75">
        <v>0</v>
      </c>
      <c r="C64" s="75">
        <v>0</v>
      </c>
      <c r="D64" s="75">
        <v>0</v>
      </c>
      <c r="E64" s="75">
        <v>0</v>
      </c>
      <c r="F64" s="75">
        <v>87.873275731393065</v>
      </c>
      <c r="G64" s="75">
        <v>94.140481945359994</v>
      </c>
      <c r="H64" s="75">
        <v>95.617158823207134</v>
      </c>
      <c r="I64" s="75">
        <v>96.326905417814501</v>
      </c>
      <c r="J64" s="75">
        <v>70.285332144449399</v>
      </c>
      <c r="K64" s="75">
        <v>50.270187989953563</v>
      </c>
      <c r="L64" s="75">
        <v>46.974760862049095</v>
      </c>
      <c r="M64" s="75">
        <v>39.590175879115328</v>
      </c>
      <c r="N64" s="75">
        <v>37.267951527652436</v>
      </c>
      <c r="O64" s="75">
        <v>32.814641568272407</v>
      </c>
      <c r="P64" s="75">
        <v>23.729091991199187</v>
      </c>
      <c r="Q64" s="75">
        <v>15.008248419825188</v>
      </c>
      <c r="R64" s="75">
        <v>9.0916711651378019</v>
      </c>
      <c r="S64" s="75">
        <v>6.3193201252138014</v>
      </c>
      <c r="T64" s="75">
        <v>4.7717536801285414</v>
      </c>
    </row>
    <row r="65" spans="1:20" ht="19" customHeight="1">
      <c r="A65" s="70" t="s">
        <v>64</v>
      </c>
      <c r="B65" s="75">
        <v>0</v>
      </c>
      <c r="C65" s="75">
        <v>0</v>
      </c>
      <c r="D65" s="75">
        <v>0</v>
      </c>
      <c r="E65" s="75">
        <v>0</v>
      </c>
      <c r="F65" s="75">
        <v>0</v>
      </c>
      <c r="G65" s="75">
        <v>0</v>
      </c>
      <c r="H65" s="75">
        <v>100.00000000000001</v>
      </c>
      <c r="I65" s="75">
        <v>91.713491453244231</v>
      </c>
      <c r="J65" s="75">
        <v>80.07672857267417</v>
      </c>
      <c r="K65" s="75">
        <v>63.379461575628419</v>
      </c>
      <c r="L65" s="75">
        <v>53.510184605290625</v>
      </c>
      <c r="M65" s="75">
        <v>39.26129206406334</v>
      </c>
      <c r="N65" s="75">
        <v>25.845431255337314</v>
      </c>
      <c r="O65" s="75">
        <v>17.34341874313418</v>
      </c>
      <c r="P65" s="75">
        <v>13.024939422351713</v>
      </c>
      <c r="Q65" s="75">
        <v>13.300354787246693</v>
      </c>
      <c r="R65" s="75">
        <v>10.476353996976457</v>
      </c>
      <c r="S65" s="75">
        <v>6.2956644649092022</v>
      </c>
      <c r="T65" s="75">
        <v>4.5190577336287712</v>
      </c>
    </row>
    <row r="66" spans="1:20" ht="19" customHeight="1">
      <c r="A66" s="70" t="s">
        <v>67</v>
      </c>
      <c r="B66" s="75">
        <v>0</v>
      </c>
      <c r="C66" s="75">
        <v>0</v>
      </c>
      <c r="D66" s="75">
        <v>0</v>
      </c>
      <c r="E66" s="75">
        <v>0</v>
      </c>
      <c r="F66" s="75">
        <v>92.430988423864648</v>
      </c>
      <c r="G66" s="75">
        <v>96.106275767292729</v>
      </c>
      <c r="H66" s="75">
        <v>91.368625703754716</v>
      </c>
      <c r="I66" s="75">
        <v>76.562452154208898</v>
      </c>
      <c r="J66" s="75">
        <v>67.33018953477827</v>
      </c>
      <c r="K66" s="75">
        <v>37.14346986918293</v>
      </c>
      <c r="L66" s="75">
        <v>43.181741601428683</v>
      </c>
      <c r="M66" s="75">
        <v>42.050894653162686</v>
      </c>
      <c r="N66" s="75">
        <v>35.686193629141776</v>
      </c>
      <c r="O66" s="75">
        <v>31.493260370028192</v>
      </c>
      <c r="P66" s="75">
        <v>21.054625792047744</v>
      </c>
      <c r="Q66" s="75">
        <v>13.646998354576983</v>
      </c>
      <c r="R66" s="75">
        <v>7.4455694943281898</v>
      </c>
      <c r="S66" s="75">
        <v>5.3532334213976647</v>
      </c>
      <c r="T66" s="75">
        <v>3.7814657749557856</v>
      </c>
    </row>
    <row r="67" spans="1:20" ht="19" customHeight="1">
      <c r="A67" s="70" t="s">
        <v>70</v>
      </c>
      <c r="B67" s="75">
        <v>0</v>
      </c>
      <c r="C67" s="75">
        <v>100</v>
      </c>
      <c r="D67" s="75">
        <v>100</v>
      </c>
      <c r="E67" s="75">
        <v>99.102817154136019</v>
      </c>
      <c r="F67" s="75">
        <v>88.560619708160687</v>
      </c>
      <c r="G67" s="75">
        <v>85.869381785453115</v>
      </c>
      <c r="H67" s="75">
        <v>80.46875</v>
      </c>
      <c r="I67" s="75">
        <v>70.252650682968763</v>
      </c>
      <c r="J67" s="75">
        <v>56.467453498898323</v>
      </c>
      <c r="K67" s="75">
        <v>28.477820258878804</v>
      </c>
      <c r="L67" s="75">
        <v>11.558713645017646</v>
      </c>
      <c r="M67" s="75">
        <v>18.428605733496475</v>
      </c>
      <c r="N67" s="75">
        <v>23.169485439664143</v>
      </c>
      <c r="O67" s="75">
        <v>19.974686368724971</v>
      </c>
      <c r="P67" s="75">
        <v>11.295220820714222</v>
      </c>
      <c r="Q67" s="75">
        <v>7.8859964155187905</v>
      </c>
      <c r="R67" s="75">
        <v>4.8944611130744633</v>
      </c>
      <c r="S67" s="75">
        <v>3.5302428265839807</v>
      </c>
      <c r="T67" s="75">
        <v>2.3857214408582719</v>
      </c>
    </row>
    <row r="68" spans="1:20" ht="19" customHeight="1">
      <c r="A68" s="70" t="s">
        <v>73</v>
      </c>
      <c r="B68" s="75">
        <v>0</v>
      </c>
      <c r="C68" s="75">
        <v>0</v>
      </c>
      <c r="D68" s="75">
        <v>0</v>
      </c>
      <c r="E68" s="75">
        <v>0</v>
      </c>
      <c r="F68" s="75">
        <v>0</v>
      </c>
      <c r="G68" s="75">
        <v>0</v>
      </c>
      <c r="H68" s="75">
        <v>0</v>
      </c>
      <c r="I68" s="75">
        <v>0</v>
      </c>
      <c r="J68" s="75">
        <v>0</v>
      </c>
      <c r="K68" s="75">
        <v>96.024489146855373</v>
      </c>
      <c r="L68" s="75">
        <v>98.734529624661491</v>
      </c>
      <c r="M68" s="75">
        <v>66.823560080522526</v>
      </c>
      <c r="N68" s="75">
        <v>52.457869943179062</v>
      </c>
      <c r="O68" s="75">
        <v>40.843092650321559</v>
      </c>
      <c r="P68" s="75">
        <v>23.669497465321339</v>
      </c>
      <c r="Q68" s="75">
        <v>15.051893649927971</v>
      </c>
      <c r="R68" s="75">
        <v>8.7609750525954997</v>
      </c>
      <c r="S68" s="75">
        <v>6.6173175350743598</v>
      </c>
      <c r="T68" s="75">
        <v>5.1191187530748001</v>
      </c>
    </row>
    <row r="69" spans="1:20" ht="19" customHeight="1">
      <c r="A69" s="70" t="s">
        <v>76</v>
      </c>
      <c r="B69" s="75">
        <v>0</v>
      </c>
      <c r="C69" s="75">
        <v>0</v>
      </c>
      <c r="D69" s="75">
        <v>0</v>
      </c>
      <c r="E69" s="75">
        <v>0</v>
      </c>
      <c r="F69" s="75">
        <v>100</v>
      </c>
      <c r="G69" s="75">
        <v>100</v>
      </c>
      <c r="H69" s="75">
        <v>100</v>
      </c>
      <c r="I69" s="75">
        <v>100</v>
      </c>
      <c r="J69" s="75">
        <v>96.467551288438017</v>
      </c>
      <c r="K69" s="75">
        <v>77.344055171670647</v>
      </c>
      <c r="L69" s="75">
        <v>60.213189731484206</v>
      </c>
      <c r="M69" s="75">
        <v>50.166140214136277</v>
      </c>
      <c r="N69" s="75">
        <v>42.154269733561698</v>
      </c>
      <c r="O69" s="75">
        <v>34.916858210027286</v>
      </c>
      <c r="P69" s="75">
        <v>20.545625502081354</v>
      </c>
      <c r="Q69" s="75">
        <v>13.630004875050345</v>
      </c>
      <c r="R69" s="75">
        <v>9.1948655315276522</v>
      </c>
      <c r="S69" s="75">
        <v>6.325473463230268</v>
      </c>
      <c r="T69" s="75">
        <v>4.8914525517146732</v>
      </c>
    </row>
    <row r="70" spans="1:20" ht="19" customHeight="1">
      <c r="A70" s="76"/>
      <c r="B70" s="75"/>
      <c r="C70" s="75"/>
      <c r="D70" s="75"/>
      <c r="E70" s="75"/>
      <c r="F70" s="75"/>
      <c r="G70" s="75"/>
      <c r="H70" s="75"/>
      <c r="I70" s="75"/>
      <c r="J70" s="75"/>
      <c r="K70" s="75"/>
      <c r="L70" s="75"/>
      <c r="M70" s="75"/>
      <c r="N70" s="75"/>
      <c r="O70" s="75"/>
      <c r="P70" s="75"/>
      <c r="Q70" s="75"/>
      <c r="R70" s="75"/>
      <c r="S70" s="75"/>
      <c r="T70" s="75"/>
    </row>
    <row r="71" spans="1:20" ht="19" customHeight="1">
      <c r="A71" s="72" t="s">
        <v>79</v>
      </c>
      <c r="B71" s="75">
        <v>0</v>
      </c>
      <c r="C71" s="75">
        <v>0</v>
      </c>
      <c r="D71" s="75">
        <v>0</v>
      </c>
      <c r="E71" s="75">
        <v>0</v>
      </c>
      <c r="F71" s="75">
        <v>0</v>
      </c>
      <c r="G71" s="75">
        <v>0</v>
      </c>
      <c r="H71" s="75">
        <v>0</v>
      </c>
      <c r="I71" s="75">
        <v>100</v>
      </c>
      <c r="J71" s="75">
        <v>100</v>
      </c>
      <c r="K71" s="75">
        <v>100</v>
      </c>
      <c r="L71" s="75">
        <v>100.00000000000001</v>
      </c>
      <c r="M71" s="75">
        <v>100</v>
      </c>
      <c r="N71" s="75">
        <v>100</v>
      </c>
      <c r="O71" s="75">
        <v>76.759380250140012</v>
      </c>
      <c r="P71" s="75">
        <v>33.225569434239532</v>
      </c>
      <c r="Q71" s="75">
        <v>20.067377072681218</v>
      </c>
      <c r="R71" s="75">
        <v>8.3873614279425226</v>
      </c>
      <c r="S71" s="75">
        <v>5.3349911257486147</v>
      </c>
      <c r="T71" s="75">
        <v>3.8936222878703375</v>
      </c>
    </row>
    <row r="72" spans="1:20" ht="19" customHeight="1">
      <c r="A72" s="72" t="s">
        <v>80</v>
      </c>
      <c r="B72" s="77"/>
      <c r="C72" s="77"/>
      <c r="D72" s="77"/>
      <c r="E72" s="77"/>
      <c r="F72" s="77"/>
      <c r="G72" s="77"/>
      <c r="H72" s="77"/>
      <c r="I72" s="77"/>
      <c r="J72" s="77"/>
      <c r="K72" s="77"/>
      <c r="L72" s="77"/>
      <c r="M72" s="77"/>
      <c r="N72" s="77"/>
      <c r="O72" s="77"/>
      <c r="P72" s="77"/>
      <c r="Q72" s="77"/>
      <c r="R72" s="77"/>
      <c r="S72" s="77"/>
      <c r="T72" s="77"/>
    </row>
    <row r="94" spans="2:20">
      <c r="B94" s="78"/>
      <c r="C94" s="78"/>
      <c r="D94" s="78"/>
      <c r="E94" s="78"/>
      <c r="F94" s="78"/>
      <c r="G94" s="78"/>
      <c r="H94" s="78"/>
      <c r="I94" s="78"/>
      <c r="J94" s="78"/>
      <c r="K94" s="78"/>
      <c r="L94" s="78"/>
      <c r="M94" s="78"/>
      <c r="N94" s="78"/>
      <c r="O94" s="78"/>
      <c r="P94" s="78"/>
      <c r="Q94" s="78"/>
      <c r="R94" s="78"/>
      <c r="S94" s="78"/>
      <c r="T94" s="78"/>
    </row>
    <row r="95" spans="2:20">
      <c r="B95" s="78"/>
      <c r="C95" s="78"/>
      <c r="D95" s="78"/>
      <c r="E95" s="78"/>
      <c r="F95" s="78"/>
      <c r="G95" s="78"/>
      <c r="H95" s="78"/>
      <c r="I95" s="78"/>
      <c r="J95" s="78"/>
      <c r="K95" s="78"/>
      <c r="L95" s="78"/>
      <c r="M95" s="78"/>
      <c r="N95" s="78"/>
      <c r="O95" s="78"/>
      <c r="P95" s="78"/>
      <c r="Q95" s="78"/>
      <c r="R95" s="78"/>
      <c r="S95" s="78"/>
      <c r="T95" s="78"/>
    </row>
    <row r="96" spans="2:20">
      <c r="B96" s="78"/>
      <c r="C96" s="78"/>
      <c r="D96" s="78"/>
      <c r="E96" s="78"/>
      <c r="F96" s="78"/>
      <c r="G96" s="78"/>
      <c r="H96" s="78"/>
      <c r="I96" s="78"/>
      <c r="J96" s="78"/>
      <c r="K96" s="78"/>
      <c r="L96" s="78"/>
      <c r="M96" s="78"/>
      <c r="N96" s="78"/>
      <c r="O96" s="78"/>
      <c r="P96" s="78"/>
      <c r="Q96" s="78"/>
      <c r="R96" s="78"/>
      <c r="S96" s="78"/>
      <c r="T96" s="78"/>
    </row>
    <row r="97" spans="2:20">
      <c r="B97" s="78"/>
      <c r="C97" s="78"/>
      <c r="D97" s="78"/>
      <c r="E97" s="78"/>
      <c r="F97" s="78"/>
      <c r="G97" s="78"/>
      <c r="H97" s="78"/>
      <c r="I97" s="78"/>
      <c r="J97" s="78"/>
      <c r="K97" s="78"/>
      <c r="L97" s="78"/>
      <c r="M97" s="78"/>
      <c r="N97" s="78"/>
      <c r="O97" s="78"/>
      <c r="P97" s="78"/>
      <c r="Q97" s="78"/>
      <c r="R97" s="78"/>
      <c r="S97" s="78"/>
      <c r="T97" s="78"/>
    </row>
    <row r="98" spans="2:20">
      <c r="B98" s="78"/>
      <c r="C98" s="78"/>
      <c r="D98" s="78"/>
      <c r="E98" s="78"/>
      <c r="F98" s="78"/>
      <c r="G98" s="78"/>
      <c r="H98" s="78"/>
      <c r="I98" s="78"/>
      <c r="J98" s="78"/>
      <c r="K98" s="78"/>
      <c r="L98" s="78"/>
      <c r="M98" s="78"/>
      <c r="N98" s="78"/>
      <c r="O98" s="78"/>
      <c r="P98" s="78"/>
      <c r="Q98" s="78"/>
      <c r="R98" s="78"/>
      <c r="S98" s="78"/>
      <c r="T98" s="78"/>
    </row>
    <row r="99" spans="2:20">
      <c r="B99" s="78"/>
      <c r="C99" s="78"/>
      <c r="D99" s="78"/>
      <c r="E99" s="78"/>
      <c r="F99" s="78"/>
      <c r="G99" s="78"/>
      <c r="H99" s="78"/>
      <c r="I99" s="78"/>
      <c r="J99" s="78"/>
      <c r="K99" s="78"/>
      <c r="L99" s="78"/>
      <c r="M99" s="78"/>
      <c r="N99" s="78"/>
      <c r="O99" s="78"/>
      <c r="P99" s="78"/>
      <c r="Q99" s="78"/>
      <c r="R99" s="78"/>
      <c r="S99" s="78"/>
      <c r="T99" s="78"/>
    </row>
    <row r="100" spans="2:20">
      <c r="B100" s="78"/>
      <c r="C100" s="78"/>
      <c r="D100" s="78"/>
      <c r="E100" s="78"/>
      <c r="F100" s="78"/>
      <c r="G100" s="78"/>
      <c r="H100" s="78"/>
      <c r="I100" s="78"/>
      <c r="J100" s="78"/>
      <c r="K100" s="78"/>
      <c r="L100" s="78"/>
      <c r="M100" s="78"/>
      <c r="N100" s="78"/>
      <c r="O100" s="78"/>
      <c r="P100" s="78"/>
      <c r="Q100" s="78"/>
      <c r="R100" s="78"/>
      <c r="S100" s="78"/>
      <c r="T100" s="78"/>
    </row>
    <row r="101" spans="2:20">
      <c r="B101" s="78"/>
      <c r="C101" s="78"/>
      <c r="D101" s="78"/>
      <c r="E101" s="78"/>
      <c r="F101" s="78"/>
      <c r="G101" s="78"/>
      <c r="H101" s="78"/>
      <c r="I101" s="78"/>
      <c r="J101" s="78"/>
      <c r="K101" s="78"/>
      <c r="L101" s="78"/>
      <c r="M101" s="78"/>
      <c r="N101" s="78"/>
      <c r="O101" s="78"/>
      <c r="P101" s="78"/>
      <c r="Q101" s="78"/>
      <c r="R101" s="78"/>
      <c r="S101" s="78"/>
      <c r="T101" s="78"/>
    </row>
    <row r="102" spans="2:20">
      <c r="B102" s="78"/>
      <c r="C102" s="78"/>
      <c r="D102" s="78"/>
      <c r="E102" s="78"/>
      <c r="F102" s="78"/>
      <c r="G102" s="78"/>
      <c r="H102" s="78"/>
      <c r="I102" s="78"/>
      <c r="J102" s="78"/>
      <c r="K102" s="78"/>
      <c r="L102" s="78"/>
      <c r="M102" s="78"/>
      <c r="N102" s="78"/>
      <c r="O102" s="78"/>
      <c r="P102" s="78"/>
      <c r="Q102" s="78"/>
      <c r="R102" s="78"/>
      <c r="S102" s="78"/>
      <c r="T102" s="78"/>
    </row>
    <row r="103" spans="2:20">
      <c r="B103" s="78"/>
      <c r="C103" s="78"/>
      <c r="D103" s="78"/>
      <c r="E103" s="78"/>
      <c r="F103" s="78"/>
      <c r="G103" s="78"/>
      <c r="H103" s="78"/>
      <c r="I103" s="78"/>
      <c r="J103" s="78"/>
      <c r="K103" s="78"/>
      <c r="L103" s="78"/>
      <c r="M103" s="78"/>
      <c r="N103" s="78"/>
      <c r="O103" s="78"/>
      <c r="P103" s="78"/>
      <c r="Q103" s="78"/>
      <c r="R103" s="78"/>
      <c r="S103" s="78"/>
      <c r="T103" s="78"/>
    </row>
    <row r="104" spans="2:20">
      <c r="B104" s="78"/>
      <c r="C104" s="78"/>
      <c r="D104" s="78"/>
      <c r="E104" s="78"/>
      <c r="F104" s="78"/>
      <c r="G104" s="78"/>
      <c r="H104" s="78"/>
      <c r="I104" s="78"/>
      <c r="J104" s="78"/>
      <c r="K104" s="78"/>
      <c r="L104" s="78"/>
      <c r="M104" s="78"/>
      <c r="N104" s="78"/>
      <c r="O104" s="78"/>
      <c r="P104" s="78"/>
      <c r="Q104" s="78"/>
      <c r="R104" s="78"/>
      <c r="S104" s="78"/>
      <c r="T104" s="78"/>
    </row>
    <row r="105" spans="2:20">
      <c r="B105" s="78"/>
      <c r="C105" s="78"/>
      <c r="D105" s="78"/>
      <c r="E105" s="78"/>
      <c r="F105" s="78"/>
      <c r="G105" s="78"/>
      <c r="H105" s="78"/>
      <c r="I105" s="78"/>
      <c r="J105" s="78"/>
      <c r="K105" s="78"/>
      <c r="L105" s="78"/>
      <c r="M105" s="78"/>
      <c r="N105" s="78"/>
      <c r="O105" s="78"/>
      <c r="P105" s="78"/>
      <c r="Q105" s="78"/>
      <c r="R105" s="78"/>
      <c r="S105" s="78"/>
      <c r="T105" s="78"/>
    </row>
    <row r="106" spans="2:20">
      <c r="B106" s="78"/>
      <c r="C106" s="78"/>
      <c r="D106" s="78"/>
      <c r="E106" s="78"/>
      <c r="F106" s="78"/>
      <c r="G106" s="78"/>
      <c r="H106" s="78"/>
      <c r="I106" s="78"/>
      <c r="J106" s="78"/>
      <c r="K106" s="78"/>
      <c r="L106" s="78"/>
      <c r="M106" s="78"/>
      <c r="N106" s="78"/>
      <c r="O106" s="78"/>
      <c r="P106" s="78"/>
      <c r="Q106" s="78"/>
      <c r="R106" s="78"/>
      <c r="S106" s="78"/>
      <c r="T106" s="78"/>
    </row>
    <row r="107" spans="2:20">
      <c r="B107" s="78"/>
      <c r="C107" s="78"/>
      <c r="D107" s="78"/>
      <c r="E107" s="78"/>
      <c r="F107" s="78"/>
      <c r="G107" s="78"/>
      <c r="H107" s="78"/>
      <c r="I107" s="78"/>
      <c r="J107" s="78"/>
      <c r="K107" s="78"/>
      <c r="L107" s="78"/>
      <c r="M107" s="78"/>
      <c r="N107" s="78"/>
      <c r="O107" s="78"/>
      <c r="P107" s="78"/>
      <c r="Q107" s="78"/>
      <c r="R107" s="78"/>
      <c r="S107" s="78"/>
      <c r="T107" s="78"/>
    </row>
    <row r="108" spans="2:20">
      <c r="B108" s="78"/>
      <c r="C108" s="78"/>
      <c r="D108" s="78"/>
      <c r="E108" s="78"/>
      <c r="F108" s="78"/>
      <c r="G108" s="78"/>
      <c r="H108" s="78"/>
      <c r="I108" s="78"/>
      <c r="J108" s="78"/>
      <c r="K108" s="78"/>
      <c r="L108" s="78"/>
      <c r="M108" s="78"/>
      <c r="N108" s="78"/>
      <c r="O108" s="78"/>
      <c r="P108" s="78"/>
      <c r="Q108" s="78"/>
      <c r="R108" s="78"/>
      <c r="S108" s="78"/>
      <c r="T108" s="78"/>
    </row>
    <row r="109" spans="2:20">
      <c r="B109" s="78"/>
      <c r="C109" s="78"/>
      <c r="D109" s="78"/>
      <c r="E109" s="78"/>
      <c r="F109" s="78"/>
      <c r="G109" s="78"/>
      <c r="H109" s="78"/>
      <c r="I109" s="78"/>
      <c r="J109" s="78"/>
      <c r="K109" s="78"/>
      <c r="L109" s="78"/>
      <c r="M109" s="78"/>
      <c r="N109" s="78"/>
      <c r="O109" s="78"/>
      <c r="P109" s="78"/>
      <c r="Q109" s="78"/>
      <c r="R109" s="78"/>
      <c r="S109" s="78"/>
      <c r="T109" s="78"/>
    </row>
    <row r="110" spans="2:20">
      <c r="B110" s="78"/>
      <c r="C110" s="78"/>
      <c r="D110" s="78"/>
      <c r="E110" s="78"/>
      <c r="F110" s="78"/>
      <c r="G110" s="78"/>
      <c r="H110" s="78"/>
      <c r="I110" s="78"/>
      <c r="J110" s="78"/>
      <c r="K110" s="78"/>
      <c r="L110" s="78"/>
      <c r="M110" s="78"/>
      <c r="N110" s="78"/>
      <c r="O110" s="78"/>
      <c r="P110" s="78"/>
      <c r="Q110" s="78"/>
      <c r="R110" s="78"/>
      <c r="S110" s="78"/>
      <c r="T110" s="78"/>
    </row>
    <row r="111" spans="2:20">
      <c r="B111" s="78"/>
      <c r="C111" s="78"/>
      <c r="D111" s="78"/>
      <c r="E111" s="78"/>
      <c r="F111" s="78"/>
      <c r="G111" s="78"/>
      <c r="H111" s="78"/>
      <c r="I111" s="78"/>
      <c r="J111" s="78"/>
      <c r="K111" s="78"/>
      <c r="L111" s="78"/>
      <c r="M111" s="78"/>
      <c r="N111" s="78"/>
      <c r="O111" s="78"/>
      <c r="P111" s="78"/>
      <c r="Q111" s="78"/>
      <c r="R111" s="78"/>
      <c r="S111" s="78"/>
      <c r="T111" s="78"/>
    </row>
    <row r="112" spans="2:20">
      <c r="B112" s="78"/>
      <c r="C112" s="78"/>
      <c r="D112" s="78"/>
      <c r="E112" s="78"/>
      <c r="F112" s="78"/>
      <c r="G112" s="78"/>
      <c r="H112" s="78"/>
      <c r="I112" s="78"/>
      <c r="J112" s="78"/>
      <c r="K112" s="78"/>
      <c r="L112" s="78"/>
      <c r="M112" s="78"/>
      <c r="N112" s="78"/>
      <c r="O112" s="78"/>
      <c r="P112" s="78"/>
      <c r="Q112" s="78"/>
      <c r="R112" s="78"/>
      <c r="S112" s="78"/>
      <c r="T112" s="78"/>
    </row>
    <row r="113" spans="2:20">
      <c r="B113" s="78"/>
      <c r="C113" s="78"/>
      <c r="D113" s="78"/>
      <c r="E113" s="78"/>
      <c r="F113" s="78"/>
      <c r="G113" s="78"/>
      <c r="H113" s="78"/>
      <c r="I113" s="78"/>
      <c r="J113" s="78"/>
      <c r="K113" s="78"/>
      <c r="L113" s="78"/>
      <c r="M113" s="78"/>
      <c r="N113" s="78"/>
      <c r="O113" s="78"/>
      <c r="P113" s="78"/>
      <c r="Q113" s="78"/>
      <c r="R113" s="78"/>
      <c r="S113" s="78"/>
      <c r="T113" s="78"/>
    </row>
    <row r="114" spans="2:20">
      <c r="B114" s="78"/>
      <c r="C114" s="78"/>
      <c r="D114" s="78"/>
      <c r="E114" s="78"/>
      <c r="F114" s="78"/>
      <c r="G114" s="78"/>
      <c r="H114" s="78"/>
      <c r="I114" s="78"/>
      <c r="J114" s="78"/>
      <c r="K114" s="78"/>
      <c r="L114" s="78"/>
      <c r="M114" s="78"/>
      <c r="N114" s="78"/>
      <c r="O114" s="78"/>
      <c r="P114" s="78"/>
      <c r="Q114" s="78"/>
      <c r="R114" s="78"/>
      <c r="S114" s="78"/>
      <c r="T114" s="78"/>
    </row>
    <row r="115" spans="2:20">
      <c r="B115" s="78"/>
      <c r="C115" s="78"/>
      <c r="D115" s="78"/>
      <c r="E115" s="78"/>
      <c r="F115" s="78"/>
      <c r="G115" s="78"/>
      <c r="H115" s="78"/>
      <c r="I115" s="78"/>
      <c r="J115" s="78"/>
      <c r="K115" s="78"/>
      <c r="L115" s="78"/>
      <c r="M115" s="78"/>
      <c r="N115" s="78"/>
      <c r="O115" s="78"/>
      <c r="P115" s="78"/>
      <c r="Q115" s="78"/>
      <c r="R115" s="78"/>
      <c r="S115" s="78"/>
      <c r="T115" s="78"/>
    </row>
    <row r="116" spans="2:20">
      <c r="B116" s="78"/>
      <c r="C116" s="78"/>
      <c r="D116" s="78"/>
      <c r="E116" s="78"/>
      <c r="F116" s="78"/>
      <c r="G116" s="78"/>
      <c r="H116" s="78"/>
      <c r="I116" s="78"/>
      <c r="J116" s="78"/>
      <c r="K116" s="78"/>
      <c r="L116" s="78"/>
      <c r="M116" s="78"/>
      <c r="N116" s="78"/>
      <c r="O116" s="78"/>
      <c r="P116" s="78"/>
      <c r="Q116" s="78"/>
      <c r="R116" s="78"/>
      <c r="S116" s="78"/>
      <c r="T116" s="78"/>
    </row>
    <row r="117" spans="2:20">
      <c r="B117" s="78"/>
      <c r="C117" s="78"/>
      <c r="D117" s="78"/>
      <c r="E117" s="78"/>
      <c r="F117" s="78"/>
      <c r="G117" s="78"/>
      <c r="H117" s="78"/>
      <c r="I117" s="78"/>
      <c r="J117" s="78"/>
      <c r="K117" s="78"/>
      <c r="L117" s="78"/>
      <c r="M117" s="78"/>
      <c r="N117" s="78"/>
      <c r="O117" s="78"/>
      <c r="P117" s="78"/>
      <c r="Q117" s="78"/>
      <c r="R117" s="78"/>
      <c r="S117" s="78"/>
      <c r="T117" s="78"/>
    </row>
    <row r="118" spans="2:20">
      <c r="B118" s="78"/>
      <c r="C118" s="78"/>
      <c r="D118" s="78"/>
      <c r="E118" s="78"/>
      <c r="F118" s="78"/>
      <c r="G118" s="78"/>
      <c r="H118" s="78"/>
      <c r="I118" s="78"/>
      <c r="J118" s="78"/>
      <c r="K118" s="78"/>
      <c r="L118" s="78"/>
      <c r="M118" s="78"/>
      <c r="N118" s="78"/>
      <c r="O118" s="78"/>
      <c r="P118" s="78"/>
      <c r="Q118" s="78"/>
      <c r="R118" s="78"/>
      <c r="S118" s="78"/>
      <c r="T118" s="78"/>
    </row>
    <row r="119" spans="2:20">
      <c r="B119" s="78"/>
      <c r="C119" s="78"/>
      <c r="D119" s="78"/>
      <c r="E119" s="78"/>
      <c r="F119" s="78"/>
      <c r="G119" s="78"/>
      <c r="H119" s="78"/>
      <c r="I119" s="78"/>
      <c r="J119" s="78"/>
      <c r="K119" s="78"/>
      <c r="L119" s="78"/>
      <c r="M119" s="78"/>
      <c r="N119" s="78"/>
      <c r="O119" s="78"/>
      <c r="P119" s="78"/>
      <c r="Q119" s="78"/>
      <c r="R119" s="78"/>
      <c r="S119" s="78"/>
      <c r="T119" s="78"/>
    </row>
    <row r="120" spans="2:20">
      <c r="B120" s="78"/>
      <c r="C120" s="78"/>
      <c r="D120" s="78"/>
      <c r="E120" s="78"/>
      <c r="F120" s="78"/>
      <c r="G120" s="78"/>
      <c r="H120" s="78"/>
      <c r="I120" s="78"/>
      <c r="J120" s="78"/>
      <c r="K120" s="78"/>
      <c r="L120" s="78"/>
      <c r="M120" s="78"/>
      <c r="N120" s="78"/>
      <c r="O120" s="78"/>
      <c r="P120" s="78"/>
      <c r="Q120" s="78"/>
      <c r="R120" s="78"/>
      <c r="S120" s="78"/>
      <c r="T120" s="78"/>
    </row>
    <row r="121" spans="2:20">
      <c r="B121" s="78"/>
      <c r="C121" s="78"/>
      <c r="D121" s="78"/>
      <c r="E121" s="78"/>
      <c r="F121" s="78"/>
      <c r="G121" s="78"/>
      <c r="H121" s="78"/>
      <c r="I121" s="78"/>
      <c r="J121" s="78"/>
      <c r="K121" s="78"/>
      <c r="L121" s="78"/>
      <c r="M121" s="78"/>
      <c r="N121" s="78"/>
      <c r="O121" s="78"/>
      <c r="P121" s="78"/>
      <c r="Q121" s="78"/>
      <c r="R121" s="78"/>
      <c r="S121" s="78"/>
      <c r="T121" s="78"/>
    </row>
    <row r="122" spans="2:20">
      <c r="B122" s="78"/>
      <c r="C122" s="78"/>
      <c r="D122" s="78"/>
      <c r="E122" s="78"/>
      <c r="F122" s="78"/>
      <c r="G122" s="78"/>
      <c r="H122" s="78"/>
      <c r="I122" s="78"/>
      <c r="J122" s="78"/>
      <c r="K122" s="78"/>
      <c r="L122" s="78"/>
      <c r="M122" s="78"/>
      <c r="N122" s="78"/>
      <c r="O122" s="78"/>
      <c r="P122" s="78"/>
      <c r="Q122" s="78"/>
      <c r="R122" s="78"/>
      <c r="S122" s="78"/>
      <c r="T122" s="78"/>
    </row>
    <row r="123" spans="2:20">
      <c r="B123" s="78"/>
      <c r="C123" s="78"/>
      <c r="D123" s="78"/>
      <c r="E123" s="78"/>
      <c r="F123" s="78"/>
      <c r="G123" s="78"/>
      <c r="H123" s="78"/>
      <c r="I123" s="78"/>
      <c r="J123" s="78"/>
      <c r="K123" s="78"/>
      <c r="L123" s="78"/>
      <c r="M123" s="78"/>
      <c r="N123" s="78"/>
      <c r="O123" s="78"/>
      <c r="P123" s="78"/>
      <c r="Q123" s="78"/>
      <c r="R123" s="78"/>
      <c r="S123" s="78"/>
      <c r="T123" s="78"/>
    </row>
  </sheetData>
  <mergeCells count="3">
    <mergeCell ref="B10:T10"/>
    <mergeCell ref="B13:T13"/>
    <mergeCell ref="B43:T43"/>
  </mergeCells>
  <phoneticPr fontId="7" type="noConversion"/>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2017</oddHeader>
    <oddFooter>&amp;L18&amp;C&amp;"Helvetica,Standard" Eidg. Steuerverwaltung  -  Administration fédérale des contributions  -  Amministrazione federale delle contribuzioni</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43"/>
  <dimension ref="A1:N78"/>
  <sheetViews>
    <sheetView view="pageLayout" zoomScale="70" zoomScaleNormal="60" zoomScalePageLayoutView="70" workbookViewId="0"/>
  </sheetViews>
  <sheetFormatPr baseColWidth="10" defaultColWidth="10.33203125" defaultRowHeight="18"/>
  <cols>
    <col min="1" max="1" width="32.6640625" style="20" customWidth="1"/>
    <col min="2" max="16" width="10.6640625" style="20" customWidth="1"/>
    <col min="17" max="21" width="12.6640625" style="20" customWidth="1"/>
    <col min="22" max="16384" width="10.33203125" style="20"/>
  </cols>
  <sheetData>
    <row r="1" spans="1:14" ht="20.25" customHeight="1">
      <c r="A1" s="18" t="s">
        <v>327</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7</v>
      </c>
      <c r="B10" s="773" t="s">
        <v>9</v>
      </c>
      <c r="C10" s="774"/>
      <c r="D10" s="774"/>
      <c r="E10" s="774"/>
      <c r="F10" s="774"/>
      <c r="G10" s="774"/>
      <c r="H10" s="774"/>
      <c r="I10" s="774"/>
      <c r="J10" s="774"/>
      <c r="K10" s="774"/>
      <c r="L10" s="774"/>
      <c r="M10" s="774"/>
      <c r="N10" s="775"/>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70" t="s">
        <v>15</v>
      </c>
      <c r="C15" s="771"/>
      <c r="D15" s="771"/>
      <c r="E15" s="771"/>
      <c r="F15" s="771"/>
      <c r="G15" s="771"/>
      <c r="H15" s="771"/>
      <c r="I15" s="771"/>
      <c r="J15" s="771"/>
      <c r="K15" s="771"/>
      <c r="L15" s="771"/>
      <c r="M15" s="771"/>
      <c r="N15" s="772"/>
    </row>
    <row r="16" spans="1:14" ht="19" customHeight="1">
      <c r="A16" s="25" t="s">
        <v>155</v>
      </c>
      <c r="B16" s="26">
        <v>0</v>
      </c>
      <c r="C16" s="26">
        <v>0</v>
      </c>
      <c r="D16" s="26">
        <v>0.32050000000000012</v>
      </c>
      <c r="E16" s="26">
        <v>4.8780000000000001</v>
      </c>
      <c r="F16" s="26">
        <v>5.9995000000000012</v>
      </c>
      <c r="G16" s="26">
        <v>8.0722500000000021</v>
      </c>
      <c r="H16" s="26">
        <v>9.6637500000000021</v>
      </c>
      <c r="I16" s="26">
        <v>14.252999999999998</v>
      </c>
      <c r="J16" s="26">
        <v>17.527700000000003</v>
      </c>
      <c r="K16" s="26">
        <v>20.275649999999999</v>
      </c>
      <c r="L16" s="26">
        <v>23.481650000000002</v>
      </c>
      <c r="M16" s="26">
        <v>25.959450000000007</v>
      </c>
      <c r="N16" s="26">
        <v>26.608419999999999</v>
      </c>
    </row>
    <row r="17" spans="1:14" ht="19" customHeight="1">
      <c r="A17" s="25" t="s">
        <v>56</v>
      </c>
      <c r="B17" s="26">
        <v>0</v>
      </c>
      <c r="C17" s="26">
        <v>0</v>
      </c>
      <c r="D17" s="26">
        <v>0</v>
      </c>
      <c r="E17" s="26">
        <v>5.4270000000000005</v>
      </c>
      <c r="F17" s="26">
        <v>12.135500000000002</v>
      </c>
      <c r="G17" s="26">
        <v>17.899000000000001</v>
      </c>
      <c r="H17" s="26">
        <v>15.997750000000002</v>
      </c>
      <c r="I17" s="26">
        <v>18.280200000000001</v>
      </c>
      <c r="J17" s="26">
        <v>22.205400000000001</v>
      </c>
      <c r="K17" s="26">
        <v>24.813400000000001</v>
      </c>
      <c r="L17" s="26">
        <v>25.960649999999998</v>
      </c>
      <c r="M17" s="26">
        <v>27.256400000000024</v>
      </c>
      <c r="N17" s="26">
        <v>27.74164</v>
      </c>
    </row>
    <row r="18" spans="1:14" ht="19" customHeight="1">
      <c r="A18" s="25" t="s">
        <v>59</v>
      </c>
      <c r="B18" s="26">
        <v>0</v>
      </c>
      <c r="C18" s="26">
        <v>0</v>
      </c>
      <c r="D18" s="26">
        <v>0</v>
      </c>
      <c r="E18" s="26">
        <v>1.9239999999999999</v>
      </c>
      <c r="F18" s="26">
        <v>11.933000000000002</v>
      </c>
      <c r="G18" s="26">
        <v>13.986000000000001</v>
      </c>
      <c r="H18" s="26">
        <v>12.570499999999999</v>
      </c>
      <c r="I18" s="26">
        <v>13.630800000000004</v>
      </c>
      <c r="J18" s="26">
        <v>17.241999999999997</v>
      </c>
      <c r="K18" s="26">
        <v>19.174099999999999</v>
      </c>
      <c r="L18" s="26">
        <v>19.185300000000002</v>
      </c>
      <c r="M18" s="26">
        <v>19.163799999999988</v>
      </c>
      <c r="N18" s="26">
        <v>19.180940000000003</v>
      </c>
    </row>
    <row r="19" spans="1:14" ht="19" customHeight="1">
      <c r="A19" s="25" t="s">
        <v>62</v>
      </c>
      <c r="B19" s="26">
        <v>0</v>
      </c>
      <c r="C19" s="26">
        <v>0</v>
      </c>
      <c r="D19" s="26">
        <v>0</v>
      </c>
      <c r="E19" s="26">
        <v>1.0265500000000001</v>
      </c>
      <c r="F19" s="26">
        <v>13.051849999999998</v>
      </c>
      <c r="G19" s="26">
        <v>12.905200000000001</v>
      </c>
      <c r="H19" s="26">
        <v>12.538575000000002</v>
      </c>
      <c r="I19" s="26">
        <v>11.292049999999998</v>
      </c>
      <c r="J19" s="26">
        <v>13.110510000000003</v>
      </c>
      <c r="K19" s="26">
        <v>13.110510000000003</v>
      </c>
      <c r="L19" s="26">
        <v>13.110510000000003</v>
      </c>
      <c r="M19" s="26">
        <v>13.095844999999986</v>
      </c>
      <c r="N19" s="26">
        <v>13.107577000000001</v>
      </c>
    </row>
    <row r="20" spans="1:14" ht="19" customHeight="1">
      <c r="A20" s="25" t="s">
        <v>65</v>
      </c>
      <c r="B20" s="26">
        <v>0</v>
      </c>
      <c r="C20" s="26">
        <v>0</v>
      </c>
      <c r="D20" s="26">
        <v>0.627</v>
      </c>
      <c r="E20" s="26">
        <v>4.4154999999999998</v>
      </c>
      <c r="F20" s="26">
        <v>8.0704999999999991</v>
      </c>
      <c r="G20" s="26">
        <v>9.2089999999999996</v>
      </c>
      <c r="H20" s="26">
        <v>9.5542499999999997</v>
      </c>
      <c r="I20" s="26">
        <v>12.0456</v>
      </c>
      <c r="J20" s="26">
        <v>14.526900000000001</v>
      </c>
      <c r="K20" s="26">
        <v>14.7483</v>
      </c>
      <c r="L20" s="26">
        <v>14.748349999999999</v>
      </c>
      <c r="M20" s="26">
        <v>14.731750000000007</v>
      </c>
      <c r="N20" s="26">
        <v>18.287740000000003</v>
      </c>
    </row>
    <row r="21" spans="1:14" ht="19" customHeight="1">
      <c r="A21" s="25" t="s">
        <v>68</v>
      </c>
      <c r="B21" s="26">
        <v>0</v>
      </c>
      <c r="C21" s="26">
        <v>0</v>
      </c>
      <c r="D21" s="26">
        <v>0</v>
      </c>
      <c r="E21" s="26">
        <v>5.37</v>
      </c>
      <c r="F21" s="26">
        <v>10.878500000000003</v>
      </c>
      <c r="G21" s="26">
        <v>13.356999999999999</v>
      </c>
      <c r="H21" s="26">
        <v>11.773249999999997</v>
      </c>
      <c r="I21" s="26">
        <v>12.007399999999997</v>
      </c>
      <c r="J21" s="26">
        <v>12.310500000000001</v>
      </c>
      <c r="K21" s="26">
        <v>12.310350000000001</v>
      </c>
      <c r="L21" s="26">
        <v>12.310399999999998</v>
      </c>
      <c r="M21" s="26">
        <v>12.296650000000001</v>
      </c>
      <c r="N21" s="26">
        <v>12.307619999999998</v>
      </c>
    </row>
    <row r="22" spans="1:14" ht="19" customHeight="1">
      <c r="A22" s="25" t="s">
        <v>71</v>
      </c>
      <c r="B22" s="26">
        <v>0</v>
      </c>
      <c r="C22" s="26">
        <v>0</v>
      </c>
      <c r="D22" s="26">
        <v>0</v>
      </c>
      <c r="E22" s="26">
        <v>1.7184999999999999</v>
      </c>
      <c r="F22" s="26">
        <v>6.2854999999999981</v>
      </c>
      <c r="G22" s="26">
        <v>9.8045000000000027</v>
      </c>
      <c r="H22" s="26">
        <v>11.972999999999997</v>
      </c>
      <c r="I22" s="26">
        <v>13.261200000000001</v>
      </c>
      <c r="J22" s="26">
        <v>14.623799999999996</v>
      </c>
      <c r="K22" s="26">
        <v>15.331000000000003</v>
      </c>
      <c r="L22" s="26">
        <v>14.806449999999996</v>
      </c>
      <c r="M22" s="26">
        <v>13.419650000000008</v>
      </c>
      <c r="N22" s="26">
        <v>13.419649999999999</v>
      </c>
    </row>
    <row r="23" spans="1:14" ht="19" customHeight="1">
      <c r="A23" s="25" t="s">
        <v>74</v>
      </c>
      <c r="B23" s="26">
        <v>0</v>
      </c>
      <c r="C23" s="26">
        <v>0</v>
      </c>
      <c r="D23" s="26">
        <v>3.5559999999999996</v>
      </c>
      <c r="E23" s="26">
        <v>8.9405000000000001</v>
      </c>
      <c r="F23" s="26">
        <v>11.023999999999999</v>
      </c>
      <c r="G23" s="26">
        <v>10.3505</v>
      </c>
      <c r="H23" s="26">
        <v>11.804750000000004</v>
      </c>
      <c r="I23" s="26">
        <v>15.656500000000003</v>
      </c>
      <c r="J23" s="26">
        <v>17.030699999999996</v>
      </c>
      <c r="K23" s="26">
        <v>18.135599999999997</v>
      </c>
      <c r="L23" s="26">
        <v>19.869150000000008</v>
      </c>
      <c r="M23" s="26">
        <v>20.256499999999996</v>
      </c>
      <c r="N23" s="26">
        <v>21.219919999999998</v>
      </c>
    </row>
    <row r="24" spans="1:14" ht="19" customHeight="1">
      <c r="A24" s="25" t="s">
        <v>77</v>
      </c>
      <c r="B24" s="26">
        <v>0</v>
      </c>
      <c r="C24" s="26">
        <v>0</v>
      </c>
      <c r="D24" s="26">
        <v>0</v>
      </c>
      <c r="E24" s="26">
        <v>0</v>
      </c>
      <c r="F24" s="26">
        <v>0</v>
      </c>
      <c r="G24" s="26">
        <v>1.7952500000000002</v>
      </c>
      <c r="H24" s="26">
        <v>2.3562499999999993</v>
      </c>
      <c r="I24" s="26">
        <v>4.8925000000000001</v>
      </c>
      <c r="J24" s="26">
        <v>7.3173000000000004</v>
      </c>
      <c r="K24" s="26">
        <v>14.380700000000001</v>
      </c>
      <c r="L24" s="26">
        <v>13.679000000000007</v>
      </c>
      <c r="M24" s="26">
        <v>10.644549999999995</v>
      </c>
      <c r="N24" s="26">
        <v>10.654099999999998</v>
      </c>
    </row>
    <row r="25" spans="1:14" ht="19" customHeight="1">
      <c r="A25" s="25" t="s">
        <v>53</v>
      </c>
      <c r="B25" s="26">
        <v>0</v>
      </c>
      <c r="C25" s="26">
        <v>0</v>
      </c>
      <c r="D25" s="26">
        <v>0.87650000000000006</v>
      </c>
      <c r="E25" s="26">
        <v>3.2245000000000004</v>
      </c>
      <c r="F25" s="26">
        <v>7.4144999999999985</v>
      </c>
      <c r="G25" s="26">
        <v>12.407999999999998</v>
      </c>
      <c r="H25" s="26">
        <v>14.13625</v>
      </c>
      <c r="I25" s="26">
        <v>19.010700000000007</v>
      </c>
      <c r="J25" s="26">
        <v>22.312999999999995</v>
      </c>
      <c r="K25" s="26">
        <v>23.801049999999996</v>
      </c>
      <c r="L25" s="26">
        <v>27.296549999999996</v>
      </c>
      <c r="M25" s="26">
        <v>27.469700000000014</v>
      </c>
      <c r="N25" s="26">
        <v>22.75704</v>
      </c>
    </row>
    <row r="26" spans="1:14" ht="19" customHeight="1">
      <c r="A26" s="25" t="s">
        <v>57</v>
      </c>
      <c r="B26" s="26">
        <v>0</v>
      </c>
      <c r="C26" s="26">
        <v>0</v>
      </c>
      <c r="D26" s="26">
        <v>2.9740000000000002</v>
      </c>
      <c r="E26" s="26">
        <v>11.867999999999997</v>
      </c>
      <c r="F26" s="26">
        <v>14.274500000000003</v>
      </c>
      <c r="G26" s="26">
        <v>12.846999999999994</v>
      </c>
      <c r="H26" s="26">
        <v>15.900250000000005</v>
      </c>
      <c r="I26" s="26">
        <v>19.293399999999998</v>
      </c>
      <c r="J26" s="26">
        <v>21.714500000000005</v>
      </c>
      <c r="K26" s="26">
        <v>23.632850000000001</v>
      </c>
      <c r="L26" s="26">
        <v>24.359199999999991</v>
      </c>
      <c r="M26" s="26">
        <v>24.359200000000026</v>
      </c>
      <c r="N26" s="26">
        <v>23.024549999999998</v>
      </c>
    </row>
    <row r="27" spans="1:14" ht="19" customHeight="1">
      <c r="A27" s="25" t="s">
        <v>60</v>
      </c>
      <c r="B27" s="26">
        <v>0</v>
      </c>
      <c r="C27" s="26">
        <v>0</v>
      </c>
      <c r="D27" s="26">
        <v>0</v>
      </c>
      <c r="E27" s="26">
        <v>0</v>
      </c>
      <c r="F27" s="26">
        <v>0</v>
      </c>
      <c r="G27" s="26">
        <v>14.898499999999999</v>
      </c>
      <c r="H27" s="26">
        <v>21.266750000000002</v>
      </c>
      <c r="I27" s="26">
        <v>21.342200000000005</v>
      </c>
      <c r="J27" s="26">
        <v>21.482799999999997</v>
      </c>
      <c r="K27" s="26">
        <v>21.48105</v>
      </c>
      <c r="L27" s="26">
        <v>21.482799999999997</v>
      </c>
      <c r="M27" s="26">
        <v>21.458800000000004</v>
      </c>
      <c r="N27" s="26">
        <v>24.994619999999998</v>
      </c>
    </row>
    <row r="28" spans="1:14" ht="19" customHeight="1">
      <c r="A28" s="25" t="s">
        <v>63</v>
      </c>
      <c r="B28" s="26">
        <v>0</v>
      </c>
      <c r="C28" s="26">
        <v>0</v>
      </c>
      <c r="D28" s="26">
        <v>0</v>
      </c>
      <c r="E28" s="26">
        <v>0</v>
      </c>
      <c r="F28" s="26">
        <v>0</v>
      </c>
      <c r="G28" s="26">
        <v>12.686249999999999</v>
      </c>
      <c r="H28" s="26">
        <v>18.240000000000002</v>
      </c>
      <c r="I28" s="26">
        <v>21.312300000000004</v>
      </c>
      <c r="J28" s="26">
        <v>23.714299999999998</v>
      </c>
      <c r="K28" s="26">
        <v>25.744750000000003</v>
      </c>
      <c r="L28" s="26">
        <v>26.492799999999988</v>
      </c>
      <c r="M28" s="26">
        <v>26.888850000000009</v>
      </c>
      <c r="N28" s="26">
        <v>27.658359999999998</v>
      </c>
    </row>
    <row r="29" spans="1:14" ht="19" customHeight="1">
      <c r="A29" s="25" t="s">
        <v>66</v>
      </c>
      <c r="B29" s="26">
        <v>0</v>
      </c>
      <c r="C29" s="26">
        <v>0</v>
      </c>
      <c r="D29" s="26">
        <v>0.30049999999999999</v>
      </c>
      <c r="E29" s="26">
        <v>6.8205</v>
      </c>
      <c r="F29" s="26">
        <v>10.829500000000003</v>
      </c>
      <c r="G29" s="26">
        <v>12.029249999999998</v>
      </c>
      <c r="H29" s="26">
        <v>12.644</v>
      </c>
      <c r="I29" s="26">
        <v>15.442300000000007</v>
      </c>
      <c r="J29" s="26">
        <v>20.880399999999995</v>
      </c>
      <c r="K29" s="26">
        <v>21.926649999999999</v>
      </c>
      <c r="L29" s="26">
        <v>23.368150000000011</v>
      </c>
      <c r="M29" s="26">
        <v>22.86225</v>
      </c>
      <c r="N29" s="26">
        <v>19.732420000000001</v>
      </c>
    </row>
    <row r="30" spans="1:14" ht="19" customHeight="1">
      <c r="A30" s="25" t="s">
        <v>69</v>
      </c>
      <c r="B30" s="26">
        <v>0</v>
      </c>
      <c r="C30" s="26">
        <v>0</v>
      </c>
      <c r="D30" s="26">
        <v>4.0875000000000012</v>
      </c>
      <c r="E30" s="26">
        <v>10.756000000000002</v>
      </c>
      <c r="F30" s="26">
        <v>12.549999999999997</v>
      </c>
      <c r="G30" s="26">
        <v>9.1025000000000027</v>
      </c>
      <c r="H30" s="26">
        <v>15.518249999999997</v>
      </c>
      <c r="I30" s="26">
        <v>18.269099999999998</v>
      </c>
      <c r="J30" s="26">
        <v>19.525000000000006</v>
      </c>
      <c r="K30" s="26">
        <v>20.131799999999998</v>
      </c>
      <c r="L30" s="26">
        <v>20.222299999999997</v>
      </c>
      <c r="M30" s="26">
        <v>19.579550000000019</v>
      </c>
      <c r="N30" s="26">
        <v>18.126270000000009</v>
      </c>
    </row>
    <row r="31" spans="1:14" ht="19" customHeight="1">
      <c r="A31" s="25" t="s">
        <v>72</v>
      </c>
      <c r="B31" s="26">
        <v>0</v>
      </c>
      <c r="C31" s="26">
        <v>1.1420000000000001</v>
      </c>
      <c r="D31" s="26">
        <v>3.4544999999999995</v>
      </c>
      <c r="E31" s="26">
        <v>5.3725000000000005</v>
      </c>
      <c r="F31" s="26">
        <v>6.1969999999999992</v>
      </c>
      <c r="G31" s="26">
        <v>7.0135000000000014</v>
      </c>
      <c r="H31" s="26">
        <v>10.709249999999997</v>
      </c>
      <c r="I31" s="26">
        <v>13.0966</v>
      </c>
      <c r="J31" s="26">
        <v>13.560500000000003</v>
      </c>
      <c r="K31" s="26">
        <v>14.238849999999998</v>
      </c>
      <c r="L31" s="26">
        <v>13.772649999999997</v>
      </c>
      <c r="M31" s="26">
        <v>13.251950000000004</v>
      </c>
      <c r="N31" s="26">
        <v>12.655499999999996</v>
      </c>
    </row>
    <row r="32" spans="1:14" ht="19" customHeight="1">
      <c r="A32" s="25" t="s">
        <v>75</v>
      </c>
      <c r="B32" s="26">
        <v>0</v>
      </c>
      <c r="C32" s="26">
        <v>0</v>
      </c>
      <c r="D32" s="26">
        <v>0</v>
      </c>
      <c r="E32" s="26">
        <v>2.0605000000000002</v>
      </c>
      <c r="F32" s="26">
        <v>9.4910000000000014</v>
      </c>
      <c r="G32" s="26">
        <v>12.977249999999998</v>
      </c>
      <c r="H32" s="26">
        <v>13.90325</v>
      </c>
      <c r="I32" s="26">
        <v>20.119799999999994</v>
      </c>
      <c r="J32" s="26">
        <v>22.996900000000011</v>
      </c>
      <c r="K32" s="26">
        <v>23.756450000000001</v>
      </c>
      <c r="L32" s="26">
        <v>23.950300000000002</v>
      </c>
      <c r="M32" s="26">
        <v>23.920399999999979</v>
      </c>
      <c r="N32" s="26">
        <v>22.062800000000003</v>
      </c>
    </row>
    <row r="33" spans="1:14" ht="19" customHeight="1">
      <c r="A33" s="25" t="s">
        <v>78</v>
      </c>
      <c r="B33" s="26">
        <v>0</v>
      </c>
      <c r="C33" s="26">
        <v>0</v>
      </c>
      <c r="D33" s="26">
        <v>0</v>
      </c>
      <c r="E33" s="26">
        <v>0</v>
      </c>
      <c r="F33" s="26">
        <v>5.5569000000000006</v>
      </c>
      <c r="G33" s="26">
        <v>12.686249999999999</v>
      </c>
      <c r="H33" s="26">
        <v>12.771200000000002</v>
      </c>
      <c r="I33" s="26">
        <v>15.223500000000001</v>
      </c>
      <c r="J33" s="26">
        <v>18.750419999999998</v>
      </c>
      <c r="K33" s="26">
        <v>19.517879999999998</v>
      </c>
      <c r="L33" s="26">
        <v>19.92643</v>
      </c>
      <c r="M33" s="26">
        <v>19.977290000000007</v>
      </c>
      <c r="N33" s="26">
        <v>20.299488</v>
      </c>
    </row>
    <row r="34" spans="1:14" ht="19" customHeight="1">
      <c r="A34" s="25" t="s">
        <v>55</v>
      </c>
      <c r="B34" s="26">
        <v>0</v>
      </c>
      <c r="C34" s="26">
        <v>0</v>
      </c>
      <c r="D34" s="26">
        <v>1.2320000000000002</v>
      </c>
      <c r="E34" s="26">
        <v>4.883</v>
      </c>
      <c r="F34" s="26">
        <v>6.6079999999999997</v>
      </c>
      <c r="G34" s="26">
        <v>9.5872499999999992</v>
      </c>
      <c r="H34" s="26">
        <v>12.30875</v>
      </c>
      <c r="I34" s="26">
        <v>15.305899999999998</v>
      </c>
      <c r="J34" s="26">
        <v>18.222500000000004</v>
      </c>
      <c r="K34" s="26">
        <v>19.463350000000002</v>
      </c>
      <c r="L34" s="26">
        <v>20.077099999999998</v>
      </c>
      <c r="M34" s="26">
        <v>21.003399999999985</v>
      </c>
      <c r="N34" s="26">
        <v>21.494360000000004</v>
      </c>
    </row>
    <row r="35" spans="1:14" ht="19" customHeight="1">
      <c r="A35" s="25" t="s">
        <v>58</v>
      </c>
      <c r="B35" s="26">
        <v>0</v>
      </c>
      <c r="C35" s="26">
        <v>0</v>
      </c>
      <c r="D35" s="26">
        <v>0</v>
      </c>
      <c r="E35" s="26">
        <v>0</v>
      </c>
      <c r="F35" s="26">
        <v>6.8285</v>
      </c>
      <c r="G35" s="26">
        <v>12.129750000000001</v>
      </c>
      <c r="H35" s="26">
        <v>13.23725</v>
      </c>
      <c r="I35" s="26">
        <v>16.279499999999995</v>
      </c>
      <c r="J35" s="26">
        <v>17.472900000000006</v>
      </c>
      <c r="K35" s="26">
        <v>18.595350000000003</v>
      </c>
      <c r="L35" s="26">
        <v>19.136599999999994</v>
      </c>
      <c r="M35" s="26">
        <v>19.928550000000016</v>
      </c>
      <c r="N35" s="26">
        <v>19.950259999999997</v>
      </c>
    </row>
    <row r="36" spans="1:14" ht="19" customHeight="1">
      <c r="A36" s="25" t="s">
        <v>61</v>
      </c>
      <c r="B36" s="26">
        <v>0</v>
      </c>
      <c r="C36" s="26">
        <v>0</v>
      </c>
      <c r="D36" s="26">
        <v>0</v>
      </c>
      <c r="E36" s="26">
        <v>0</v>
      </c>
      <c r="F36" s="26">
        <v>6.8074999999999992</v>
      </c>
      <c r="G36" s="26">
        <v>6.4449999999999994</v>
      </c>
      <c r="H36" s="26">
        <v>11.85225</v>
      </c>
      <c r="I36" s="26">
        <v>17.154</v>
      </c>
      <c r="J36" s="26">
        <v>22.06669999999999</v>
      </c>
      <c r="K36" s="26">
        <v>23.991050000000001</v>
      </c>
      <c r="L36" s="26">
        <v>25.560250000000007</v>
      </c>
      <c r="M36" s="26">
        <v>25.942599999999992</v>
      </c>
      <c r="N36" s="26">
        <v>26.05397</v>
      </c>
    </row>
    <row r="37" spans="1:14" ht="19" customHeight="1">
      <c r="A37" s="25" t="s">
        <v>64</v>
      </c>
      <c r="B37" s="26">
        <v>0</v>
      </c>
      <c r="C37" s="26">
        <v>0</v>
      </c>
      <c r="D37" s="26">
        <v>0</v>
      </c>
      <c r="E37" s="26">
        <v>0.11700000000000001</v>
      </c>
      <c r="F37" s="26">
        <v>6.1875</v>
      </c>
      <c r="G37" s="26">
        <v>16.496750000000002</v>
      </c>
      <c r="H37" s="26">
        <v>25.753999999999998</v>
      </c>
      <c r="I37" s="26">
        <v>17.267800000000001</v>
      </c>
      <c r="J37" s="26">
        <v>20.006200000000003</v>
      </c>
      <c r="K37" s="26">
        <v>23.84995</v>
      </c>
      <c r="L37" s="26">
        <v>28.831499999999998</v>
      </c>
      <c r="M37" s="26">
        <v>29.948149999999995</v>
      </c>
      <c r="N37" s="26">
        <v>30.63456</v>
      </c>
    </row>
    <row r="38" spans="1:14" ht="19" customHeight="1">
      <c r="A38" s="25" t="s">
        <v>67</v>
      </c>
      <c r="B38" s="26">
        <v>0</v>
      </c>
      <c r="C38" s="26">
        <v>0</v>
      </c>
      <c r="D38" s="26">
        <v>0</v>
      </c>
      <c r="E38" s="26">
        <v>0</v>
      </c>
      <c r="F38" s="26">
        <v>3.9545000000000003</v>
      </c>
      <c r="G38" s="26">
        <v>6.4602499999999994</v>
      </c>
      <c r="H38" s="26">
        <v>11.137</v>
      </c>
      <c r="I38" s="26">
        <v>14.202399999999999</v>
      </c>
      <c r="J38" s="26">
        <v>22.367800000000003</v>
      </c>
      <c r="K38" s="26">
        <v>23.763199999999998</v>
      </c>
      <c r="L38" s="26">
        <v>24.097800000000003</v>
      </c>
      <c r="M38" s="26">
        <v>23.833600000000004</v>
      </c>
      <c r="N38" s="26">
        <v>22.639949999999999</v>
      </c>
    </row>
    <row r="39" spans="1:14" ht="19" customHeight="1">
      <c r="A39" s="25" t="s">
        <v>70</v>
      </c>
      <c r="B39" s="26">
        <v>0</v>
      </c>
      <c r="C39" s="26">
        <v>0</v>
      </c>
      <c r="D39" s="26">
        <v>1.1375</v>
      </c>
      <c r="E39" s="26">
        <v>4.4035000000000002</v>
      </c>
      <c r="F39" s="26">
        <v>13.865</v>
      </c>
      <c r="G39" s="26">
        <v>19.739249999999998</v>
      </c>
      <c r="H39" s="26">
        <v>16.351250000000004</v>
      </c>
      <c r="I39" s="26">
        <v>21.537299999999995</v>
      </c>
      <c r="J39" s="26">
        <v>24.055900000000008</v>
      </c>
      <c r="K39" s="26">
        <v>26.058400000000002</v>
      </c>
      <c r="L39" s="26">
        <v>27.558699999999991</v>
      </c>
      <c r="M39" s="26">
        <v>25.179000000000002</v>
      </c>
      <c r="N39" s="26">
        <v>23.775130000000001</v>
      </c>
    </row>
    <row r="40" spans="1:14" ht="19" customHeight="1">
      <c r="A40" s="25" t="s">
        <v>73</v>
      </c>
      <c r="B40" s="26">
        <v>0</v>
      </c>
      <c r="C40" s="26">
        <v>0</v>
      </c>
      <c r="D40" s="26">
        <v>0</v>
      </c>
      <c r="E40" s="26">
        <v>0</v>
      </c>
      <c r="F40" s="26">
        <v>0</v>
      </c>
      <c r="G40" s="26">
        <v>0.46224999999999999</v>
      </c>
      <c r="H40" s="26">
        <v>13.097500000000004</v>
      </c>
      <c r="I40" s="26">
        <v>18.814899999999998</v>
      </c>
      <c r="J40" s="26">
        <v>23.148300000000006</v>
      </c>
      <c r="K40" s="26">
        <v>23.840500000000002</v>
      </c>
      <c r="L40" s="26">
        <v>24.694749999999985</v>
      </c>
      <c r="M40" s="26">
        <v>26.26090000000001</v>
      </c>
      <c r="N40" s="26">
        <v>28.005109999999998</v>
      </c>
    </row>
    <row r="41" spans="1:14" ht="19" customHeight="1">
      <c r="A41" s="25" t="s">
        <v>76</v>
      </c>
      <c r="B41" s="26">
        <v>0</v>
      </c>
      <c r="C41" s="26">
        <v>0</v>
      </c>
      <c r="D41" s="26">
        <v>0</v>
      </c>
      <c r="E41" s="26">
        <v>4.9799999999999995</v>
      </c>
      <c r="F41" s="26">
        <v>11.693000000000001</v>
      </c>
      <c r="G41" s="26">
        <v>15.230500000000003</v>
      </c>
      <c r="H41" s="26">
        <v>19.122000000000003</v>
      </c>
      <c r="I41" s="26">
        <v>20.723599999999994</v>
      </c>
      <c r="J41" s="26">
        <v>22.23299999999999</v>
      </c>
      <c r="K41" s="26">
        <v>24.850249999999996</v>
      </c>
      <c r="L41" s="26">
        <v>26.520300000000002</v>
      </c>
      <c r="M41" s="26">
        <v>26.625100000000007</v>
      </c>
      <c r="N41" s="26">
        <v>26.971689999999992</v>
      </c>
    </row>
    <row r="42" spans="1:14" ht="17.25" customHeight="1">
      <c r="A42" s="25"/>
      <c r="B42" s="26"/>
      <c r="C42" s="26"/>
      <c r="D42" s="26"/>
      <c r="E42" s="26"/>
      <c r="F42" s="26"/>
      <c r="G42" s="26"/>
      <c r="H42" s="26"/>
      <c r="I42" s="26"/>
      <c r="J42" s="26"/>
      <c r="K42" s="26"/>
      <c r="L42" s="26"/>
      <c r="M42" s="26"/>
      <c r="N42" s="26"/>
    </row>
    <row r="43" spans="1:14" ht="24" customHeight="1">
      <c r="A43" s="28" t="s">
        <v>79</v>
      </c>
      <c r="B43" s="26">
        <v>0</v>
      </c>
      <c r="C43" s="26">
        <v>0</v>
      </c>
      <c r="D43" s="26">
        <v>0</v>
      </c>
      <c r="E43" s="26">
        <v>0</v>
      </c>
      <c r="F43" s="26">
        <v>0</v>
      </c>
      <c r="G43" s="26">
        <v>0</v>
      </c>
      <c r="H43" s="26">
        <v>0.44999999999999996</v>
      </c>
      <c r="I43" s="26">
        <v>3.7159999999999997</v>
      </c>
      <c r="J43" s="26">
        <v>8.0820000000000007</v>
      </c>
      <c r="K43" s="26">
        <v>11.622</v>
      </c>
      <c r="L43" s="26">
        <v>11.622</v>
      </c>
      <c r="M43" s="26">
        <v>11.609</v>
      </c>
      <c r="N43" s="26">
        <v>11.619400000000001</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2017</oddHeader>
    <oddFooter>&amp;C&amp;"Helvetica,Standard" Eidg. Steuerverwaltung  -  Administration fédérale des contributions  -  Amministrazione federale delle contribuzioni&amp;R19</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1"/>
  <dimension ref="A1:Z118"/>
  <sheetViews>
    <sheetView view="pageLayout" zoomScale="70" zoomScaleNormal="60" zoomScalePageLayoutView="70" workbookViewId="0"/>
  </sheetViews>
  <sheetFormatPr baseColWidth="10" defaultColWidth="12.6640625" defaultRowHeight="13"/>
  <cols>
    <col min="1" max="1" width="31" style="82" customWidth="1"/>
    <col min="2" max="8" width="11.5" style="82" bestFit="1" customWidth="1"/>
    <col min="9" max="12" width="13.5" style="82" bestFit="1" customWidth="1"/>
    <col min="13" max="13" width="13.5" style="82" customWidth="1"/>
    <col min="14" max="22" width="12.6640625" style="82" customWidth="1"/>
    <col min="23" max="23" width="14.33203125" style="82" customWidth="1"/>
    <col min="24" max="24" width="13" style="82" bestFit="1" customWidth="1"/>
    <col min="25" max="25" width="15.33203125" style="82" bestFit="1" customWidth="1"/>
    <col min="26" max="26" width="34.5" style="82" bestFit="1" customWidth="1"/>
    <col min="27" max="16384" width="12.6640625" style="82"/>
  </cols>
  <sheetData>
    <row r="1" spans="1:26" ht="19" customHeight="1">
      <c r="A1" s="80" t="s">
        <v>143</v>
      </c>
      <c r="B1" s="80"/>
      <c r="C1" s="80"/>
      <c r="D1" s="80"/>
      <c r="E1" s="80"/>
      <c r="F1" s="80"/>
      <c r="G1" s="80"/>
      <c r="H1" s="80"/>
      <c r="I1" s="80"/>
      <c r="J1" s="80"/>
      <c r="K1" s="80"/>
      <c r="L1" s="81"/>
      <c r="M1" s="81"/>
    </row>
    <row r="2" spans="1:26" ht="19" customHeight="1">
      <c r="A2" s="80" t="s">
        <v>474</v>
      </c>
      <c r="B2" s="80"/>
      <c r="C2" s="80"/>
      <c r="D2" s="80"/>
      <c r="E2" s="80"/>
      <c r="F2" s="80"/>
      <c r="G2" s="80"/>
      <c r="H2" s="80"/>
      <c r="I2" s="80"/>
      <c r="J2" s="80"/>
      <c r="K2" s="80"/>
      <c r="L2" s="81"/>
      <c r="M2" s="81"/>
    </row>
    <row r="3" spans="1:26" ht="19" customHeight="1">
      <c r="A3" s="84" t="s">
        <v>81</v>
      </c>
      <c r="B3" s="80"/>
      <c r="D3" s="80"/>
      <c r="E3" s="80"/>
      <c r="F3" s="80"/>
      <c r="G3" s="80"/>
      <c r="H3" s="80"/>
      <c r="I3" s="80"/>
      <c r="J3" s="80"/>
      <c r="K3" s="80"/>
      <c r="L3" s="81"/>
      <c r="M3" s="81"/>
    </row>
    <row r="4" spans="1:26" ht="19" customHeight="1">
      <c r="A4" s="84" t="s">
        <v>82</v>
      </c>
      <c r="B4" s="81"/>
      <c r="C4" s="81"/>
      <c r="D4" s="81"/>
      <c r="E4" s="81"/>
      <c r="F4" s="81"/>
      <c r="G4" s="81"/>
      <c r="H4" s="81"/>
      <c r="I4" s="81"/>
      <c r="J4" s="81"/>
      <c r="K4" s="81"/>
      <c r="L4" s="81"/>
      <c r="M4" s="81"/>
    </row>
    <row r="5" spans="1:26" ht="19" customHeight="1" thickBot="1">
      <c r="A5" s="83">
        <v>8</v>
      </c>
      <c r="B5" s="81"/>
      <c r="C5" s="81"/>
      <c r="D5" s="81"/>
      <c r="E5" s="81"/>
      <c r="F5" s="81"/>
      <c r="G5" s="81"/>
      <c r="H5" s="81"/>
      <c r="I5" s="81"/>
      <c r="J5" s="81"/>
      <c r="K5" s="81"/>
      <c r="L5" s="81"/>
      <c r="M5" s="81"/>
      <c r="X5" s="85"/>
      <c r="Z5" s="85">
        <v>8</v>
      </c>
    </row>
    <row r="6" spans="1:26" ht="19" customHeight="1" thickBot="1">
      <c r="A6" s="84" t="s">
        <v>10</v>
      </c>
      <c r="B6" s="800" t="s">
        <v>17</v>
      </c>
      <c r="C6" s="801"/>
      <c r="D6" s="801"/>
      <c r="E6" s="801"/>
      <c r="F6" s="801"/>
      <c r="G6" s="801"/>
      <c r="H6" s="801"/>
      <c r="I6" s="801"/>
      <c r="J6" s="801"/>
      <c r="K6" s="801"/>
      <c r="L6" s="801"/>
      <c r="M6" s="802"/>
      <c r="N6" s="800" t="s">
        <v>114</v>
      </c>
      <c r="O6" s="801"/>
      <c r="P6" s="801"/>
      <c r="Q6" s="801"/>
      <c r="R6" s="801"/>
      <c r="S6" s="801"/>
      <c r="T6" s="801"/>
      <c r="U6" s="801"/>
      <c r="V6" s="801"/>
      <c r="W6" s="801"/>
      <c r="X6" s="801"/>
      <c r="Y6" s="802"/>
      <c r="Z6" s="85" t="s">
        <v>11</v>
      </c>
    </row>
    <row r="7" spans="1:26" ht="19" customHeight="1">
      <c r="A7" s="84" t="s">
        <v>13</v>
      </c>
      <c r="B7" s="91">
        <v>12500</v>
      </c>
      <c r="C7" s="91">
        <v>15000</v>
      </c>
      <c r="D7" s="91">
        <v>17500</v>
      </c>
      <c r="E7" s="91">
        <v>20000</v>
      </c>
      <c r="F7" s="91">
        <v>25000</v>
      </c>
      <c r="G7" s="91">
        <v>30000</v>
      </c>
      <c r="H7" s="91">
        <v>35000</v>
      </c>
      <c r="I7" s="91">
        <v>40000</v>
      </c>
      <c r="J7" s="91">
        <v>45000</v>
      </c>
      <c r="K7" s="91">
        <v>50000</v>
      </c>
      <c r="L7" s="91">
        <v>60000</v>
      </c>
      <c r="M7" s="441">
        <v>70000</v>
      </c>
      <c r="N7" s="91">
        <v>80000</v>
      </c>
      <c r="O7" s="91">
        <v>90000</v>
      </c>
      <c r="P7" s="91">
        <v>100000</v>
      </c>
      <c r="Q7" s="91">
        <v>125000</v>
      </c>
      <c r="R7" s="91">
        <v>150000</v>
      </c>
      <c r="S7" s="91">
        <v>175000</v>
      </c>
      <c r="T7" s="91">
        <v>200000</v>
      </c>
      <c r="U7" s="91">
        <v>250000</v>
      </c>
      <c r="V7" s="91">
        <v>300000</v>
      </c>
      <c r="W7" s="91">
        <v>400000</v>
      </c>
      <c r="X7" s="91">
        <v>500000</v>
      </c>
      <c r="Y7" s="91">
        <v>1000000</v>
      </c>
      <c r="Z7" s="85" t="s">
        <v>14</v>
      </c>
    </row>
    <row r="8" spans="1:26" ht="19" customHeight="1">
      <c r="A8" s="84"/>
      <c r="B8" s="85"/>
      <c r="C8" s="85"/>
      <c r="D8" s="85"/>
      <c r="E8" s="85"/>
      <c r="F8" s="85"/>
      <c r="G8" s="85"/>
      <c r="H8" s="85"/>
      <c r="I8" s="85"/>
      <c r="J8" s="85"/>
      <c r="K8" s="85"/>
      <c r="L8" s="85"/>
      <c r="M8" s="85"/>
      <c r="Z8" s="85"/>
    </row>
    <row r="9" spans="1:26" ht="19" customHeight="1">
      <c r="A9" s="84"/>
      <c r="B9" s="803" t="s">
        <v>18</v>
      </c>
      <c r="C9" s="804"/>
      <c r="D9" s="804"/>
      <c r="E9" s="804"/>
      <c r="F9" s="804"/>
      <c r="G9" s="804"/>
      <c r="H9" s="804"/>
      <c r="I9" s="804"/>
      <c r="J9" s="804"/>
      <c r="K9" s="804"/>
      <c r="L9" s="804"/>
      <c r="M9" s="805"/>
      <c r="N9" s="803" t="s">
        <v>329</v>
      </c>
      <c r="O9" s="804"/>
      <c r="P9" s="804"/>
      <c r="Q9" s="804"/>
      <c r="R9" s="804"/>
      <c r="S9" s="804"/>
      <c r="T9" s="804"/>
      <c r="U9" s="804"/>
      <c r="V9" s="804"/>
      <c r="W9" s="804"/>
      <c r="X9" s="804"/>
      <c r="Y9" s="805"/>
      <c r="Z9" s="85"/>
    </row>
    <row r="10" spans="1:26" ht="19" customHeight="1">
      <c r="A10" s="86" t="s">
        <v>155</v>
      </c>
      <c r="B10" s="15">
        <v>48</v>
      </c>
      <c r="C10" s="15">
        <v>48</v>
      </c>
      <c r="D10" s="15">
        <v>48</v>
      </c>
      <c r="E10" s="15">
        <v>48</v>
      </c>
      <c r="F10" s="15">
        <v>48</v>
      </c>
      <c r="G10" s="15">
        <v>48</v>
      </c>
      <c r="H10" s="15">
        <v>48</v>
      </c>
      <c r="I10" s="15">
        <v>80.050000000000011</v>
      </c>
      <c r="J10" s="15">
        <v>286.14999999999998</v>
      </c>
      <c r="K10" s="15">
        <v>567.85</v>
      </c>
      <c r="L10" s="15">
        <v>1167.8000000000002</v>
      </c>
      <c r="M10" s="15">
        <v>1866.25</v>
      </c>
      <c r="N10" s="15">
        <v>2782.2500000000005</v>
      </c>
      <c r="O10" s="15">
        <v>3698.2500000000005</v>
      </c>
      <c r="P10" s="15">
        <v>4715.0000000000009</v>
      </c>
      <c r="Q10" s="15">
        <v>8138.55</v>
      </c>
      <c r="R10" s="15">
        <v>11841.5</v>
      </c>
      <c r="S10" s="15">
        <v>16009.300000000001</v>
      </c>
      <c r="T10" s="15">
        <v>20605.350000000002</v>
      </c>
      <c r="U10" s="15">
        <v>30559.950000000004</v>
      </c>
      <c r="V10" s="15">
        <v>40881</v>
      </c>
      <c r="W10" s="15">
        <v>64362.65</v>
      </c>
      <c r="X10" s="15">
        <v>90322.1</v>
      </c>
      <c r="Y10" s="15">
        <v>223364.2</v>
      </c>
      <c r="Z10" s="85" t="s">
        <v>330</v>
      </c>
    </row>
    <row r="11" spans="1:26" ht="19" customHeight="1">
      <c r="A11" s="86" t="s">
        <v>56</v>
      </c>
      <c r="B11" s="386">
        <v>0</v>
      </c>
      <c r="C11" s="386">
        <v>0</v>
      </c>
      <c r="D11" s="386">
        <v>0</v>
      </c>
      <c r="E11" s="386">
        <v>0</v>
      </c>
      <c r="F11" s="386">
        <v>0</v>
      </c>
      <c r="G11" s="386">
        <v>0</v>
      </c>
      <c r="H11" s="386">
        <v>0</v>
      </c>
      <c r="I11" s="386">
        <v>0</v>
      </c>
      <c r="J11" s="386">
        <v>170.55</v>
      </c>
      <c r="K11" s="386">
        <v>542.70000000000005</v>
      </c>
      <c r="L11" s="386">
        <v>1756.2500000000002</v>
      </c>
      <c r="M11" s="386">
        <v>3519.85</v>
      </c>
      <c r="N11" s="386">
        <v>5336.05</v>
      </c>
      <c r="O11" s="386">
        <v>6972.2000000000007</v>
      </c>
      <c r="P11" s="386">
        <v>8535.6</v>
      </c>
      <c r="Q11" s="386">
        <v>12881.85</v>
      </c>
      <c r="R11" s="386">
        <v>17675.7</v>
      </c>
      <c r="S11" s="386">
        <v>23053.9</v>
      </c>
      <c r="T11" s="386">
        <v>28778.400000000001</v>
      </c>
      <c r="U11" s="386">
        <v>41056.5</v>
      </c>
      <c r="V11" s="386">
        <v>53591.8</v>
      </c>
      <c r="W11" s="386">
        <v>79552.45</v>
      </c>
      <c r="X11" s="386">
        <v>106808.85000000002</v>
      </c>
      <c r="Y11" s="386">
        <v>245517.05000000002</v>
      </c>
      <c r="Z11" s="85" t="s">
        <v>331</v>
      </c>
    </row>
    <row r="12" spans="1:26" ht="19" customHeight="1">
      <c r="A12" s="86" t="s">
        <v>59</v>
      </c>
      <c r="B12" s="15">
        <v>50</v>
      </c>
      <c r="C12" s="15">
        <v>50</v>
      </c>
      <c r="D12" s="15">
        <v>50</v>
      </c>
      <c r="E12" s="15">
        <v>50</v>
      </c>
      <c r="F12" s="15">
        <v>50</v>
      </c>
      <c r="G12" s="15">
        <v>50</v>
      </c>
      <c r="H12" s="15">
        <v>50</v>
      </c>
      <c r="I12" s="15">
        <v>50</v>
      </c>
      <c r="J12" s="15">
        <v>72.2</v>
      </c>
      <c r="K12" s="15">
        <v>242.4</v>
      </c>
      <c r="L12" s="15">
        <v>1435.7000000000003</v>
      </c>
      <c r="M12" s="15">
        <v>2917.5</v>
      </c>
      <c r="N12" s="15">
        <v>4232.9000000000005</v>
      </c>
      <c r="O12" s="15">
        <v>5448.3</v>
      </c>
      <c r="P12" s="15">
        <v>6747</v>
      </c>
      <c r="Q12" s="15">
        <v>9777.3000000000011</v>
      </c>
      <c r="R12" s="15">
        <v>13562.400000000001</v>
      </c>
      <c r="S12" s="15">
        <v>17706.400000000001</v>
      </c>
      <c r="T12" s="15">
        <v>22183.4</v>
      </c>
      <c r="U12" s="15">
        <v>31764.9</v>
      </c>
      <c r="V12" s="15">
        <v>41357.5</v>
      </c>
      <c r="W12" s="15">
        <v>60542.8</v>
      </c>
      <c r="X12" s="15">
        <v>79706.599999999991</v>
      </c>
      <c r="Y12" s="15">
        <v>175611.30000000002</v>
      </c>
      <c r="Z12" s="85" t="s">
        <v>332</v>
      </c>
    </row>
    <row r="13" spans="1:26" ht="19" customHeight="1">
      <c r="A13" s="86" t="s">
        <v>62</v>
      </c>
      <c r="B13" s="15">
        <v>100</v>
      </c>
      <c r="C13" s="15">
        <v>100</v>
      </c>
      <c r="D13" s="15">
        <v>100</v>
      </c>
      <c r="E13" s="15">
        <v>100</v>
      </c>
      <c r="F13" s="15">
        <v>100</v>
      </c>
      <c r="G13" s="15">
        <v>100</v>
      </c>
      <c r="H13" s="15">
        <v>100</v>
      </c>
      <c r="I13" s="15">
        <v>100</v>
      </c>
      <c r="J13" s="15">
        <v>100</v>
      </c>
      <c r="K13" s="15">
        <v>202.655</v>
      </c>
      <c r="L13" s="15">
        <v>1507.84</v>
      </c>
      <c r="M13" s="15">
        <v>2813.0249999999996</v>
      </c>
      <c r="N13" s="15">
        <v>4088.88</v>
      </c>
      <c r="O13" s="15">
        <v>5364.7349999999997</v>
      </c>
      <c r="P13" s="15">
        <v>6596.5950000000003</v>
      </c>
      <c r="Q13" s="15">
        <v>9456.27</v>
      </c>
      <c r="R13" s="15">
        <v>12242.619999999999</v>
      </c>
      <c r="S13" s="15">
        <v>15527.579999999998</v>
      </c>
      <c r="T13" s="15">
        <v>18797.875</v>
      </c>
      <c r="U13" s="15">
        <v>25353.13</v>
      </c>
      <c r="V13" s="15">
        <v>31908.385000000002</v>
      </c>
      <c r="W13" s="15">
        <v>45018.895000000004</v>
      </c>
      <c r="X13" s="15">
        <v>58114.739999999991</v>
      </c>
      <c r="Y13" s="15">
        <v>123652.625</v>
      </c>
      <c r="Z13" s="85" t="s">
        <v>333</v>
      </c>
    </row>
    <row r="14" spans="1:26" ht="19" customHeight="1">
      <c r="A14" s="86" t="s">
        <v>65</v>
      </c>
      <c r="B14" s="386">
        <v>0</v>
      </c>
      <c r="C14" s="386">
        <v>0</v>
      </c>
      <c r="D14" s="386">
        <v>0</v>
      </c>
      <c r="E14" s="386">
        <v>0</v>
      </c>
      <c r="F14" s="386">
        <v>0</v>
      </c>
      <c r="G14" s="386">
        <v>0</v>
      </c>
      <c r="H14" s="386">
        <v>4.25</v>
      </c>
      <c r="I14" s="386">
        <v>62.699999999999996</v>
      </c>
      <c r="J14" s="386">
        <v>225.7</v>
      </c>
      <c r="K14" s="386">
        <v>504.25</v>
      </c>
      <c r="L14" s="386">
        <v>1311.3</v>
      </c>
      <c r="M14" s="386">
        <v>2292.85</v>
      </c>
      <c r="N14" s="386">
        <v>3153.1</v>
      </c>
      <c r="O14" s="386">
        <v>4079.5</v>
      </c>
      <c r="P14" s="386">
        <v>5063.95</v>
      </c>
      <c r="Q14" s="386">
        <v>7765.25</v>
      </c>
      <c r="R14" s="386">
        <v>11086.75</v>
      </c>
      <c r="S14" s="386">
        <v>14671.35</v>
      </c>
      <c r="T14" s="386">
        <v>18350.2</v>
      </c>
      <c r="U14" s="386">
        <v>25724.350000000002</v>
      </c>
      <c r="V14" s="386">
        <v>33098.5</v>
      </c>
      <c r="W14" s="386">
        <v>47846.85</v>
      </c>
      <c r="X14" s="386">
        <v>62578.600000000006</v>
      </c>
      <c r="Y14" s="386">
        <v>154017.30000000002</v>
      </c>
      <c r="Z14" s="85" t="s">
        <v>334</v>
      </c>
    </row>
    <row r="15" spans="1:26" ht="19" customHeight="1">
      <c r="A15" s="86" t="s">
        <v>68</v>
      </c>
      <c r="B15" s="386">
        <v>0</v>
      </c>
      <c r="C15" s="386">
        <v>0</v>
      </c>
      <c r="D15" s="386">
        <v>0</v>
      </c>
      <c r="E15" s="386">
        <v>0</v>
      </c>
      <c r="F15" s="386">
        <v>0</v>
      </c>
      <c r="G15" s="386">
        <v>0</v>
      </c>
      <c r="H15" s="386">
        <v>0</v>
      </c>
      <c r="I15" s="386">
        <v>0</v>
      </c>
      <c r="J15" s="386">
        <v>41.249999999999993</v>
      </c>
      <c r="K15" s="386">
        <v>537</v>
      </c>
      <c r="L15" s="386">
        <v>1624.8500000000001</v>
      </c>
      <c r="M15" s="386">
        <v>2946.75</v>
      </c>
      <c r="N15" s="386">
        <v>4296.25</v>
      </c>
      <c r="O15" s="386">
        <v>5508</v>
      </c>
      <c r="P15" s="386">
        <v>6650.9</v>
      </c>
      <c r="Q15" s="386">
        <v>9597.75</v>
      </c>
      <c r="R15" s="386">
        <v>12654.599999999999</v>
      </c>
      <c r="S15" s="386">
        <v>15739.099999999999</v>
      </c>
      <c r="T15" s="386">
        <v>18809.849999999999</v>
      </c>
      <c r="U15" s="386">
        <v>24965</v>
      </c>
      <c r="V15" s="386">
        <v>31120.2</v>
      </c>
      <c r="W15" s="386">
        <v>43430.6</v>
      </c>
      <c r="X15" s="386">
        <v>55727.25</v>
      </c>
      <c r="Y15" s="386">
        <v>117265.34999999999</v>
      </c>
      <c r="Z15" s="85" t="s">
        <v>335</v>
      </c>
    </row>
    <row r="16" spans="1:26" ht="19" customHeight="1">
      <c r="A16" s="86" t="s">
        <v>71</v>
      </c>
      <c r="B16" s="15">
        <v>50</v>
      </c>
      <c r="C16" s="15">
        <v>50</v>
      </c>
      <c r="D16" s="15">
        <v>50</v>
      </c>
      <c r="E16" s="15">
        <v>50</v>
      </c>
      <c r="F16" s="15">
        <v>50</v>
      </c>
      <c r="G16" s="15">
        <v>50</v>
      </c>
      <c r="H16" s="15">
        <v>50</v>
      </c>
      <c r="I16" s="15">
        <v>50</v>
      </c>
      <c r="J16" s="15">
        <v>75.300000000000011</v>
      </c>
      <c r="K16" s="15">
        <v>221.85</v>
      </c>
      <c r="L16" s="15">
        <v>850.39999999999986</v>
      </c>
      <c r="M16" s="15">
        <v>1675.6</v>
      </c>
      <c r="N16" s="15">
        <v>2811.3</v>
      </c>
      <c r="O16" s="15">
        <v>3952.1</v>
      </c>
      <c r="P16" s="15">
        <v>5205.8999999999996</v>
      </c>
      <c r="Q16" s="15">
        <v>8547.4000000000015</v>
      </c>
      <c r="R16" s="15">
        <v>11836.5</v>
      </c>
      <c r="S16" s="15">
        <v>15441.949999999999</v>
      </c>
      <c r="T16" s="15">
        <v>19148.399999999998</v>
      </c>
      <c r="U16" s="15">
        <v>26709.45</v>
      </c>
      <c r="V16" s="15">
        <v>34479.4</v>
      </c>
      <c r="W16" s="15">
        <v>49285.85</v>
      </c>
      <c r="X16" s="15">
        <v>62705.500000000007</v>
      </c>
      <c r="Y16" s="15">
        <v>129803.75</v>
      </c>
      <c r="Z16" s="85" t="s">
        <v>336</v>
      </c>
    </row>
    <row r="17" spans="1:26" ht="19" customHeight="1">
      <c r="A17" s="86" t="s">
        <v>74</v>
      </c>
      <c r="B17" s="386">
        <v>0</v>
      </c>
      <c r="C17" s="386">
        <v>0</v>
      </c>
      <c r="D17" s="386">
        <v>0</v>
      </c>
      <c r="E17" s="386">
        <v>0</v>
      </c>
      <c r="F17" s="386">
        <v>0</v>
      </c>
      <c r="G17" s="386">
        <v>0</v>
      </c>
      <c r="H17" s="386">
        <v>0</v>
      </c>
      <c r="I17" s="386">
        <v>355.59999999999997</v>
      </c>
      <c r="J17" s="386">
        <v>802.65</v>
      </c>
      <c r="K17" s="386">
        <v>1249.6499999999999</v>
      </c>
      <c r="L17" s="386">
        <v>2352.0499999999997</v>
      </c>
      <c r="M17" s="386">
        <v>3469.65</v>
      </c>
      <c r="N17" s="386">
        <v>4422.1499999999996</v>
      </c>
      <c r="O17" s="386">
        <v>5429.25</v>
      </c>
      <c r="P17" s="386">
        <v>6783.1</v>
      </c>
      <c r="Q17" s="386">
        <v>10515.6</v>
      </c>
      <c r="R17" s="386">
        <v>14611.350000000002</v>
      </c>
      <c r="S17" s="386">
        <v>18878.55</v>
      </c>
      <c r="T17" s="386">
        <v>23126.7</v>
      </c>
      <c r="U17" s="386">
        <v>32125.95</v>
      </c>
      <c r="V17" s="386">
        <v>41262.299999999996</v>
      </c>
      <c r="W17" s="386">
        <v>61131.450000000004</v>
      </c>
      <c r="X17" s="386">
        <v>81387.95</v>
      </c>
      <c r="Y17" s="386">
        <v>187487.55</v>
      </c>
      <c r="Z17" s="85" t="s">
        <v>337</v>
      </c>
    </row>
    <row r="18" spans="1:26" ht="19" customHeight="1">
      <c r="A18" s="86" t="s">
        <v>77</v>
      </c>
      <c r="B18" s="386">
        <v>0</v>
      </c>
      <c r="C18" s="386">
        <v>0</v>
      </c>
      <c r="D18" s="386">
        <v>0</v>
      </c>
      <c r="E18" s="386">
        <v>0</v>
      </c>
      <c r="F18" s="386">
        <v>0</v>
      </c>
      <c r="G18" s="386">
        <v>0</v>
      </c>
      <c r="H18" s="386">
        <v>0</v>
      </c>
      <c r="I18" s="386">
        <v>0</v>
      </c>
      <c r="J18" s="386">
        <v>0</v>
      </c>
      <c r="K18" s="386">
        <v>0</v>
      </c>
      <c r="L18" s="386">
        <v>0</v>
      </c>
      <c r="M18" s="386">
        <v>71.5</v>
      </c>
      <c r="N18" s="386">
        <v>359.05000000000007</v>
      </c>
      <c r="O18" s="386">
        <v>723.75</v>
      </c>
      <c r="P18" s="386">
        <v>830.3</v>
      </c>
      <c r="Q18" s="386">
        <v>1884.1000000000001</v>
      </c>
      <c r="R18" s="386">
        <v>3276.5499999999997</v>
      </c>
      <c r="S18" s="386">
        <v>5107.7</v>
      </c>
      <c r="T18" s="386">
        <v>6935.2</v>
      </c>
      <c r="U18" s="386">
        <v>13566.45</v>
      </c>
      <c r="V18" s="386">
        <v>21315.9</v>
      </c>
      <c r="W18" s="386">
        <v>34994.900000000009</v>
      </c>
      <c r="X18" s="386">
        <v>45639.450000000004</v>
      </c>
      <c r="Y18" s="386">
        <v>98909.95</v>
      </c>
      <c r="Z18" s="85" t="s">
        <v>338</v>
      </c>
    </row>
    <row r="19" spans="1:26" ht="19" customHeight="1">
      <c r="A19" s="86" t="s">
        <v>19</v>
      </c>
      <c r="B19" s="386">
        <v>50</v>
      </c>
      <c r="C19" s="386">
        <v>50</v>
      </c>
      <c r="D19" s="386">
        <v>50</v>
      </c>
      <c r="E19" s="386">
        <v>50</v>
      </c>
      <c r="F19" s="386">
        <v>50</v>
      </c>
      <c r="G19" s="386">
        <v>50</v>
      </c>
      <c r="H19" s="386">
        <v>50</v>
      </c>
      <c r="I19" s="386">
        <v>137.65</v>
      </c>
      <c r="J19" s="386">
        <v>238.74999999999997</v>
      </c>
      <c r="K19" s="386">
        <v>460.1</v>
      </c>
      <c r="L19" s="386">
        <v>1201.55</v>
      </c>
      <c r="M19" s="386">
        <v>2412.1000000000004</v>
      </c>
      <c r="N19" s="386">
        <v>3683.1499999999996</v>
      </c>
      <c r="O19" s="386">
        <v>5061.25</v>
      </c>
      <c r="P19" s="386">
        <v>6510.4</v>
      </c>
      <c r="Q19" s="386">
        <v>11053.300000000001</v>
      </c>
      <c r="R19" s="386">
        <v>16015.750000000004</v>
      </c>
      <c r="S19" s="386">
        <v>21319.15</v>
      </c>
      <c r="T19" s="386">
        <v>27172.25</v>
      </c>
      <c r="U19" s="386">
        <v>38644.050000000003</v>
      </c>
      <c r="V19" s="386">
        <v>50973.299999999996</v>
      </c>
      <c r="W19" s="386">
        <v>78269.849999999991</v>
      </c>
      <c r="X19" s="386">
        <v>105739.55</v>
      </c>
      <c r="Y19" s="386">
        <v>219524.75</v>
      </c>
      <c r="Z19" s="85" t="s">
        <v>339</v>
      </c>
    </row>
    <row r="20" spans="1:26" ht="19" customHeight="1">
      <c r="A20" s="86" t="s">
        <v>57</v>
      </c>
      <c r="B20" s="15">
        <v>60</v>
      </c>
      <c r="C20" s="15">
        <v>60</v>
      </c>
      <c r="D20" s="15">
        <v>60</v>
      </c>
      <c r="E20" s="15">
        <v>60</v>
      </c>
      <c r="F20" s="15">
        <v>60</v>
      </c>
      <c r="G20" s="15">
        <v>60</v>
      </c>
      <c r="H20" s="15">
        <v>60</v>
      </c>
      <c r="I20" s="15">
        <v>357.40000000000003</v>
      </c>
      <c r="J20" s="15">
        <v>913.1</v>
      </c>
      <c r="K20" s="15">
        <v>1544.1999999999998</v>
      </c>
      <c r="L20" s="15">
        <v>2971.65</v>
      </c>
      <c r="M20" s="15">
        <v>4266.5</v>
      </c>
      <c r="N20" s="15">
        <v>5541.0499999999993</v>
      </c>
      <c r="O20" s="15">
        <v>6881.4000000000005</v>
      </c>
      <c r="P20" s="15">
        <v>8721.1</v>
      </c>
      <c r="Q20" s="15">
        <v>13330.300000000001</v>
      </c>
      <c r="R20" s="15">
        <v>18367.8</v>
      </c>
      <c r="S20" s="15">
        <v>23664.749999999996</v>
      </c>
      <c r="T20" s="15">
        <v>29225.050000000003</v>
      </c>
      <c r="U20" s="15">
        <v>40678.400000000001</v>
      </c>
      <c r="V20" s="15">
        <v>52857.9</v>
      </c>
      <c r="W20" s="15">
        <v>77217.099999999991</v>
      </c>
      <c r="X20" s="15">
        <v>101576.30000000002</v>
      </c>
      <c r="Y20" s="15">
        <v>216699.05000000002</v>
      </c>
      <c r="Z20" s="85" t="s">
        <v>340</v>
      </c>
    </row>
    <row r="21" spans="1:26" ht="19" customHeight="1">
      <c r="A21" s="86" t="s">
        <v>60</v>
      </c>
      <c r="B21" s="386">
        <v>0</v>
      </c>
      <c r="C21" s="386">
        <v>0</v>
      </c>
      <c r="D21" s="386">
        <v>0</v>
      </c>
      <c r="E21" s="386">
        <v>0</v>
      </c>
      <c r="F21" s="386">
        <v>0</v>
      </c>
      <c r="G21" s="386">
        <v>0</v>
      </c>
      <c r="H21" s="386">
        <v>0</v>
      </c>
      <c r="I21" s="386">
        <v>0</v>
      </c>
      <c r="J21" s="386">
        <v>0</v>
      </c>
      <c r="K21" s="386">
        <v>0</v>
      </c>
      <c r="L21" s="386">
        <v>0</v>
      </c>
      <c r="M21" s="386">
        <v>841.05</v>
      </c>
      <c r="N21" s="386">
        <v>2979.7</v>
      </c>
      <c r="O21" s="386">
        <v>5094.3500000000004</v>
      </c>
      <c r="P21" s="386">
        <v>7233.05</v>
      </c>
      <c r="Q21" s="386">
        <v>12567.7</v>
      </c>
      <c r="R21" s="386">
        <v>17904.150000000001</v>
      </c>
      <c r="S21" s="386">
        <v>23286.85</v>
      </c>
      <c r="T21" s="386">
        <v>28645.55</v>
      </c>
      <c r="U21" s="386">
        <v>39386.949999999997</v>
      </c>
      <c r="V21" s="386">
        <v>50126.6</v>
      </c>
      <c r="W21" s="386">
        <v>71609.399999999994</v>
      </c>
      <c r="X21" s="386">
        <v>93068.2</v>
      </c>
      <c r="Y21" s="386">
        <v>218041.3</v>
      </c>
      <c r="Z21" s="85" t="s">
        <v>341</v>
      </c>
    </row>
    <row r="22" spans="1:26" ht="19" customHeight="1">
      <c r="A22" s="86" t="s">
        <v>63</v>
      </c>
      <c r="B22" s="386">
        <v>0</v>
      </c>
      <c r="C22" s="386">
        <v>0</v>
      </c>
      <c r="D22" s="386">
        <v>0</v>
      </c>
      <c r="E22" s="386">
        <v>0</v>
      </c>
      <c r="F22" s="386">
        <v>0</v>
      </c>
      <c r="G22" s="386">
        <v>0</v>
      </c>
      <c r="H22" s="386">
        <v>0</v>
      </c>
      <c r="I22" s="386">
        <v>0</v>
      </c>
      <c r="J22" s="386">
        <v>0</v>
      </c>
      <c r="K22" s="386">
        <v>0</v>
      </c>
      <c r="L22" s="386">
        <v>0</v>
      </c>
      <c r="M22" s="386">
        <v>969.95</v>
      </c>
      <c r="N22" s="386">
        <v>2537.25</v>
      </c>
      <c r="O22" s="386">
        <v>4282.8</v>
      </c>
      <c r="P22" s="386">
        <v>6185.2500000000009</v>
      </c>
      <c r="Q22" s="386">
        <v>11344.5</v>
      </c>
      <c r="R22" s="386">
        <v>16841.400000000001</v>
      </c>
      <c r="S22" s="386">
        <v>22651.200000000004</v>
      </c>
      <c r="T22" s="386">
        <v>28698.55</v>
      </c>
      <c r="U22" s="386">
        <v>41385.4</v>
      </c>
      <c r="V22" s="386">
        <v>54443.3</v>
      </c>
      <c r="W22" s="386">
        <v>80936.099999999991</v>
      </c>
      <c r="X22" s="386">
        <v>107824.95</v>
      </c>
      <c r="Y22" s="386">
        <v>246116.75</v>
      </c>
      <c r="Z22" s="85" t="s">
        <v>342</v>
      </c>
    </row>
    <row r="23" spans="1:26" ht="19" customHeight="1">
      <c r="A23" s="86" t="s">
        <v>66</v>
      </c>
      <c r="B23" s="15">
        <v>60</v>
      </c>
      <c r="C23" s="15">
        <v>60</v>
      </c>
      <c r="D23" s="15">
        <v>60</v>
      </c>
      <c r="E23" s="15">
        <v>60</v>
      </c>
      <c r="F23" s="15">
        <v>60</v>
      </c>
      <c r="G23" s="15">
        <v>60</v>
      </c>
      <c r="H23" s="15">
        <v>60</v>
      </c>
      <c r="I23" s="15">
        <v>90.05</v>
      </c>
      <c r="J23" s="15">
        <v>358.95</v>
      </c>
      <c r="K23" s="15">
        <v>772.1</v>
      </c>
      <c r="L23" s="15">
        <v>1855.0500000000002</v>
      </c>
      <c r="M23" s="15">
        <v>3059.7</v>
      </c>
      <c r="N23" s="15">
        <v>4260.8999999999996</v>
      </c>
      <c r="O23" s="15">
        <v>5572.1</v>
      </c>
      <c r="P23" s="15">
        <v>6789.7</v>
      </c>
      <c r="Q23" s="15">
        <v>10196.900000000001</v>
      </c>
      <c r="R23" s="15">
        <v>14510.850000000002</v>
      </c>
      <c r="S23" s="15">
        <v>19507.849999999999</v>
      </c>
      <c r="T23" s="15">
        <v>24951.05</v>
      </c>
      <c r="U23" s="15">
        <v>35914.050000000003</v>
      </c>
      <c r="V23" s="15">
        <v>46877.7</v>
      </c>
      <c r="W23" s="15">
        <v>70245.850000000006</v>
      </c>
      <c r="X23" s="15">
        <v>93108.1</v>
      </c>
      <c r="Y23" s="15">
        <v>191770.2</v>
      </c>
      <c r="Z23" s="85" t="s">
        <v>343</v>
      </c>
    </row>
    <row r="24" spans="1:26" ht="19" customHeight="1">
      <c r="A24" s="86" t="s">
        <v>69</v>
      </c>
      <c r="B24" s="386">
        <v>0</v>
      </c>
      <c r="C24" s="386">
        <v>0</v>
      </c>
      <c r="D24" s="386">
        <v>0</v>
      </c>
      <c r="E24" s="386">
        <v>0</v>
      </c>
      <c r="F24" s="386">
        <v>0</v>
      </c>
      <c r="G24" s="386">
        <v>0</v>
      </c>
      <c r="H24" s="386">
        <v>62.400000000000006</v>
      </c>
      <c r="I24" s="386">
        <v>408.75000000000006</v>
      </c>
      <c r="J24" s="386">
        <v>900.90000000000009</v>
      </c>
      <c r="K24" s="386">
        <v>1484.3500000000001</v>
      </c>
      <c r="L24" s="386">
        <v>2739.35</v>
      </c>
      <c r="M24" s="386">
        <v>3702.65</v>
      </c>
      <c r="N24" s="386">
        <v>4559.8500000000004</v>
      </c>
      <c r="O24" s="386">
        <v>6035.65</v>
      </c>
      <c r="P24" s="386">
        <v>7663.5</v>
      </c>
      <c r="Q24" s="386">
        <v>12093.900000000001</v>
      </c>
      <c r="R24" s="386">
        <v>16798.05</v>
      </c>
      <c r="S24" s="386">
        <v>21690.250000000004</v>
      </c>
      <c r="T24" s="386">
        <v>26560.550000000003</v>
      </c>
      <c r="U24" s="386">
        <v>36581.25</v>
      </c>
      <c r="V24" s="386">
        <v>46692.35</v>
      </c>
      <c r="W24" s="386">
        <v>66914.649999999994</v>
      </c>
      <c r="X24" s="386">
        <v>86494.200000000012</v>
      </c>
      <c r="Y24" s="386">
        <v>177125.55000000005</v>
      </c>
      <c r="Z24" s="85" t="s">
        <v>344</v>
      </c>
    </row>
    <row r="25" spans="1:26" ht="19" customHeight="1">
      <c r="A25" s="86" t="s">
        <v>72</v>
      </c>
      <c r="B25" s="386">
        <v>0</v>
      </c>
      <c r="C25" s="386">
        <v>0</v>
      </c>
      <c r="D25" s="386">
        <v>0</v>
      </c>
      <c r="E25" s="386">
        <v>0</v>
      </c>
      <c r="F25" s="386">
        <v>35.75</v>
      </c>
      <c r="G25" s="386">
        <v>114.20000000000002</v>
      </c>
      <c r="H25" s="386">
        <v>263.8</v>
      </c>
      <c r="I25" s="386">
        <v>459.65</v>
      </c>
      <c r="J25" s="386">
        <v>698.09999999999991</v>
      </c>
      <c r="K25" s="386">
        <v>996.9</v>
      </c>
      <c r="L25" s="386">
        <v>1616.6</v>
      </c>
      <c r="M25" s="386">
        <v>2258</v>
      </c>
      <c r="N25" s="386">
        <v>3019.3</v>
      </c>
      <c r="O25" s="386">
        <v>4019.5</v>
      </c>
      <c r="P25" s="386">
        <v>5161.1499999999996</v>
      </c>
      <c r="Q25" s="386">
        <v>8367.1</v>
      </c>
      <c r="R25" s="386">
        <v>11709.449999999999</v>
      </c>
      <c r="S25" s="386">
        <v>15074.300000000001</v>
      </c>
      <c r="T25" s="386">
        <v>18489.7</v>
      </c>
      <c r="U25" s="386">
        <v>25606.25</v>
      </c>
      <c r="V25" s="386">
        <v>32728.55</v>
      </c>
      <c r="W25" s="386">
        <v>46501.2</v>
      </c>
      <c r="X25" s="386">
        <v>59753.15</v>
      </c>
      <c r="Y25" s="386">
        <v>123030.65</v>
      </c>
      <c r="Z25" s="85" t="s">
        <v>345</v>
      </c>
    </row>
    <row r="26" spans="1:26" ht="19" customHeight="1">
      <c r="A26" s="86" t="s">
        <v>75</v>
      </c>
      <c r="B26" s="386">
        <v>0</v>
      </c>
      <c r="C26" s="386">
        <v>0</v>
      </c>
      <c r="D26" s="386">
        <v>0</v>
      </c>
      <c r="E26" s="386">
        <v>0</v>
      </c>
      <c r="F26" s="386">
        <v>0</v>
      </c>
      <c r="G26" s="386">
        <v>0</v>
      </c>
      <c r="H26" s="386">
        <v>0</v>
      </c>
      <c r="I26" s="386">
        <v>0</v>
      </c>
      <c r="J26" s="386">
        <v>0</v>
      </c>
      <c r="K26" s="386">
        <v>206.05</v>
      </c>
      <c r="L26" s="386">
        <v>1155.1500000000001</v>
      </c>
      <c r="M26" s="386">
        <v>2451</v>
      </c>
      <c r="N26" s="386">
        <v>3750.6</v>
      </c>
      <c r="O26" s="386">
        <v>5016</v>
      </c>
      <c r="P26" s="386">
        <v>6531.25</v>
      </c>
      <c r="Q26" s="386">
        <v>11527.550000000001</v>
      </c>
      <c r="R26" s="386">
        <v>16591.149999999998</v>
      </c>
      <c r="S26" s="386">
        <v>22233.45</v>
      </c>
      <c r="T26" s="386">
        <v>28089.600000000002</v>
      </c>
      <c r="U26" s="386">
        <v>39864.400000000001</v>
      </c>
      <c r="V26" s="386">
        <v>51846.05</v>
      </c>
      <c r="W26" s="386">
        <v>75796.350000000006</v>
      </c>
      <c r="X26" s="386">
        <v>99716.749999999985</v>
      </c>
      <c r="Y26" s="386">
        <v>210030.75</v>
      </c>
      <c r="Z26" s="85" t="s">
        <v>346</v>
      </c>
    </row>
    <row r="27" spans="1:26" ht="19" customHeight="1">
      <c r="A27" s="86" t="s">
        <v>78</v>
      </c>
      <c r="B27" s="386">
        <v>0</v>
      </c>
      <c r="C27" s="386">
        <v>0</v>
      </c>
      <c r="D27" s="386">
        <v>0</v>
      </c>
      <c r="E27" s="386">
        <v>0</v>
      </c>
      <c r="F27" s="386">
        <v>0</v>
      </c>
      <c r="G27" s="386">
        <v>0</v>
      </c>
      <c r="H27" s="386">
        <v>0</v>
      </c>
      <c r="I27" s="386">
        <v>0</v>
      </c>
      <c r="J27" s="386">
        <v>0</v>
      </c>
      <c r="K27" s="386">
        <v>0</v>
      </c>
      <c r="L27" s="386">
        <v>555.69000000000005</v>
      </c>
      <c r="M27" s="386">
        <v>1802.66</v>
      </c>
      <c r="N27" s="386">
        <v>3092.94</v>
      </c>
      <c r="O27" s="386">
        <v>4334.58</v>
      </c>
      <c r="P27" s="386">
        <v>5647.18</v>
      </c>
      <c r="Q27" s="386">
        <v>9303.25</v>
      </c>
      <c r="R27" s="386">
        <v>13258.93</v>
      </c>
      <c r="S27" s="386">
        <v>17930.099999999999</v>
      </c>
      <c r="T27" s="386">
        <v>22634.14</v>
      </c>
      <c r="U27" s="386">
        <v>32190.36</v>
      </c>
      <c r="V27" s="386">
        <v>42152.02</v>
      </c>
      <c r="W27" s="386">
        <v>62078.45</v>
      </c>
      <c r="X27" s="386">
        <v>82055.740000000005</v>
      </c>
      <c r="Y27" s="386">
        <v>183553.18</v>
      </c>
      <c r="Z27" s="85" t="s">
        <v>347</v>
      </c>
    </row>
    <row r="28" spans="1:26" ht="19" customHeight="1">
      <c r="A28" s="86" t="s">
        <v>55</v>
      </c>
      <c r="B28" s="386">
        <v>0</v>
      </c>
      <c r="C28" s="386">
        <v>0</v>
      </c>
      <c r="D28" s="386">
        <v>0</v>
      </c>
      <c r="E28" s="386">
        <v>0</v>
      </c>
      <c r="F28" s="386">
        <v>0</v>
      </c>
      <c r="G28" s="386">
        <v>0</v>
      </c>
      <c r="H28" s="386">
        <v>22.400000000000002</v>
      </c>
      <c r="I28" s="386">
        <v>123.20000000000002</v>
      </c>
      <c r="J28" s="386">
        <v>327.05</v>
      </c>
      <c r="K28" s="386">
        <v>611.5</v>
      </c>
      <c r="L28" s="386">
        <v>1272.3</v>
      </c>
      <c r="M28" s="386">
        <v>2152.65</v>
      </c>
      <c r="N28" s="386">
        <v>3189.75</v>
      </c>
      <c r="O28" s="386">
        <v>4359.05</v>
      </c>
      <c r="P28" s="386">
        <v>5651.5</v>
      </c>
      <c r="Q28" s="386">
        <v>9282.5499999999993</v>
      </c>
      <c r="R28" s="386">
        <v>13304.449999999999</v>
      </c>
      <c r="S28" s="386">
        <v>17743.05</v>
      </c>
      <c r="T28" s="386">
        <v>22415.7</v>
      </c>
      <c r="U28" s="386">
        <v>31927.850000000002</v>
      </c>
      <c r="V28" s="386">
        <v>41879.050000000003</v>
      </c>
      <c r="W28" s="386">
        <v>61956.15</v>
      </c>
      <c r="X28" s="386">
        <v>82959.549999999988</v>
      </c>
      <c r="Y28" s="386">
        <v>190431.35</v>
      </c>
      <c r="Z28" s="85" t="s">
        <v>348</v>
      </c>
    </row>
    <row r="29" spans="1:26" ht="19" customHeight="1">
      <c r="A29" s="86" t="s">
        <v>58</v>
      </c>
      <c r="B29" s="386">
        <v>0</v>
      </c>
      <c r="C29" s="386">
        <v>0</v>
      </c>
      <c r="D29" s="386">
        <v>0</v>
      </c>
      <c r="E29" s="386">
        <v>0</v>
      </c>
      <c r="F29" s="386">
        <v>0</v>
      </c>
      <c r="G29" s="386">
        <v>0</v>
      </c>
      <c r="H29" s="386">
        <v>0</v>
      </c>
      <c r="I29" s="386">
        <v>0</v>
      </c>
      <c r="J29" s="386">
        <v>0</v>
      </c>
      <c r="K29" s="386">
        <v>0</v>
      </c>
      <c r="L29" s="386">
        <v>682.85</v>
      </c>
      <c r="M29" s="386">
        <v>1767.5499999999997</v>
      </c>
      <c r="N29" s="386">
        <v>3108.8</v>
      </c>
      <c r="O29" s="386">
        <v>4441.6499999999996</v>
      </c>
      <c r="P29" s="386">
        <v>5756.25</v>
      </c>
      <c r="Q29" s="386">
        <v>9703.6500000000015</v>
      </c>
      <c r="R29" s="386">
        <v>13895.999999999998</v>
      </c>
      <c r="S29" s="386">
        <v>18271.899999999998</v>
      </c>
      <c r="T29" s="386">
        <v>22632.45</v>
      </c>
      <c r="U29" s="386">
        <v>31869.65</v>
      </c>
      <c r="V29" s="386">
        <v>41227.800000000003</v>
      </c>
      <c r="W29" s="386">
        <v>60364.399999999994</v>
      </c>
      <c r="X29" s="386">
        <v>80292.950000000012</v>
      </c>
      <c r="Y29" s="386">
        <v>180044.25</v>
      </c>
      <c r="Z29" s="85" t="s">
        <v>349</v>
      </c>
    </row>
    <row r="30" spans="1:26" ht="19" customHeight="1">
      <c r="A30" s="86" t="s">
        <v>61</v>
      </c>
      <c r="B30" s="15">
        <v>40</v>
      </c>
      <c r="C30" s="15">
        <v>40</v>
      </c>
      <c r="D30" s="15">
        <v>40</v>
      </c>
      <c r="E30" s="15">
        <v>40</v>
      </c>
      <c r="F30" s="15">
        <v>40</v>
      </c>
      <c r="G30" s="15">
        <v>40</v>
      </c>
      <c r="H30" s="15">
        <v>40</v>
      </c>
      <c r="I30" s="15">
        <v>40</v>
      </c>
      <c r="J30" s="15">
        <v>40</v>
      </c>
      <c r="K30" s="15">
        <v>40</v>
      </c>
      <c r="L30" s="15">
        <v>720.75</v>
      </c>
      <c r="M30" s="15">
        <v>1236.9000000000001</v>
      </c>
      <c r="N30" s="15">
        <v>2009.75</v>
      </c>
      <c r="O30" s="15">
        <v>3145.85</v>
      </c>
      <c r="P30" s="15">
        <v>4380.2</v>
      </c>
      <c r="Q30" s="15">
        <v>8106.4500000000007</v>
      </c>
      <c r="R30" s="15">
        <v>12957.2</v>
      </c>
      <c r="S30" s="15">
        <v>18542.55</v>
      </c>
      <c r="T30" s="15">
        <v>23990.549999999996</v>
      </c>
      <c r="U30" s="15">
        <v>35629.649999999994</v>
      </c>
      <c r="V30" s="15">
        <v>47981.599999999999</v>
      </c>
      <c r="W30" s="15">
        <v>73541.850000000006</v>
      </c>
      <c r="X30" s="15">
        <v>99484.45</v>
      </c>
      <c r="Y30" s="15">
        <v>229754.3</v>
      </c>
      <c r="Z30" s="85" t="s">
        <v>350</v>
      </c>
    </row>
    <row r="31" spans="1:26" ht="19" customHeight="1">
      <c r="A31" s="86" t="s">
        <v>64</v>
      </c>
      <c r="B31" s="386">
        <v>0</v>
      </c>
      <c r="C31" s="386">
        <v>0</v>
      </c>
      <c r="D31" s="386">
        <v>0</v>
      </c>
      <c r="E31" s="386">
        <v>0</v>
      </c>
      <c r="F31" s="386">
        <v>0</v>
      </c>
      <c r="G31" s="386">
        <v>0</v>
      </c>
      <c r="H31" s="386">
        <v>0</v>
      </c>
      <c r="I31" s="386">
        <v>0</v>
      </c>
      <c r="J31" s="386">
        <v>0</v>
      </c>
      <c r="K31" s="386">
        <v>11.7</v>
      </c>
      <c r="L31" s="386">
        <v>630.45000000000005</v>
      </c>
      <c r="M31" s="386">
        <v>1968.9</v>
      </c>
      <c r="N31" s="386">
        <v>3929.8</v>
      </c>
      <c r="O31" s="386">
        <v>6279.25</v>
      </c>
      <c r="P31" s="386">
        <v>9080.6</v>
      </c>
      <c r="Q31" s="386">
        <v>13527.350000000002</v>
      </c>
      <c r="R31" s="386">
        <v>17714.5</v>
      </c>
      <c r="S31" s="386">
        <v>22547.25</v>
      </c>
      <c r="T31" s="386">
        <v>27717.600000000002</v>
      </c>
      <c r="U31" s="386">
        <v>38557.25</v>
      </c>
      <c r="V31" s="386">
        <v>51567.55</v>
      </c>
      <c r="W31" s="386">
        <v>80399.05</v>
      </c>
      <c r="X31" s="386">
        <v>110347.2</v>
      </c>
      <c r="Y31" s="386">
        <v>263520</v>
      </c>
      <c r="Z31" s="85" t="s">
        <v>351</v>
      </c>
    </row>
    <row r="32" spans="1:26" ht="19" customHeight="1">
      <c r="A32" s="86" t="s">
        <v>20</v>
      </c>
      <c r="B32" s="15">
        <v>34</v>
      </c>
      <c r="C32" s="15">
        <v>34</v>
      </c>
      <c r="D32" s="15">
        <v>34</v>
      </c>
      <c r="E32" s="15">
        <v>34</v>
      </c>
      <c r="F32" s="15">
        <v>34</v>
      </c>
      <c r="G32" s="15">
        <v>34</v>
      </c>
      <c r="H32" s="15">
        <v>34</v>
      </c>
      <c r="I32" s="15">
        <v>34</v>
      </c>
      <c r="J32" s="15">
        <v>34</v>
      </c>
      <c r="K32" s="15">
        <v>34</v>
      </c>
      <c r="L32" s="15">
        <v>429.45000000000005</v>
      </c>
      <c r="M32" s="15">
        <v>778.70000000000039</v>
      </c>
      <c r="N32" s="15">
        <v>1721.5</v>
      </c>
      <c r="O32" s="15">
        <v>2789.2</v>
      </c>
      <c r="P32" s="15">
        <v>3948.9</v>
      </c>
      <c r="Q32" s="15">
        <v>7213.7999999999993</v>
      </c>
      <c r="R32" s="15">
        <v>11050.099999999999</v>
      </c>
      <c r="S32" s="15">
        <v>15732.5</v>
      </c>
      <c r="T32" s="15">
        <v>22234</v>
      </c>
      <c r="U32" s="15">
        <v>34465.949999999997</v>
      </c>
      <c r="V32" s="15">
        <v>45997.2</v>
      </c>
      <c r="W32" s="15">
        <v>70095</v>
      </c>
      <c r="X32" s="15">
        <v>93928.6</v>
      </c>
      <c r="Y32" s="15">
        <v>207128.35</v>
      </c>
      <c r="Z32" s="85" t="s">
        <v>352</v>
      </c>
    </row>
    <row r="33" spans="1:26" ht="19" customHeight="1">
      <c r="A33" s="86" t="s">
        <v>21</v>
      </c>
      <c r="B33" s="386">
        <v>0</v>
      </c>
      <c r="C33" s="386">
        <v>0</v>
      </c>
      <c r="D33" s="386">
        <v>0</v>
      </c>
      <c r="E33" s="386">
        <v>0</v>
      </c>
      <c r="F33" s="386">
        <v>0</v>
      </c>
      <c r="G33" s="386">
        <v>0</v>
      </c>
      <c r="H33" s="386">
        <v>50.85</v>
      </c>
      <c r="I33" s="386">
        <v>113.75</v>
      </c>
      <c r="J33" s="386">
        <v>222.45000000000002</v>
      </c>
      <c r="K33" s="386">
        <v>554.1</v>
      </c>
      <c r="L33" s="386">
        <v>1940.6</v>
      </c>
      <c r="M33" s="386">
        <v>4345.1499999999996</v>
      </c>
      <c r="N33" s="386">
        <v>5888.45</v>
      </c>
      <c r="O33" s="386">
        <v>7120.7</v>
      </c>
      <c r="P33" s="386">
        <v>9158.7000000000007</v>
      </c>
      <c r="Q33" s="386">
        <v>14414.650000000001</v>
      </c>
      <c r="R33" s="386">
        <v>19927.349999999999</v>
      </c>
      <c r="S33" s="386">
        <v>25867.95</v>
      </c>
      <c r="T33" s="386">
        <v>31955.300000000003</v>
      </c>
      <c r="U33" s="386">
        <v>44667.15</v>
      </c>
      <c r="V33" s="386">
        <v>58013.700000000004</v>
      </c>
      <c r="W33" s="386">
        <v>85572.4</v>
      </c>
      <c r="X33" s="386">
        <v>110751.4</v>
      </c>
      <c r="Y33" s="386">
        <v>229627.05</v>
      </c>
      <c r="Z33" s="85" t="s">
        <v>353</v>
      </c>
    </row>
    <row r="34" spans="1:26" ht="19" customHeight="1">
      <c r="A34" s="86" t="s">
        <v>22</v>
      </c>
      <c r="B34" s="15">
        <v>25</v>
      </c>
      <c r="C34" s="15">
        <v>25</v>
      </c>
      <c r="D34" s="15">
        <v>25</v>
      </c>
      <c r="E34" s="15">
        <v>25</v>
      </c>
      <c r="F34" s="15">
        <v>25</v>
      </c>
      <c r="G34" s="15">
        <v>25</v>
      </c>
      <c r="H34" s="15">
        <v>25</v>
      </c>
      <c r="I34" s="15">
        <v>25</v>
      </c>
      <c r="J34" s="15">
        <v>25</v>
      </c>
      <c r="K34" s="15">
        <v>25</v>
      </c>
      <c r="L34" s="15">
        <v>25</v>
      </c>
      <c r="M34" s="15">
        <v>25</v>
      </c>
      <c r="N34" s="15">
        <v>117.45</v>
      </c>
      <c r="O34" s="15">
        <v>1230.05</v>
      </c>
      <c r="P34" s="15">
        <v>2736.9500000000003</v>
      </c>
      <c r="Q34" s="15">
        <v>6722.8</v>
      </c>
      <c r="R34" s="15">
        <v>12144.4</v>
      </c>
      <c r="S34" s="15">
        <v>17931.5</v>
      </c>
      <c r="T34" s="15">
        <v>23718.550000000003</v>
      </c>
      <c r="U34" s="15">
        <v>35599.050000000003</v>
      </c>
      <c r="V34" s="15">
        <v>47559.05</v>
      </c>
      <c r="W34" s="15">
        <v>72253.799999999988</v>
      </c>
      <c r="X34" s="15">
        <v>98514.7</v>
      </c>
      <c r="Y34" s="15">
        <v>238540.25</v>
      </c>
      <c r="Z34" s="85" t="s">
        <v>354</v>
      </c>
    </row>
    <row r="35" spans="1:26" ht="19" customHeight="1">
      <c r="A35" s="86" t="s">
        <v>23</v>
      </c>
      <c r="B35" s="386">
        <v>0</v>
      </c>
      <c r="C35" s="386">
        <v>0</v>
      </c>
      <c r="D35" s="386">
        <v>0</v>
      </c>
      <c r="E35" s="386">
        <v>0</v>
      </c>
      <c r="F35" s="386">
        <v>0</v>
      </c>
      <c r="G35" s="386">
        <v>0</v>
      </c>
      <c r="H35" s="386">
        <v>0</v>
      </c>
      <c r="I35" s="386">
        <v>0</v>
      </c>
      <c r="J35" s="386">
        <v>151.30000000000001</v>
      </c>
      <c r="K35" s="386">
        <v>498</v>
      </c>
      <c r="L35" s="386">
        <v>1667.3000000000002</v>
      </c>
      <c r="M35" s="386">
        <v>3171.25</v>
      </c>
      <c r="N35" s="386">
        <v>4713.4000000000005</v>
      </c>
      <c r="O35" s="386">
        <v>6625.6</v>
      </c>
      <c r="P35" s="386">
        <v>8537.8000000000011</v>
      </c>
      <c r="Q35" s="386">
        <v>13378.6</v>
      </c>
      <c r="R35" s="386">
        <v>18899.599999999999</v>
      </c>
      <c r="S35" s="386">
        <v>24445.399999999998</v>
      </c>
      <c r="T35" s="386">
        <v>30016.099999999995</v>
      </c>
      <c r="U35" s="386">
        <v>41591.35</v>
      </c>
      <c r="V35" s="386">
        <v>54866.349999999991</v>
      </c>
      <c r="W35" s="386">
        <v>81386.649999999994</v>
      </c>
      <c r="X35" s="386">
        <v>108011.75</v>
      </c>
      <c r="Y35" s="386">
        <v>242870.19999999995</v>
      </c>
      <c r="Z35" s="85" t="s">
        <v>355</v>
      </c>
    </row>
    <row r="36" spans="1:26" ht="19" customHeight="1">
      <c r="A36" s="86"/>
      <c r="B36" s="15"/>
      <c r="C36" s="15"/>
      <c r="D36" s="15"/>
      <c r="E36" s="15"/>
      <c r="F36" s="15"/>
      <c r="G36" s="15"/>
      <c r="H36" s="15"/>
      <c r="I36" s="15"/>
      <c r="J36" s="15"/>
      <c r="K36" s="15"/>
      <c r="L36" s="15"/>
      <c r="M36" s="15"/>
      <c r="N36" s="15"/>
      <c r="O36" s="15"/>
      <c r="P36" s="15"/>
      <c r="Q36" s="15"/>
      <c r="R36" s="15"/>
      <c r="S36" s="15"/>
      <c r="T36" s="15"/>
      <c r="U36" s="15"/>
      <c r="V36" s="15"/>
      <c r="W36" s="15"/>
      <c r="X36" s="15"/>
      <c r="Y36" s="15"/>
      <c r="Z36" s="85"/>
    </row>
    <row r="37" spans="1:26" ht="19" customHeight="1">
      <c r="A37" s="87" t="s">
        <v>79</v>
      </c>
      <c r="B37" s="386">
        <v>0</v>
      </c>
      <c r="C37" s="386">
        <v>0</v>
      </c>
      <c r="D37" s="386">
        <v>0</v>
      </c>
      <c r="E37" s="386">
        <v>0</v>
      </c>
      <c r="F37" s="386">
        <v>0</v>
      </c>
      <c r="G37" s="386">
        <v>0</v>
      </c>
      <c r="H37" s="386">
        <v>0</v>
      </c>
      <c r="I37" s="386">
        <v>0</v>
      </c>
      <c r="J37" s="386">
        <v>0</v>
      </c>
      <c r="K37" s="386">
        <v>0</v>
      </c>
      <c r="L37" s="386">
        <v>0</v>
      </c>
      <c r="M37" s="386">
        <v>0</v>
      </c>
      <c r="N37" s="386">
        <v>0</v>
      </c>
      <c r="O37" s="386">
        <v>0</v>
      </c>
      <c r="P37" s="386">
        <v>90</v>
      </c>
      <c r="Q37" s="386">
        <v>853</v>
      </c>
      <c r="R37" s="386">
        <v>1948</v>
      </c>
      <c r="S37" s="386">
        <v>3523</v>
      </c>
      <c r="T37" s="386">
        <v>5989</v>
      </c>
      <c r="U37" s="386">
        <v>11800</v>
      </c>
      <c r="V37" s="386">
        <v>17611</v>
      </c>
      <c r="W37" s="386">
        <v>29233</v>
      </c>
      <c r="X37" s="386">
        <v>40842</v>
      </c>
      <c r="Y37" s="386">
        <v>98939</v>
      </c>
      <c r="Z37" s="85" t="s">
        <v>80</v>
      </c>
    </row>
    <row r="38" spans="1:26" ht="19" customHeight="1">
      <c r="A38" s="87"/>
      <c r="B38" s="88"/>
      <c r="C38" s="88"/>
      <c r="D38" s="88"/>
      <c r="E38" s="88"/>
      <c r="F38" s="88"/>
      <c r="G38" s="88"/>
      <c r="H38" s="88"/>
      <c r="I38" s="88"/>
      <c r="J38" s="88"/>
      <c r="K38" s="89"/>
      <c r="L38" s="88"/>
      <c r="M38" s="88"/>
      <c r="N38" s="15"/>
      <c r="O38" s="15"/>
      <c r="P38" s="15"/>
      <c r="Q38" s="15"/>
      <c r="R38" s="15"/>
      <c r="S38" s="15"/>
      <c r="T38" s="15"/>
      <c r="U38" s="15"/>
      <c r="V38" s="15"/>
      <c r="W38" s="15"/>
      <c r="X38" s="16"/>
      <c r="Z38" s="85"/>
    </row>
    <row r="39" spans="1:26" ht="19" customHeight="1">
      <c r="A39" s="80"/>
      <c r="B39" s="806" t="s">
        <v>24</v>
      </c>
      <c r="C39" s="807"/>
      <c r="D39" s="807"/>
      <c r="E39" s="807"/>
      <c r="F39" s="807"/>
      <c r="G39" s="807"/>
      <c r="H39" s="807"/>
      <c r="I39" s="807"/>
      <c r="J39" s="807"/>
      <c r="K39" s="807"/>
      <c r="L39" s="807"/>
      <c r="M39" s="808"/>
      <c r="N39" s="806" t="s">
        <v>356</v>
      </c>
      <c r="O39" s="807"/>
      <c r="P39" s="807"/>
      <c r="Q39" s="807"/>
      <c r="R39" s="807"/>
      <c r="S39" s="807"/>
      <c r="T39" s="807"/>
      <c r="U39" s="807"/>
      <c r="V39" s="807"/>
      <c r="W39" s="807"/>
      <c r="X39" s="807"/>
      <c r="Y39" s="808"/>
      <c r="Z39" s="85"/>
    </row>
    <row r="40" spans="1:26" ht="19" customHeight="1">
      <c r="A40" s="86" t="s">
        <v>155</v>
      </c>
      <c r="B40" s="11">
        <v>0.38400000000000001</v>
      </c>
      <c r="C40" s="11">
        <v>0.32</v>
      </c>
      <c r="D40" s="11">
        <v>0.2742857142857143</v>
      </c>
      <c r="E40" s="11">
        <v>0.24</v>
      </c>
      <c r="F40" s="11">
        <v>0.192</v>
      </c>
      <c r="G40" s="11">
        <v>0.16</v>
      </c>
      <c r="H40" s="11">
        <v>0.13714285714285715</v>
      </c>
      <c r="I40" s="11">
        <v>0.20012500000000005</v>
      </c>
      <c r="J40" s="11">
        <v>0.63588888888888884</v>
      </c>
      <c r="K40" s="11">
        <v>1.1357000000000002</v>
      </c>
      <c r="L40" s="11">
        <v>1.9463333333333337</v>
      </c>
      <c r="M40" s="11">
        <v>2.6660714285714282</v>
      </c>
      <c r="N40" s="11">
        <v>3.4778125000000006</v>
      </c>
      <c r="O40" s="11">
        <v>4.1091666666666669</v>
      </c>
      <c r="P40" s="11">
        <v>4.7150000000000007</v>
      </c>
      <c r="Q40" s="11">
        <v>6.51084</v>
      </c>
      <c r="R40" s="11">
        <v>7.8943333333333339</v>
      </c>
      <c r="S40" s="11">
        <v>9.1481714285714286</v>
      </c>
      <c r="T40" s="11">
        <v>10.302675000000001</v>
      </c>
      <c r="U40" s="11">
        <v>12.223980000000003</v>
      </c>
      <c r="V40" s="11">
        <v>13.627000000000001</v>
      </c>
      <c r="W40" s="11">
        <v>16.090662500000001</v>
      </c>
      <c r="X40" s="11">
        <v>18.064420000000002</v>
      </c>
      <c r="Y40" s="11">
        <v>22.33642</v>
      </c>
      <c r="Z40" s="85" t="s">
        <v>330</v>
      </c>
    </row>
    <row r="41" spans="1:26" ht="19" customHeight="1">
      <c r="A41" s="86" t="s">
        <v>56</v>
      </c>
      <c r="B41" s="387">
        <v>0</v>
      </c>
      <c r="C41" s="387">
        <v>0</v>
      </c>
      <c r="D41" s="387">
        <v>0</v>
      </c>
      <c r="E41" s="387">
        <v>0</v>
      </c>
      <c r="F41" s="387">
        <v>0</v>
      </c>
      <c r="G41" s="387">
        <v>0</v>
      </c>
      <c r="H41" s="387">
        <v>0</v>
      </c>
      <c r="I41" s="387">
        <v>0</v>
      </c>
      <c r="J41" s="387">
        <v>0.37900000000000006</v>
      </c>
      <c r="K41" s="387">
        <v>1.0854000000000001</v>
      </c>
      <c r="L41" s="387">
        <v>2.9270833333333335</v>
      </c>
      <c r="M41" s="387">
        <v>5.0283571428571427</v>
      </c>
      <c r="N41" s="387">
        <v>6.6700625000000002</v>
      </c>
      <c r="O41" s="387">
        <v>7.7468888888888889</v>
      </c>
      <c r="P41" s="387">
        <v>8.5356000000000005</v>
      </c>
      <c r="Q41" s="387">
        <v>10.305479999999999</v>
      </c>
      <c r="R41" s="387">
        <v>11.783799999999999</v>
      </c>
      <c r="S41" s="387">
        <v>13.173657142857142</v>
      </c>
      <c r="T41" s="387">
        <v>14.389200000000002</v>
      </c>
      <c r="U41" s="387">
        <v>16.422600000000003</v>
      </c>
      <c r="V41" s="387">
        <v>17.863933333333335</v>
      </c>
      <c r="W41" s="387">
        <v>19.888112499999998</v>
      </c>
      <c r="X41" s="387">
        <v>21.361770000000003</v>
      </c>
      <c r="Y41" s="387">
        <v>24.551705000000002</v>
      </c>
      <c r="Z41" s="85" t="s">
        <v>331</v>
      </c>
    </row>
    <row r="42" spans="1:26" ht="19" customHeight="1">
      <c r="A42" s="86" t="s">
        <v>59</v>
      </c>
      <c r="B42" s="11">
        <v>0.4</v>
      </c>
      <c r="C42" s="11">
        <v>0.33333333333333337</v>
      </c>
      <c r="D42" s="11">
        <v>0.2857142857142857</v>
      </c>
      <c r="E42" s="11">
        <v>0.25</v>
      </c>
      <c r="F42" s="11">
        <v>0.2</v>
      </c>
      <c r="G42" s="11">
        <v>0.16666666666666669</v>
      </c>
      <c r="H42" s="11">
        <v>0.14285714285714285</v>
      </c>
      <c r="I42" s="11">
        <v>0.125</v>
      </c>
      <c r="J42" s="11">
        <v>0.16044444444444445</v>
      </c>
      <c r="K42" s="11">
        <v>0.48480000000000001</v>
      </c>
      <c r="L42" s="11">
        <v>2.3928333333333338</v>
      </c>
      <c r="M42" s="11">
        <v>4.1678571428571427</v>
      </c>
      <c r="N42" s="11">
        <v>5.291125000000001</v>
      </c>
      <c r="O42" s="11">
        <v>6.0536666666666665</v>
      </c>
      <c r="P42" s="11">
        <v>6.7469999999999999</v>
      </c>
      <c r="Q42" s="11">
        <v>7.8218400000000008</v>
      </c>
      <c r="R42" s="11">
        <v>9.0416000000000007</v>
      </c>
      <c r="S42" s="11">
        <v>10.117942857142857</v>
      </c>
      <c r="T42" s="11">
        <v>11.091699999999999</v>
      </c>
      <c r="U42" s="11">
        <v>12.705959999999999</v>
      </c>
      <c r="V42" s="11">
        <v>13.785833333333333</v>
      </c>
      <c r="W42" s="11">
        <v>15.135700000000002</v>
      </c>
      <c r="X42" s="11">
        <v>15.941319999999997</v>
      </c>
      <c r="Y42" s="11">
        <v>17.561130000000002</v>
      </c>
      <c r="Z42" s="85" t="s">
        <v>332</v>
      </c>
    </row>
    <row r="43" spans="1:26" ht="19" customHeight="1">
      <c r="A43" s="86" t="s">
        <v>62</v>
      </c>
      <c r="B43" s="11"/>
      <c r="C43" s="11">
        <v>0.66666666666666674</v>
      </c>
      <c r="D43" s="11">
        <v>0.5714285714285714</v>
      </c>
      <c r="E43" s="11">
        <v>0.5</v>
      </c>
      <c r="F43" s="11">
        <v>0.4</v>
      </c>
      <c r="G43" s="11">
        <v>0.33333333333333337</v>
      </c>
      <c r="H43" s="11">
        <v>0.2857142857142857</v>
      </c>
      <c r="I43" s="11">
        <v>0.25</v>
      </c>
      <c r="J43" s="11">
        <v>0.22222222222222221</v>
      </c>
      <c r="K43" s="11">
        <v>0.40531000000000006</v>
      </c>
      <c r="L43" s="11">
        <v>2.5130666666666666</v>
      </c>
      <c r="M43" s="11">
        <v>4.0186071428571424</v>
      </c>
      <c r="N43" s="11">
        <v>5.1111000000000004</v>
      </c>
      <c r="O43" s="11">
        <v>5.9608166666666662</v>
      </c>
      <c r="P43" s="11">
        <v>6.5965950000000007</v>
      </c>
      <c r="Q43" s="11">
        <v>7.5650160000000009</v>
      </c>
      <c r="R43" s="11">
        <v>8.1617466666666658</v>
      </c>
      <c r="S43" s="11">
        <v>8.8729028571428561</v>
      </c>
      <c r="T43" s="11">
        <v>9.3989375000000006</v>
      </c>
      <c r="U43" s="11">
        <v>10.141252000000001</v>
      </c>
      <c r="V43" s="11">
        <v>10.636128333333334</v>
      </c>
      <c r="W43" s="11">
        <v>11.25472375</v>
      </c>
      <c r="X43" s="11">
        <v>11.622947999999997</v>
      </c>
      <c r="Y43" s="11">
        <v>12.3652625</v>
      </c>
      <c r="Z43" s="85" t="s">
        <v>333</v>
      </c>
    </row>
    <row r="44" spans="1:26" ht="19" customHeight="1">
      <c r="A44" s="86" t="s">
        <v>65</v>
      </c>
      <c r="B44" s="387">
        <v>0</v>
      </c>
      <c r="C44" s="387">
        <v>0</v>
      </c>
      <c r="D44" s="387">
        <v>0</v>
      </c>
      <c r="E44" s="387">
        <v>0</v>
      </c>
      <c r="F44" s="387">
        <v>0</v>
      </c>
      <c r="G44" s="387">
        <v>0</v>
      </c>
      <c r="H44" s="387">
        <v>1.2142857142857143E-2</v>
      </c>
      <c r="I44" s="387">
        <v>0.15675</v>
      </c>
      <c r="J44" s="387">
        <v>0.50155555555555553</v>
      </c>
      <c r="K44" s="387">
        <v>1.0085</v>
      </c>
      <c r="L44" s="387">
        <v>2.1854999999999998</v>
      </c>
      <c r="M44" s="387">
        <v>3.2755000000000001</v>
      </c>
      <c r="N44" s="387">
        <v>3.9413749999999999</v>
      </c>
      <c r="O44" s="387">
        <v>4.5327777777777776</v>
      </c>
      <c r="P44" s="387">
        <v>5.0639499999999993</v>
      </c>
      <c r="Q44" s="387">
        <v>6.2121999999999993</v>
      </c>
      <c r="R44" s="387">
        <v>7.3911666666666669</v>
      </c>
      <c r="S44" s="387">
        <v>8.3836285714285719</v>
      </c>
      <c r="T44" s="387">
        <v>9.1751000000000005</v>
      </c>
      <c r="U44" s="387">
        <v>10.289740000000002</v>
      </c>
      <c r="V44" s="387">
        <v>11.032833333333333</v>
      </c>
      <c r="W44" s="387">
        <v>11.961712499999999</v>
      </c>
      <c r="X44" s="387">
        <v>12.515720000000002</v>
      </c>
      <c r="Y44" s="387">
        <v>15.401730000000002</v>
      </c>
      <c r="Z44" s="85" t="s">
        <v>334</v>
      </c>
    </row>
    <row r="45" spans="1:26" ht="19" customHeight="1">
      <c r="A45" s="86" t="s">
        <v>68</v>
      </c>
      <c r="B45" s="387">
        <v>0</v>
      </c>
      <c r="C45" s="387">
        <v>0</v>
      </c>
      <c r="D45" s="387">
        <v>0</v>
      </c>
      <c r="E45" s="387">
        <v>0</v>
      </c>
      <c r="F45" s="387">
        <v>0</v>
      </c>
      <c r="G45" s="387">
        <v>0</v>
      </c>
      <c r="H45" s="387">
        <v>0</v>
      </c>
      <c r="I45" s="387">
        <v>0</v>
      </c>
      <c r="J45" s="387">
        <v>9.166666666666666E-2</v>
      </c>
      <c r="K45" s="387">
        <v>1.0739999999999998</v>
      </c>
      <c r="L45" s="387">
        <v>2.7080833333333336</v>
      </c>
      <c r="M45" s="387">
        <v>4.2096428571428568</v>
      </c>
      <c r="N45" s="387">
        <v>5.3703124999999998</v>
      </c>
      <c r="O45" s="387">
        <v>6.12</v>
      </c>
      <c r="P45" s="387">
        <v>6.6509</v>
      </c>
      <c r="Q45" s="387">
        <v>7.6782000000000004</v>
      </c>
      <c r="R45" s="387">
        <v>8.436399999999999</v>
      </c>
      <c r="S45" s="387">
        <v>8.9937714285714279</v>
      </c>
      <c r="T45" s="387">
        <v>9.4049249999999986</v>
      </c>
      <c r="U45" s="387">
        <v>9.9860000000000007</v>
      </c>
      <c r="V45" s="387">
        <v>10.3734</v>
      </c>
      <c r="W45" s="387">
        <v>10.85765</v>
      </c>
      <c r="X45" s="387">
        <v>11.14545</v>
      </c>
      <c r="Y45" s="387">
        <v>11.726534999999998</v>
      </c>
      <c r="Z45" s="85" t="s">
        <v>335</v>
      </c>
    </row>
    <row r="46" spans="1:26" ht="19" customHeight="1">
      <c r="A46" s="86" t="s">
        <v>71</v>
      </c>
      <c r="B46" s="11">
        <v>0.4</v>
      </c>
      <c r="C46" s="11">
        <v>0.33333333333333337</v>
      </c>
      <c r="D46" s="11">
        <v>0.2857142857142857</v>
      </c>
      <c r="E46" s="11">
        <v>0.25</v>
      </c>
      <c r="F46" s="11">
        <v>0.2</v>
      </c>
      <c r="G46" s="11">
        <v>0.16666666666666669</v>
      </c>
      <c r="H46" s="11">
        <v>0.14285714285714285</v>
      </c>
      <c r="I46" s="11">
        <v>0.125</v>
      </c>
      <c r="J46" s="11">
        <v>0.16733333333333336</v>
      </c>
      <c r="K46" s="11">
        <v>0.44369999999999998</v>
      </c>
      <c r="L46" s="11">
        <v>1.4173333333333331</v>
      </c>
      <c r="M46" s="11">
        <v>2.3937142857142857</v>
      </c>
      <c r="N46" s="11">
        <v>3.5141249999999999</v>
      </c>
      <c r="O46" s="11">
        <v>4.3912222222222219</v>
      </c>
      <c r="P46" s="11">
        <v>5.2058999999999997</v>
      </c>
      <c r="Q46" s="11">
        <v>6.8379200000000013</v>
      </c>
      <c r="R46" s="11">
        <v>7.8909999999999991</v>
      </c>
      <c r="S46" s="11">
        <v>8.8239714285714275</v>
      </c>
      <c r="T46" s="11">
        <v>9.5741999999999994</v>
      </c>
      <c r="U46" s="11">
        <v>10.68378</v>
      </c>
      <c r="V46" s="11">
        <v>11.493133333333335</v>
      </c>
      <c r="W46" s="11">
        <v>12.321462499999999</v>
      </c>
      <c r="X46" s="11">
        <v>12.541100000000002</v>
      </c>
      <c r="Y46" s="11">
        <v>12.980374999999999</v>
      </c>
      <c r="Z46" s="85" t="s">
        <v>336</v>
      </c>
    </row>
    <row r="47" spans="1:26" ht="19" customHeight="1">
      <c r="A47" s="86" t="s">
        <v>74</v>
      </c>
      <c r="B47" s="387">
        <v>0</v>
      </c>
      <c r="C47" s="387">
        <v>0</v>
      </c>
      <c r="D47" s="387">
        <v>0</v>
      </c>
      <c r="E47" s="387">
        <v>0</v>
      </c>
      <c r="F47" s="387">
        <v>0</v>
      </c>
      <c r="G47" s="387">
        <v>0</v>
      </c>
      <c r="H47" s="387">
        <v>0</v>
      </c>
      <c r="I47" s="387">
        <v>0.8889999999999999</v>
      </c>
      <c r="J47" s="387">
        <v>1.7836666666666667</v>
      </c>
      <c r="K47" s="387">
        <v>2.4992999999999999</v>
      </c>
      <c r="L47" s="387">
        <v>3.9200833333333329</v>
      </c>
      <c r="M47" s="387">
        <v>4.9566428571428576</v>
      </c>
      <c r="N47" s="387">
        <v>5.5276874999999999</v>
      </c>
      <c r="O47" s="387">
        <v>6.0324999999999998</v>
      </c>
      <c r="P47" s="387">
        <v>6.7831000000000001</v>
      </c>
      <c r="Q47" s="387">
        <v>8.4124800000000004</v>
      </c>
      <c r="R47" s="387">
        <v>9.7409000000000017</v>
      </c>
      <c r="S47" s="387">
        <v>10.787742857142856</v>
      </c>
      <c r="T47" s="387">
        <v>11.56335</v>
      </c>
      <c r="U47" s="387">
        <v>12.850379999999999</v>
      </c>
      <c r="V47" s="387">
        <v>13.754099999999999</v>
      </c>
      <c r="W47" s="387">
        <v>15.282862500000002</v>
      </c>
      <c r="X47" s="387">
        <v>16.27759</v>
      </c>
      <c r="Y47" s="387">
        <v>18.748754999999999</v>
      </c>
      <c r="Z47" s="85" t="s">
        <v>337</v>
      </c>
    </row>
    <row r="48" spans="1:26" ht="19" customHeight="1">
      <c r="A48" s="86" t="s">
        <v>77</v>
      </c>
      <c r="B48" s="387">
        <v>0</v>
      </c>
      <c r="C48" s="387">
        <v>0</v>
      </c>
      <c r="D48" s="387">
        <v>0</v>
      </c>
      <c r="E48" s="387">
        <v>0</v>
      </c>
      <c r="F48" s="387">
        <v>0</v>
      </c>
      <c r="G48" s="387">
        <v>0</v>
      </c>
      <c r="H48" s="387">
        <v>0</v>
      </c>
      <c r="I48" s="387">
        <v>0</v>
      </c>
      <c r="J48" s="387">
        <v>0</v>
      </c>
      <c r="K48" s="387">
        <v>0</v>
      </c>
      <c r="L48" s="387">
        <v>0</v>
      </c>
      <c r="M48" s="387">
        <v>0.10214285714285713</v>
      </c>
      <c r="N48" s="387">
        <v>0.44881250000000006</v>
      </c>
      <c r="O48" s="387">
        <v>0.8041666666666667</v>
      </c>
      <c r="P48" s="387">
        <v>0.83029999999999993</v>
      </c>
      <c r="Q48" s="387">
        <v>1.5072800000000002</v>
      </c>
      <c r="R48" s="387">
        <v>2.1843666666666666</v>
      </c>
      <c r="S48" s="387">
        <v>2.9186857142857141</v>
      </c>
      <c r="T48" s="387">
        <v>3.4676</v>
      </c>
      <c r="U48" s="387">
        <v>5.4265800000000004</v>
      </c>
      <c r="V48" s="387">
        <v>7.1053000000000006</v>
      </c>
      <c r="W48" s="387">
        <v>8.7487250000000021</v>
      </c>
      <c r="X48" s="387">
        <v>9.1278900000000007</v>
      </c>
      <c r="Y48" s="387">
        <v>9.8909950000000002</v>
      </c>
      <c r="Z48" s="85" t="s">
        <v>338</v>
      </c>
    </row>
    <row r="49" spans="1:26" ht="19" customHeight="1">
      <c r="A49" s="86" t="s">
        <v>19</v>
      </c>
      <c r="B49" s="387">
        <v>0.4</v>
      </c>
      <c r="C49" s="387">
        <v>0.33333333333333337</v>
      </c>
      <c r="D49" s="387">
        <v>0.2857142857142857</v>
      </c>
      <c r="E49" s="387">
        <v>0.25</v>
      </c>
      <c r="F49" s="387">
        <v>0.2</v>
      </c>
      <c r="G49" s="387">
        <v>0.16666666666666669</v>
      </c>
      <c r="H49" s="387">
        <v>0.14285714285714285</v>
      </c>
      <c r="I49" s="387">
        <v>0.34412500000000001</v>
      </c>
      <c r="J49" s="387">
        <v>0.53055555555555545</v>
      </c>
      <c r="K49" s="387">
        <v>0.92020000000000002</v>
      </c>
      <c r="L49" s="387">
        <v>2.0025833333333334</v>
      </c>
      <c r="M49" s="387">
        <v>3.4458571428571436</v>
      </c>
      <c r="N49" s="387">
        <v>4.6039374999999989</v>
      </c>
      <c r="O49" s="387">
        <v>5.6236111111111109</v>
      </c>
      <c r="P49" s="387">
        <v>6.5103999999999997</v>
      </c>
      <c r="Q49" s="387">
        <v>8.8426399999999994</v>
      </c>
      <c r="R49" s="387">
        <v>10.67716666666667</v>
      </c>
      <c r="S49" s="387">
        <v>12.182371428571431</v>
      </c>
      <c r="T49" s="387">
        <v>13.586124999999999</v>
      </c>
      <c r="U49" s="387">
        <v>15.457620000000002</v>
      </c>
      <c r="V49" s="387">
        <v>16.991099999999999</v>
      </c>
      <c r="W49" s="387">
        <v>19.567462499999998</v>
      </c>
      <c r="X49" s="387">
        <v>21.14791</v>
      </c>
      <c r="Y49" s="387">
        <v>21.952475</v>
      </c>
      <c r="Z49" s="85" t="s">
        <v>339</v>
      </c>
    </row>
    <row r="50" spans="1:26" ht="19" customHeight="1">
      <c r="A50" s="86" t="s">
        <v>57</v>
      </c>
      <c r="B50" s="11">
        <v>0.48</v>
      </c>
      <c r="C50" s="11">
        <v>0.4</v>
      </c>
      <c r="D50" s="11">
        <v>0.34285714285714286</v>
      </c>
      <c r="E50" s="11">
        <v>0.3</v>
      </c>
      <c r="F50" s="11">
        <v>0.24</v>
      </c>
      <c r="G50" s="11">
        <v>0.2</v>
      </c>
      <c r="H50" s="11">
        <v>0.17142857142857143</v>
      </c>
      <c r="I50" s="11">
        <v>0.89350000000000007</v>
      </c>
      <c r="J50" s="11">
        <v>2.0291111111111109</v>
      </c>
      <c r="K50" s="11">
        <v>3.0883999999999996</v>
      </c>
      <c r="L50" s="11">
        <v>4.95275</v>
      </c>
      <c r="M50" s="11">
        <v>6.0949999999999998</v>
      </c>
      <c r="N50" s="11">
        <v>6.9263124999999999</v>
      </c>
      <c r="O50" s="11">
        <v>7.6459999999999999</v>
      </c>
      <c r="P50" s="11">
        <v>8.7210999999999999</v>
      </c>
      <c r="Q50" s="11">
        <v>10.664240000000001</v>
      </c>
      <c r="R50" s="11">
        <v>12.245199999999999</v>
      </c>
      <c r="S50" s="11">
        <v>13.522714285714283</v>
      </c>
      <c r="T50" s="11">
        <v>14.612525000000002</v>
      </c>
      <c r="U50" s="11">
        <v>16.271360000000001</v>
      </c>
      <c r="V50" s="11">
        <v>17.619300000000003</v>
      </c>
      <c r="W50" s="11">
        <v>19.304274999999997</v>
      </c>
      <c r="X50" s="11">
        <v>20.315260000000006</v>
      </c>
      <c r="Y50" s="11">
        <v>21.669905</v>
      </c>
      <c r="Z50" s="85" t="s">
        <v>340</v>
      </c>
    </row>
    <row r="51" spans="1:26" ht="19" customHeight="1">
      <c r="A51" s="86" t="s">
        <v>60</v>
      </c>
      <c r="B51" s="387">
        <v>0</v>
      </c>
      <c r="C51" s="387">
        <v>0</v>
      </c>
      <c r="D51" s="387">
        <v>0</v>
      </c>
      <c r="E51" s="387">
        <v>0</v>
      </c>
      <c r="F51" s="387">
        <v>0</v>
      </c>
      <c r="G51" s="387">
        <v>0</v>
      </c>
      <c r="H51" s="387">
        <v>0</v>
      </c>
      <c r="I51" s="387">
        <v>0</v>
      </c>
      <c r="J51" s="387">
        <v>0</v>
      </c>
      <c r="K51" s="387">
        <v>0</v>
      </c>
      <c r="L51" s="387">
        <v>0</v>
      </c>
      <c r="M51" s="387">
        <v>1.2015</v>
      </c>
      <c r="N51" s="387">
        <v>3.7246249999999996</v>
      </c>
      <c r="O51" s="387">
        <v>5.6603888888888889</v>
      </c>
      <c r="P51" s="387">
        <v>7.2330500000000004</v>
      </c>
      <c r="Q51" s="387">
        <v>10.054160000000001</v>
      </c>
      <c r="R51" s="387">
        <v>11.936100000000001</v>
      </c>
      <c r="S51" s="387">
        <v>13.306771428571428</v>
      </c>
      <c r="T51" s="387">
        <v>14.322774999999998</v>
      </c>
      <c r="U51" s="387">
        <v>15.754779999999998</v>
      </c>
      <c r="V51" s="387">
        <v>16.708866666666665</v>
      </c>
      <c r="W51" s="387">
        <v>17.902349999999998</v>
      </c>
      <c r="X51" s="387">
        <v>18.61364</v>
      </c>
      <c r="Y51" s="387">
        <v>21.804130000000001</v>
      </c>
      <c r="Z51" s="85" t="s">
        <v>341</v>
      </c>
    </row>
    <row r="52" spans="1:26" ht="19" customHeight="1">
      <c r="A52" s="86" t="s">
        <v>63</v>
      </c>
      <c r="B52" s="387">
        <v>0</v>
      </c>
      <c r="C52" s="387">
        <v>0</v>
      </c>
      <c r="D52" s="387">
        <v>0</v>
      </c>
      <c r="E52" s="387">
        <v>0</v>
      </c>
      <c r="F52" s="387">
        <v>0</v>
      </c>
      <c r="G52" s="387">
        <v>0</v>
      </c>
      <c r="H52" s="387">
        <v>0</v>
      </c>
      <c r="I52" s="387">
        <v>0</v>
      </c>
      <c r="J52" s="387">
        <v>0</v>
      </c>
      <c r="K52" s="387">
        <v>0</v>
      </c>
      <c r="L52" s="387">
        <v>0</v>
      </c>
      <c r="M52" s="387">
        <v>1.3856428571428572</v>
      </c>
      <c r="N52" s="387">
        <v>3.1715624999999998</v>
      </c>
      <c r="O52" s="387">
        <v>4.7586666666666666</v>
      </c>
      <c r="P52" s="387">
        <v>6.1852500000000008</v>
      </c>
      <c r="Q52" s="387">
        <v>9.0755999999999997</v>
      </c>
      <c r="R52" s="387">
        <v>11.227600000000001</v>
      </c>
      <c r="S52" s="387">
        <v>12.943542857142859</v>
      </c>
      <c r="T52" s="387">
        <v>14.349275</v>
      </c>
      <c r="U52" s="387">
        <v>16.55416</v>
      </c>
      <c r="V52" s="387">
        <v>18.147766666666669</v>
      </c>
      <c r="W52" s="387">
        <v>20.234024999999995</v>
      </c>
      <c r="X52" s="387">
        <v>21.564990000000002</v>
      </c>
      <c r="Y52" s="387">
        <v>24.611674999999998</v>
      </c>
      <c r="Z52" s="85" t="s">
        <v>342</v>
      </c>
    </row>
    <row r="53" spans="1:26" ht="19" customHeight="1">
      <c r="A53" s="86" t="s">
        <v>66</v>
      </c>
      <c r="B53" s="11">
        <v>0.48</v>
      </c>
      <c r="C53" s="11">
        <v>0.4</v>
      </c>
      <c r="D53" s="11">
        <v>0.34285714285714286</v>
      </c>
      <c r="E53" s="11">
        <v>0.3</v>
      </c>
      <c r="F53" s="11">
        <v>0.24</v>
      </c>
      <c r="G53" s="11">
        <v>0.2</v>
      </c>
      <c r="H53" s="11">
        <v>0.17142857142857143</v>
      </c>
      <c r="I53" s="11">
        <v>0.22512499999999996</v>
      </c>
      <c r="J53" s="11">
        <v>0.79766666666666663</v>
      </c>
      <c r="K53" s="11">
        <v>1.5442</v>
      </c>
      <c r="L53" s="11">
        <v>3.0917500000000002</v>
      </c>
      <c r="M53" s="11">
        <v>4.3709999999999996</v>
      </c>
      <c r="N53" s="11">
        <v>5.3261249999999993</v>
      </c>
      <c r="O53" s="11">
        <v>6.1912222222222226</v>
      </c>
      <c r="P53" s="11">
        <v>6.7896999999999998</v>
      </c>
      <c r="Q53" s="11">
        <v>8.1575200000000017</v>
      </c>
      <c r="R53" s="11">
        <v>9.6739000000000015</v>
      </c>
      <c r="S53" s="11">
        <v>11.147342857142856</v>
      </c>
      <c r="T53" s="11">
        <v>12.475524999999999</v>
      </c>
      <c r="U53" s="11">
        <v>14.365620000000002</v>
      </c>
      <c r="V53" s="11">
        <v>15.625899999999998</v>
      </c>
      <c r="W53" s="11">
        <v>17.561462500000001</v>
      </c>
      <c r="X53" s="11">
        <v>18.62162</v>
      </c>
      <c r="Y53" s="11">
        <v>19.177019999999999</v>
      </c>
      <c r="Z53" s="85" t="s">
        <v>343</v>
      </c>
    </row>
    <row r="54" spans="1:26" ht="19" customHeight="1">
      <c r="A54" s="86" t="s">
        <v>69</v>
      </c>
      <c r="B54" s="387">
        <v>0</v>
      </c>
      <c r="C54" s="387">
        <v>0</v>
      </c>
      <c r="D54" s="387">
        <v>0</v>
      </c>
      <c r="E54" s="387">
        <v>0</v>
      </c>
      <c r="F54" s="387">
        <v>0</v>
      </c>
      <c r="G54" s="387">
        <v>0</v>
      </c>
      <c r="H54" s="387">
        <v>0.1782857142857143</v>
      </c>
      <c r="I54" s="387">
        <v>1.0218750000000003</v>
      </c>
      <c r="J54" s="387">
        <v>2.0020000000000002</v>
      </c>
      <c r="K54" s="387">
        <v>2.9687000000000001</v>
      </c>
      <c r="L54" s="387">
        <v>4.5655833333333335</v>
      </c>
      <c r="M54" s="387">
        <v>5.2895000000000003</v>
      </c>
      <c r="N54" s="387">
        <v>5.6998125000000002</v>
      </c>
      <c r="O54" s="387">
        <v>6.7062777777777773</v>
      </c>
      <c r="P54" s="387">
        <v>7.6634999999999991</v>
      </c>
      <c r="Q54" s="387">
        <v>9.6751200000000015</v>
      </c>
      <c r="R54" s="387">
        <v>11.198699999999999</v>
      </c>
      <c r="S54" s="387">
        <v>12.394428571428573</v>
      </c>
      <c r="T54" s="387">
        <v>13.280275000000003</v>
      </c>
      <c r="U54" s="387">
        <v>14.6325</v>
      </c>
      <c r="V54" s="387">
        <v>15.564116666666667</v>
      </c>
      <c r="W54" s="387">
        <v>16.728662499999999</v>
      </c>
      <c r="X54" s="387">
        <v>17.298840000000002</v>
      </c>
      <c r="Y54" s="387">
        <v>17.712555000000005</v>
      </c>
      <c r="Z54" s="85" t="s">
        <v>344</v>
      </c>
    </row>
    <row r="55" spans="1:26" ht="19" customHeight="1">
      <c r="A55" s="86" t="s">
        <v>72</v>
      </c>
      <c r="B55" s="387">
        <v>0</v>
      </c>
      <c r="C55" s="387">
        <v>0</v>
      </c>
      <c r="D55" s="387">
        <v>0</v>
      </c>
      <c r="E55" s="387">
        <v>0</v>
      </c>
      <c r="F55" s="387">
        <v>0.14300000000000002</v>
      </c>
      <c r="G55" s="387">
        <v>0.38066666666666676</v>
      </c>
      <c r="H55" s="387">
        <v>0.75371428571428578</v>
      </c>
      <c r="I55" s="387">
        <v>1.149125</v>
      </c>
      <c r="J55" s="387">
        <v>1.5513333333333332</v>
      </c>
      <c r="K55" s="387">
        <v>1.9938</v>
      </c>
      <c r="L55" s="387">
        <v>2.6943333333333332</v>
      </c>
      <c r="M55" s="387">
        <v>3.225714285714286</v>
      </c>
      <c r="N55" s="387">
        <v>3.7741250000000006</v>
      </c>
      <c r="O55" s="387">
        <v>4.4661111111111111</v>
      </c>
      <c r="P55" s="387">
        <v>5.1611500000000001</v>
      </c>
      <c r="Q55" s="387">
        <v>6.6936800000000005</v>
      </c>
      <c r="R55" s="387">
        <v>7.8062999999999994</v>
      </c>
      <c r="S55" s="387">
        <v>8.6138857142857148</v>
      </c>
      <c r="T55" s="387">
        <v>9.2448499999999996</v>
      </c>
      <c r="U55" s="387">
        <v>10.2425</v>
      </c>
      <c r="V55" s="387">
        <v>10.909516666666667</v>
      </c>
      <c r="W55" s="387">
        <v>11.625299999999999</v>
      </c>
      <c r="X55" s="387">
        <v>11.95063</v>
      </c>
      <c r="Y55" s="387">
        <v>12.303064999999998</v>
      </c>
      <c r="Z55" s="85" t="s">
        <v>345</v>
      </c>
    </row>
    <row r="56" spans="1:26" ht="19" customHeight="1">
      <c r="A56" s="86" t="s">
        <v>75</v>
      </c>
      <c r="B56" s="387">
        <v>0</v>
      </c>
      <c r="C56" s="387">
        <v>0</v>
      </c>
      <c r="D56" s="387">
        <v>0</v>
      </c>
      <c r="E56" s="387">
        <v>0</v>
      </c>
      <c r="F56" s="387">
        <v>0</v>
      </c>
      <c r="G56" s="387">
        <v>0</v>
      </c>
      <c r="H56" s="387">
        <v>0</v>
      </c>
      <c r="I56" s="387">
        <v>0</v>
      </c>
      <c r="J56" s="387">
        <v>0</v>
      </c>
      <c r="K56" s="387">
        <v>0.41210000000000008</v>
      </c>
      <c r="L56" s="387">
        <v>1.9252500000000001</v>
      </c>
      <c r="M56" s="387">
        <v>3.5014285714285713</v>
      </c>
      <c r="N56" s="387">
        <v>4.68825</v>
      </c>
      <c r="O56" s="387">
        <v>5.5733333333333333</v>
      </c>
      <c r="P56" s="387">
        <v>6.53125</v>
      </c>
      <c r="Q56" s="387">
        <v>9.2220400000000016</v>
      </c>
      <c r="R56" s="387">
        <v>11.060766666666664</v>
      </c>
      <c r="S56" s="387">
        <v>12.704828571428573</v>
      </c>
      <c r="T56" s="387">
        <v>14.044800000000002</v>
      </c>
      <c r="U56" s="387">
        <v>15.94576</v>
      </c>
      <c r="V56" s="387">
        <v>17.282016666666667</v>
      </c>
      <c r="W56" s="387">
        <v>18.949087500000001</v>
      </c>
      <c r="X56" s="387">
        <v>19.943349999999995</v>
      </c>
      <c r="Y56" s="387">
        <v>21.003074999999999</v>
      </c>
      <c r="Z56" s="85" t="s">
        <v>346</v>
      </c>
    </row>
    <row r="57" spans="1:26" ht="19" customHeight="1">
      <c r="A57" s="86" t="s">
        <v>78</v>
      </c>
      <c r="B57" s="387">
        <v>0</v>
      </c>
      <c r="C57" s="387">
        <v>0</v>
      </c>
      <c r="D57" s="387">
        <v>0</v>
      </c>
      <c r="E57" s="387">
        <v>0</v>
      </c>
      <c r="F57" s="387">
        <v>0</v>
      </c>
      <c r="G57" s="387">
        <v>0</v>
      </c>
      <c r="H57" s="387">
        <v>0</v>
      </c>
      <c r="I57" s="387">
        <v>0</v>
      </c>
      <c r="J57" s="387">
        <v>0</v>
      </c>
      <c r="K57" s="387">
        <v>0</v>
      </c>
      <c r="L57" s="387">
        <v>0.92615000000000003</v>
      </c>
      <c r="M57" s="387">
        <v>2.5752285714285716</v>
      </c>
      <c r="N57" s="387">
        <v>3.8661750000000001</v>
      </c>
      <c r="O57" s="387">
        <v>4.8161999999999994</v>
      </c>
      <c r="P57" s="387">
        <v>5.6471800000000005</v>
      </c>
      <c r="Q57" s="387">
        <v>7.4426000000000005</v>
      </c>
      <c r="R57" s="387">
        <v>8.8392866666666663</v>
      </c>
      <c r="S57" s="387">
        <v>10.245771428571429</v>
      </c>
      <c r="T57" s="387">
        <v>11.317069999999999</v>
      </c>
      <c r="U57" s="387">
        <v>12.876144</v>
      </c>
      <c r="V57" s="387">
        <v>14.050673333333332</v>
      </c>
      <c r="W57" s="387">
        <v>15.519612499999999</v>
      </c>
      <c r="X57" s="387">
        <v>16.411148000000001</v>
      </c>
      <c r="Y57" s="387">
        <v>18.355317999999997</v>
      </c>
      <c r="Z57" s="85" t="s">
        <v>347</v>
      </c>
    </row>
    <row r="58" spans="1:26" ht="19" customHeight="1">
      <c r="A58" s="86" t="s">
        <v>55</v>
      </c>
      <c r="B58" s="387">
        <v>0</v>
      </c>
      <c r="C58" s="387">
        <v>0</v>
      </c>
      <c r="D58" s="387">
        <v>0</v>
      </c>
      <c r="E58" s="387">
        <v>0</v>
      </c>
      <c r="F58" s="387">
        <v>0</v>
      </c>
      <c r="G58" s="387">
        <v>0</v>
      </c>
      <c r="H58" s="387">
        <v>6.4000000000000001E-2</v>
      </c>
      <c r="I58" s="387">
        <v>0.30800000000000005</v>
      </c>
      <c r="J58" s="387">
        <v>0.72677777777777786</v>
      </c>
      <c r="K58" s="387">
        <v>1.2229999999999999</v>
      </c>
      <c r="L58" s="387">
        <v>2.1204999999999998</v>
      </c>
      <c r="M58" s="387">
        <v>3.0752142857142859</v>
      </c>
      <c r="N58" s="387">
        <v>3.9871875000000001</v>
      </c>
      <c r="O58" s="387">
        <v>4.8433888888888896</v>
      </c>
      <c r="P58" s="387">
        <v>5.6515000000000004</v>
      </c>
      <c r="Q58" s="387">
        <v>7.4260399999999986</v>
      </c>
      <c r="R58" s="387">
        <v>8.8696333333333328</v>
      </c>
      <c r="S58" s="387">
        <v>10.138885714285713</v>
      </c>
      <c r="T58" s="387">
        <v>11.207850000000001</v>
      </c>
      <c r="U58" s="387">
        <v>12.771140000000001</v>
      </c>
      <c r="V58" s="387">
        <v>13.959683333333334</v>
      </c>
      <c r="W58" s="387">
        <v>15.4890375</v>
      </c>
      <c r="X58" s="387">
        <v>16.591909999999999</v>
      </c>
      <c r="Y58" s="387">
        <v>19.043134999999999</v>
      </c>
      <c r="Z58" s="85" t="s">
        <v>348</v>
      </c>
    </row>
    <row r="59" spans="1:26" ht="19" customHeight="1">
      <c r="A59" s="86" t="s">
        <v>58</v>
      </c>
      <c r="B59" s="387">
        <v>0</v>
      </c>
      <c r="C59" s="387">
        <v>0</v>
      </c>
      <c r="D59" s="387">
        <v>0</v>
      </c>
      <c r="E59" s="387">
        <v>0</v>
      </c>
      <c r="F59" s="387">
        <v>0</v>
      </c>
      <c r="G59" s="387">
        <v>0</v>
      </c>
      <c r="H59" s="387">
        <v>0</v>
      </c>
      <c r="I59" s="387">
        <v>0</v>
      </c>
      <c r="J59" s="387">
        <v>0</v>
      </c>
      <c r="K59" s="387">
        <v>0</v>
      </c>
      <c r="L59" s="387">
        <v>1.1380833333333333</v>
      </c>
      <c r="M59" s="387">
        <v>2.5250714285714282</v>
      </c>
      <c r="N59" s="387">
        <v>3.8860000000000006</v>
      </c>
      <c r="O59" s="387">
        <v>4.9351666666666665</v>
      </c>
      <c r="P59" s="387">
        <v>5.7562500000000005</v>
      </c>
      <c r="Q59" s="387">
        <v>7.7629200000000012</v>
      </c>
      <c r="R59" s="387">
        <v>9.2639999999999993</v>
      </c>
      <c r="S59" s="387">
        <v>10.441085714285713</v>
      </c>
      <c r="T59" s="387">
        <v>11.316225000000001</v>
      </c>
      <c r="U59" s="387">
        <v>12.747859999999999</v>
      </c>
      <c r="V59" s="387">
        <v>13.742600000000001</v>
      </c>
      <c r="W59" s="387">
        <v>15.091099999999999</v>
      </c>
      <c r="X59" s="387">
        <v>16.058590000000002</v>
      </c>
      <c r="Y59" s="387">
        <v>18.004424999999998</v>
      </c>
      <c r="Z59" s="85" t="s">
        <v>349</v>
      </c>
    </row>
    <row r="60" spans="1:26" ht="19" customHeight="1">
      <c r="A60" s="86" t="s">
        <v>61</v>
      </c>
      <c r="B60" s="11">
        <v>0.32</v>
      </c>
      <c r="C60" s="11">
        <v>0.26666666666666666</v>
      </c>
      <c r="D60" s="11">
        <v>0.22857142857142859</v>
      </c>
      <c r="E60" s="11">
        <v>0.2</v>
      </c>
      <c r="F60" s="11">
        <v>0.16</v>
      </c>
      <c r="G60" s="11">
        <v>0.13333333333333333</v>
      </c>
      <c r="H60" s="11">
        <v>0.1142857142857143</v>
      </c>
      <c r="I60" s="11">
        <v>0.1</v>
      </c>
      <c r="J60" s="11">
        <v>8.8888888888888892E-2</v>
      </c>
      <c r="K60" s="11">
        <v>0.08</v>
      </c>
      <c r="L60" s="11">
        <v>1.2012500000000002</v>
      </c>
      <c r="M60" s="11">
        <v>1.7670000000000001</v>
      </c>
      <c r="N60" s="11">
        <v>2.5121875</v>
      </c>
      <c r="O60" s="11">
        <v>3.4953888888888889</v>
      </c>
      <c r="P60" s="11">
        <v>4.3802000000000003</v>
      </c>
      <c r="Q60" s="11">
        <v>6.4851600000000005</v>
      </c>
      <c r="R60" s="11">
        <v>8.6381333333333341</v>
      </c>
      <c r="S60" s="11">
        <v>10.595742857142856</v>
      </c>
      <c r="T60" s="11">
        <v>11.995274999999998</v>
      </c>
      <c r="U60" s="11">
        <v>14.251859999999997</v>
      </c>
      <c r="V60" s="11">
        <v>15.993866666666667</v>
      </c>
      <c r="W60" s="11">
        <v>18.385462500000003</v>
      </c>
      <c r="X60" s="11">
        <v>19.896889999999999</v>
      </c>
      <c r="Y60" s="11">
        <v>22.975429999999999</v>
      </c>
      <c r="Z60" s="85" t="s">
        <v>350</v>
      </c>
    </row>
    <row r="61" spans="1:26" ht="19" customHeight="1">
      <c r="A61" s="86" t="s">
        <v>64</v>
      </c>
      <c r="B61" s="387">
        <v>0</v>
      </c>
      <c r="C61" s="387">
        <v>0</v>
      </c>
      <c r="D61" s="387">
        <v>0</v>
      </c>
      <c r="E61" s="387">
        <v>0</v>
      </c>
      <c r="F61" s="387">
        <v>0</v>
      </c>
      <c r="G61" s="387">
        <v>0</v>
      </c>
      <c r="H61" s="387">
        <v>0</v>
      </c>
      <c r="I61" s="387">
        <v>0</v>
      </c>
      <c r="J61" s="387">
        <v>0</v>
      </c>
      <c r="K61" s="387">
        <v>2.3400000000000001E-2</v>
      </c>
      <c r="L61" s="387">
        <v>1.0507500000000001</v>
      </c>
      <c r="M61" s="387">
        <v>2.8127142857142857</v>
      </c>
      <c r="N61" s="387">
        <v>4.9122500000000002</v>
      </c>
      <c r="O61" s="387">
        <v>6.9769444444444435</v>
      </c>
      <c r="P61" s="387">
        <v>9.0806000000000004</v>
      </c>
      <c r="Q61" s="387">
        <v>10.821880000000002</v>
      </c>
      <c r="R61" s="387">
        <v>11.809666666666667</v>
      </c>
      <c r="S61" s="387">
        <v>12.884142857142859</v>
      </c>
      <c r="T61" s="387">
        <v>13.858800000000002</v>
      </c>
      <c r="U61" s="387">
        <v>15.4229</v>
      </c>
      <c r="V61" s="387">
        <v>17.189183333333336</v>
      </c>
      <c r="W61" s="387">
        <v>20.099762500000001</v>
      </c>
      <c r="X61" s="387">
        <v>22.06944</v>
      </c>
      <c r="Y61" s="387">
        <v>26.351999999999997</v>
      </c>
      <c r="Z61" s="85" t="s">
        <v>351</v>
      </c>
    </row>
    <row r="62" spans="1:26" ht="19" customHeight="1">
      <c r="A62" s="86" t="s">
        <v>20</v>
      </c>
      <c r="B62" s="11">
        <v>0.27200000000000002</v>
      </c>
      <c r="C62" s="11">
        <v>0.22666666666666668</v>
      </c>
      <c r="D62" s="11">
        <v>0.19428571428571428</v>
      </c>
      <c r="E62" s="11">
        <v>0.16999999999999998</v>
      </c>
      <c r="F62" s="11">
        <v>0.13600000000000001</v>
      </c>
      <c r="G62" s="11">
        <v>0.11333333333333334</v>
      </c>
      <c r="H62" s="11">
        <v>9.7142857142857142E-2</v>
      </c>
      <c r="I62" s="11">
        <v>8.4999999999999992E-2</v>
      </c>
      <c r="J62" s="11">
        <v>7.5555555555555556E-2</v>
      </c>
      <c r="K62" s="11">
        <v>6.8000000000000005E-2</v>
      </c>
      <c r="L62" s="11">
        <v>0.71575000000000011</v>
      </c>
      <c r="M62" s="11">
        <v>1.112428571428572</v>
      </c>
      <c r="N62" s="11">
        <v>2.151875</v>
      </c>
      <c r="O62" s="11">
        <v>3.0991111111111107</v>
      </c>
      <c r="P62" s="11">
        <v>3.9489000000000005</v>
      </c>
      <c r="Q62" s="11">
        <v>5.7710399999999993</v>
      </c>
      <c r="R62" s="11">
        <v>7.3667333333333325</v>
      </c>
      <c r="S62" s="11">
        <v>8.99</v>
      </c>
      <c r="T62" s="11">
        <v>11.117000000000001</v>
      </c>
      <c r="U62" s="11">
        <v>13.786379999999998</v>
      </c>
      <c r="V62" s="11">
        <v>15.332399999999998</v>
      </c>
      <c r="W62" s="11">
        <v>17.52375</v>
      </c>
      <c r="X62" s="11">
        <v>18.785720000000001</v>
      </c>
      <c r="Y62" s="11">
        <v>20.712835000000002</v>
      </c>
      <c r="Z62" s="85" t="s">
        <v>352</v>
      </c>
    </row>
    <row r="63" spans="1:26" ht="19" customHeight="1">
      <c r="A63" s="86" t="s">
        <v>21</v>
      </c>
      <c r="B63" s="387">
        <v>0</v>
      </c>
      <c r="C63" s="387">
        <v>0</v>
      </c>
      <c r="D63" s="387">
        <v>0</v>
      </c>
      <c r="E63" s="387">
        <v>0</v>
      </c>
      <c r="F63" s="387">
        <v>0</v>
      </c>
      <c r="G63" s="387">
        <v>0</v>
      </c>
      <c r="H63" s="387">
        <v>0.1452857142857143</v>
      </c>
      <c r="I63" s="387">
        <v>0.28437499999999999</v>
      </c>
      <c r="J63" s="387">
        <v>0.49433333333333335</v>
      </c>
      <c r="K63" s="387">
        <v>1.1082000000000001</v>
      </c>
      <c r="L63" s="387">
        <v>3.2343333333333337</v>
      </c>
      <c r="M63" s="387">
        <v>6.2073571428571421</v>
      </c>
      <c r="N63" s="387">
        <v>7.3605624999999995</v>
      </c>
      <c r="O63" s="387">
        <v>7.911888888888889</v>
      </c>
      <c r="P63" s="387">
        <v>9.1586999999999996</v>
      </c>
      <c r="Q63" s="387">
        <v>11.53172</v>
      </c>
      <c r="R63" s="387">
        <v>13.2849</v>
      </c>
      <c r="S63" s="387">
        <v>14.781685714285715</v>
      </c>
      <c r="T63" s="387">
        <v>15.977650000000002</v>
      </c>
      <c r="U63" s="387">
        <v>17.866860000000003</v>
      </c>
      <c r="V63" s="387">
        <v>19.337900000000001</v>
      </c>
      <c r="W63" s="387">
        <v>21.393099999999997</v>
      </c>
      <c r="X63" s="387">
        <v>22.150279999999999</v>
      </c>
      <c r="Y63" s="387">
        <v>22.962705</v>
      </c>
      <c r="Z63" s="85" t="s">
        <v>353</v>
      </c>
    </row>
    <row r="64" spans="1:26" ht="19" customHeight="1">
      <c r="A64" s="86" t="s">
        <v>22</v>
      </c>
      <c r="B64" s="11">
        <v>0.2</v>
      </c>
      <c r="C64" s="11">
        <v>0.16666666666666669</v>
      </c>
      <c r="D64" s="11">
        <v>0.14285714285714285</v>
      </c>
      <c r="E64" s="11">
        <v>0.125</v>
      </c>
      <c r="F64" s="11">
        <v>0.1</v>
      </c>
      <c r="G64" s="11">
        <v>8.3333333333333343E-2</v>
      </c>
      <c r="H64" s="11">
        <v>7.1428571428571425E-2</v>
      </c>
      <c r="I64" s="11">
        <v>6.25E-2</v>
      </c>
      <c r="J64" s="11">
        <v>5.5555555555555552E-2</v>
      </c>
      <c r="K64" s="11">
        <v>0.05</v>
      </c>
      <c r="L64" s="11">
        <v>4.1666666666666671E-2</v>
      </c>
      <c r="M64" s="11">
        <v>3.5714285714285712E-2</v>
      </c>
      <c r="N64" s="11">
        <v>0.14681250000000001</v>
      </c>
      <c r="O64" s="11">
        <v>1.3667222222222222</v>
      </c>
      <c r="P64" s="11">
        <v>2.7369500000000002</v>
      </c>
      <c r="Q64" s="11">
        <v>5.3782399999999999</v>
      </c>
      <c r="R64" s="11">
        <v>8.0962666666666667</v>
      </c>
      <c r="S64" s="11">
        <v>10.246571428571428</v>
      </c>
      <c r="T64" s="11">
        <v>11.859275</v>
      </c>
      <c r="U64" s="11">
        <v>14.23962</v>
      </c>
      <c r="V64" s="11">
        <v>15.853016666666667</v>
      </c>
      <c r="W64" s="11">
        <v>18.063449999999996</v>
      </c>
      <c r="X64" s="11">
        <v>19.702939999999998</v>
      </c>
      <c r="Y64" s="11">
        <v>23.854025</v>
      </c>
      <c r="Z64" s="85" t="s">
        <v>354</v>
      </c>
    </row>
    <row r="65" spans="1:26" ht="19" customHeight="1">
      <c r="A65" s="86" t="s">
        <v>23</v>
      </c>
      <c r="B65" s="387">
        <v>0</v>
      </c>
      <c r="C65" s="387">
        <v>0</v>
      </c>
      <c r="D65" s="387">
        <v>0</v>
      </c>
      <c r="E65" s="387">
        <v>0</v>
      </c>
      <c r="F65" s="387">
        <v>0</v>
      </c>
      <c r="G65" s="387">
        <v>0</v>
      </c>
      <c r="H65" s="387">
        <v>0</v>
      </c>
      <c r="I65" s="387">
        <v>0</v>
      </c>
      <c r="J65" s="387">
        <v>0.33622222222222226</v>
      </c>
      <c r="K65" s="387">
        <v>0.996</v>
      </c>
      <c r="L65" s="387">
        <v>2.7788333333333335</v>
      </c>
      <c r="M65" s="387">
        <v>4.5303571428571425</v>
      </c>
      <c r="N65" s="387">
        <v>5.89175</v>
      </c>
      <c r="O65" s="387">
        <v>7.3617777777777782</v>
      </c>
      <c r="P65" s="387">
        <v>8.5378000000000007</v>
      </c>
      <c r="Q65" s="387">
        <v>10.70288</v>
      </c>
      <c r="R65" s="387">
        <v>12.599733333333333</v>
      </c>
      <c r="S65" s="387">
        <v>13.968799999999998</v>
      </c>
      <c r="T65" s="387">
        <v>15.008049999999997</v>
      </c>
      <c r="U65" s="387">
        <v>16.63654</v>
      </c>
      <c r="V65" s="387">
        <v>18.288783333333331</v>
      </c>
      <c r="W65" s="387">
        <v>20.346662499999997</v>
      </c>
      <c r="X65" s="387">
        <v>21.602350000000001</v>
      </c>
      <c r="Y65" s="387">
        <v>24.287019999999995</v>
      </c>
      <c r="Z65" s="85" t="s">
        <v>355</v>
      </c>
    </row>
    <row r="66" spans="1:26" ht="19" customHeight="1">
      <c r="A66" s="86"/>
      <c r="B66" s="11"/>
      <c r="C66" s="11"/>
      <c r="D66" s="11"/>
      <c r="E66" s="11"/>
      <c r="F66" s="11"/>
      <c r="G66" s="11"/>
      <c r="H66" s="11"/>
      <c r="I66" s="11"/>
      <c r="J66" s="11"/>
      <c r="K66" s="11"/>
      <c r="L66" s="11"/>
      <c r="M66" s="11"/>
      <c r="N66" s="11"/>
      <c r="O66" s="11"/>
      <c r="P66" s="11"/>
      <c r="Q66" s="11"/>
      <c r="R66" s="11"/>
      <c r="S66" s="11"/>
      <c r="T66" s="11"/>
      <c r="U66" s="11"/>
      <c r="V66" s="11"/>
      <c r="W66" s="11"/>
      <c r="X66" s="11"/>
      <c r="Y66" s="11"/>
      <c r="Z66" s="85"/>
    </row>
    <row r="67" spans="1:26" ht="19" customHeight="1">
      <c r="A67" s="87" t="s">
        <v>79</v>
      </c>
      <c r="B67" s="387">
        <v>0</v>
      </c>
      <c r="C67" s="387">
        <v>0</v>
      </c>
      <c r="D67" s="387">
        <v>0</v>
      </c>
      <c r="E67" s="387">
        <v>0</v>
      </c>
      <c r="F67" s="387">
        <v>0</v>
      </c>
      <c r="G67" s="387">
        <v>0</v>
      </c>
      <c r="H67" s="387">
        <v>0</v>
      </c>
      <c r="I67" s="387">
        <v>0</v>
      </c>
      <c r="J67" s="387">
        <v>0</v>
      </c>
      <c r="K67" s="387">
        <v>0</v>
      </c>
      <c r="L67" s="387">
        <v>0</v>
      </c>
      <c r="M67" s="387">
        <v>0</v>
      </c>
      <c r="N67" s="387">
        <v>0</v>
      </c>
      <c r="O67" s="387">
        <v>0</v>
      </c>
      <c r="P67" s="387">
        <v>0.09</v>
      </c>
      <c r="Q67" s="387">
        <v>0.68240000000000001</v>
      </c>
      <c r="R67" s="387">
        <v>1.2986666666666666</v>
      </c>
      <c r="S67" s="387">
        <v>2.0131428571428569</v>
      </c>
      <c r="T67" s="387">
        <v>2.9944999999999999</v>
      </c>
      <c r="U67" s="387">
        <v>4.72</v>
      </c>
      <c r="V67" s="387">
        <v>5.8703333333333338</v>
      </c>
      <c r="W67" s="387">
        <v>7.3082499999999992</v>
      </c>
      <c r="X67" s="387">
        <v>8.1684000000000001</v>
      </c>
      <c r="Y67" s="387">
        <v>9.8939000000000004</v>
      </c>
      <c r="Z67" s="85" t="s">
        <v>80</v>
      </c>
    </row>
    <row r="68" spans="1:26" ht="19" customHeight="1">
      <c r="B68" s="90"/>
      <c r="C68" s="90"/>
      <c r="D68" s="90"/>
      <c r="E68" s="90"/>
      <c r="F68" s="90"/>
      <c r="G68" s="90"/>
      <c r="H68" s="90"/>
      <c r="I68" s="90"/>
      <c r="J68" s="90"/>
      <c r="K68" s="90"/>
      <c r="L68" s="90"/>
      <c r="M68" s="90"/>
    </row>
    <row r="69" spans="1:26" ht="19" customHeight="1">
      <c r="B69" s="90"/>
      <c r="C69" s="90"/>
      <c r="D69" s="90"/>
      <c r="E69" s="90"/>
      <c r="F69" s="90"/>
      <c r="G69" s="90"/>
      <c r="H69" s="90"/>
      <c r="I69" s="90"/>
      <c r="J69" s="90"/>
      <c r="K69" s="90"/>
      <c r="L69" s="90"/>
      <c r="M69" s="90"/>
    </row>
    <row r="70" spans="1:26" ht="19" customHeight="1">
      <c r="B70" s="90"/>
      <c r="C70" s="90"/>
      <c r="D70" s="90"/>
      <c r="E70" s="90"/>
      <c r="F70" s="90"/>
      <c r="G70" s="90"/>
      <c r="H70" s="90"/>
      <c r="I70" s="90"/>
      <c r="J70" s="90"/>
      <c r="K70" s="90"/>
      <c r="L70" s="90"/>
      <c r="M70" s="90"/>
    </row>
    <row r="71" spans="1:26" ht="19" customHeight="1">
      <c r="B71" s="90"/>
      <c r="C71" s="90"/>
      <c r="D71" s="90"/>
      <c r="E71" s="90"/>
      <c r="F71" s="90"/>
      <c r="G71" s="90"/>
      <c r="H71" s="90"/>
      <c r="I71" s="90"/>
      <c r="J71" s="90"/>
      <c r="K71" s="90"/>
      <c r="L71" s="90"/>
      <c r="M71" s="90"/>
    </row>
    <row r="72" spans="1:26" ht="19" customHeight="1">
      <c r="B72" s="90"/>
      <c r="C72" s="90"/>
      <c r="D72" s="90"/>
      <c r="E72" s="90"/>
      <c r="F72" s="90"/>
      <c r="G72" s="90"/>
      <c r="H72" s="90"/>
      <c r="I72" s="90"/>
      <c r="J72" s="90"/>
      <c r="K72" s="90"/>
      <c r="L72" s="90"/>
      <c r="M72" s="90"/>
    </row>
    <row r="73" spans="1:26" ht="19" customHeight="1">
      <c r="B73" s="90"/>
      <c r="C73" s="90"/>
      <c r="D73" s="90"/>
      <c r="E73" s="90"/>
      <c r="F73" s="90"/>
      <c r="G73" s="90"/>
      <c r="H73" s="90"/>
      <c r="I73" s="90"/>
      <c r="J73" s="90"/>
      <c r="K73" s="90"/>
      <c r="L73" s="90"/>
      <c r="M73" s="90"/>
    </row>
    <row r="74" spans="1:26" ht="19" customHeight="1">
      <c r="B74" s="90"/>
      <c r="C74" s="90"/>
      <c r="D74" s="90"/>
      <c r="E74" s="90"/>
      <c r="F74" s="90"/>
      <c r="G74" s="90"/>
      <c r="H74" s="90"/>
      <c r="I74" s="90"/>
      <c r="J74" s="90"/>
      <c r="K74" s="90"/>
      <c r="L74" s="90"/>
      <c r="M74" s="90"/>
    </row>
    <row r="75" spans="1:26">
      <c r="B75" s="90"/>
      <c r="C75" s="90"/>
      <c r="D75" s="90"/>
      <c r="E75" s="90"/>
      <c r="F75" s="90"/>
      <c r="G75" s="90"/>
      <c r="H75" s="90"/>
      <c r="I75" s="90"/>
      <c r="J75" s="90"/>
      <c r="K75" s="90"/>
      <c r="L75" s="90"/>
      <c r="M75" s="90"/>
    </row>
    <row r="76" spans="1:26">
      <c r="B76" s="90"/>
      <c r="C76" s="90"/>
      <c r="D76" s="90"/>
      <c r="E76" s="90"/>
      <c r="F76" s="90"/>
      <c r="G76" s="90"/>
      <c r="H76" s="90"/>
      <c r="I76" s="90"/>
      <c r="J76" s="90"/>
      <c r="K76" s="90"/>
      <c r="L76" s="90"/>
      <c r="M76" s="90"/>
    </row>
    <row r="77" spans="1:26">
      <c r="B77" s="90"/>
      <c r="C77" s="90"/>
      <c r="D77" s="90"/>
      <c r="E77" s="90"/>
      <c r="F77" s="90"/>
      <c r="G77" s="90"/>
      <c r="H77" s="90"/>
      <c r="I77" s="90"/>
      <c r="J77" s="90"/>
      <c r="K77" s="90"/>
      <c r="L77" s="90"/>
      <c r="M77" s="90"/>
    </row>
    <row r="78" spans="1:26">
      <c r="B78" s="90"/>
      <c r="C78" s="90"/>
      <c r="D78" s="90"/>
      <c r="E78" s="90"/>
      <c r="F78" s="90"/>
      <c r="G78" s="90"/>
      <c r="H78" s="90"/>
      <c r="I78" s="90"/>
      <c r="J78" s="90"/>
      <c r="K78" s="90"/>
      <c r="L78" s="90"/>
      <c r="M78" s="90"/>
    </row>
    <row r="79" spans="1:26">
      <c r="B79" s="90"/>
      <c r="C79" s="90"/>
      <c r="D79" s="90"/>
      <c r="E79" s="90"/>
      <c r="F79" s="90"/>
      <c r="G79" s="90"/>
      <c r="H79" s="90"/>
      <c r="I79" s="90"/>
      <c r="J79" s="90"/>
      <c r="K79" s="90"/>
      <c r="L79" s="90"/>
      <c r="M79" s="90"/>
    </row>
    <row r="80" spans="1:26">
      <c r="B80" s="90"/>
      <c r="C80" s="90"/>
      <c r="D80" s="90"/>
      <c r="E80" s="90"/>
      <c r="F80" s="90"/>
      <c r="G80" s="90"/>
      <c r="H80" s="90"/>
      <c r="I80" s="90"/>
      <c r="J80" s="90"/>
      <c r="K80" s="90"/>
      <c r="L80" s="90"/>
      <c r="M80" s="90"/>
    </row>
    <row r="81" spans="2:13">
      <c r="B81" s="90"/>
      <c r="C81" s="90"/>
      <c r="D81" s="90"/>
      <c r="E81" s="90"/>
      <c r="F81" s="90"/>
      <c r="G81" s="90"/>
      <c r="H81" s="90"/>
      <c r="I81" s="90"/>
      <c r="J81" s="90"/>
      <c r="K81" s="90"/>
      <c r="L81" s="90"/>
      <c r="M81" s="90"/>
    </row>
    <row r="82" spans="2:13">
      <c r="B82" s="90"/>
      <c r="C82" s="90"/>
      <c r="D82" s="90"/>
      <c r="E82" s="90"/>
      <c r="F82" s="90"/>
      <c r="G82" s="90"/>
      <c r="H82" s="90"/>
      <c r="I82" s="90"/>
      <c r="J82" s="90"/>
      <c r="K82" s="90"/>
      <c r="L82" s="90"/>
      <c r="M82" s="90"/>
    </row>
    <row r="83" spans="2:13">
      <c r="B83" s="90"/>
      <c r="C83" s="90"/>
      <c r="D83" s="90"/>
      <c r="E83" s="90"/>
      <c r="F83" s="90"/>
      <c r="G83" s="90"/>
      <c r="H83" s="90"/>
      <c r="I83" s="90"/>
      <c r="J83" s="90"/>
      <c r="K83" s="90"/>
      <c r="L83" s="90"/>
      <c r="M83" s="90"/>
    </row>
    <row r="84" spans="2:13">
      <c r="B84" s="90"/>
      <c r="C84" s="90"/>
      <c r="D84" s="90"/>
      <c r="E84" s="90"/>
      <c r="F84" s="90"/>
      <c r="G84" s="90"/>
      <c r="H84" s="90"/>
      <c r="I84" s="90"/>
      <c r="J84" s="90"/>
      <c r="K84" s="90"/>
      <c r="L84" s="90"/>
      <c r="M84" s="90"/>
    </row>
    <row r="85" spans="2:13">
      <c r="B85" s="90"/>
      <c r="C85" s="90"/>
      <c r="D85" s="90"/>
      <c r="E85" s="90"/>
      <c r="F85" s="90"/>
      <c r="G85" s="90"/>
      <c r="H85" s="90"/>
      <c r="I85" s="90"/>
      <c r="J85" s="90"/>
      <c r="K85" s="90"/>
      <c r="L85" s="90"/>
      <c r="M85" s="90"/>
    </row>
    <row r="86" spans="2:13">
      <c r="B86" s="90"/>
      <c r="C86" s="90"/>
      <c r="D86" s="90"/>
      <c r="E86" s="90"/>
      <c r="F86" s="90"/>
      <c r="G86" s="90"/>
      <c r="H86" s="90"/>
      <c r="I86" s="90"/>
      <c r="J86" s="90"/>
      <c r="K86" s="90"/>
      <c r="L86" s="90"/>
      <c r="M86" s="90"/>
    </row>
    <row r="87" spans="2:13">
      <c r="B87" s="90"/>
      <c r="C87" s="90"/>
      <c r="D87" s="90"/>
      <c r="E87" s="90"/>
      <c r="F87" s="90"/>
      <c r="G87" s="90"/>
      <c r="H87" s="90"/>
      <c r="I87" s="90"/>
      <c r="J87" s="90"/>
      <c r="K87" s="90"/>
      <c r="L87" s="90"/>
      <c r="M87" s="90"/>
    </row>
    <row r="88" spans="2:13">
      <c r="B88" s="90"/>
      <c r="C88" s="90"/>
      <c r="D88" s="90"/>
      <c r="E88" s="90"/>
      <c r="F88" s="90"/>
      <c r="G88" s="90"/>
      <c r="H88" s="90"/>
      <c r="I88" s="90"/>
      <c r="J88" s="90"/>
      <c r="K88" s="90"/>
      <c r="L88" s="90"/>
      <c r="M88" s="90"/>
    </row>
    <row r="89" spans="2:13">
      <c r="B89" s="90"/>
      <c r="C89" s="90"/>
      <c r="D89" s="90"/>
      <c r="E89" s="90"/>
      <c r="F89" s="90"/>
      <c r="G89" s="90"/>
      <c r="H89" s="90"/>
      <c r="I89" s="90"/>
      <c r="J89" s="90"/>
      <c r="K89" s="90"/>
      <c r="L89" s="90"/>
      <c r="M89" s="90"/>
    </row>
    <row r="90" spans="2:13">
      <c r="B90" s="90"/>
      <c r="C90" s="90"/>
      <c r="D90" s="90"/>
      <c r="E90" s="90"/>
      <c r="F90" s="90"/>
      <c r="G90" s="90"/>
      <c r="H90" s="90"/>
      <c r="I90" s="90"/>
      <c r="J90" s="90"/>
      <c r="K90" s="90"/>
      <c r="L90" s="90"/>
      <c r="M90" s="90"/>
    </row>
    <row r="91" spans="2:13">
      <c r="B91" s="90"/>
      <c r="C91" s="90"/>
      <c r="D91" s="90"/>
      <c r="E91" s="90"/>
      <c r="F91" s="90"/>
      <c r="G91" s="90"/>
      <c r="H91" s="90"/>
      <c r="I91" s="90"/>
      <c r="J91" s="90"/>
      <c r="K91" s="90"/>
      <c r="L91" s="90"/>
      <c r="M91" s="90"/>
    </row>
    <row r="92" spans="2:13">
      <c r="B92" s="90"/>
      <c r="C92" s="90"/>
      <c r="D92" s="90"/>
      <c r="E92" s="90"/>
      <c r="F92" s="90"/>
      <c r="G92" s="90"/>
      <c r="H92" s="90"/>
      <c r="I92" s="90"/>
      <c r="J92" s="90"/>
      <c r="K92" s="90"/>
      <c r="L92" s="90"/>
      <c r="M92" s="90"/>
    </row>
    <row r="93" spans="2:13">
      <c r="B93" s="90"/>
      <c r="C93" s="90"/>
      <c r="D93" s="90"/>
      <c r="E93" s="90"/>
      <c r="F93" s="90"/>
      <c r="G93" s="90"/>
      <c r="H93" s="90"/>
      <c r="I93" s="90"/>
      <c r="J93" s="90"/>
      <c r="K93" s="90"/>
      <c r="L93" s="90"/>
      <c r="M93" s="90"/>
    </row>
    <row r="94" spans="2:13">
      <c r="B94" s="90"/>
      <c r="C94" s="90"/>
      <c r="D94" s="90"/>
      <c r="E94" s="90"/>
      <c r="F94" s="90"/>
      <c r="G94" s="90"/>
      <c r="H94" s="90"/>
      <c r="I94" s="90"/>
      <c r="J94" s="90"/>
      <c r="K94" s="90"/>
      <c r="L94" s="90"/>
      <c r="M94" s="90"/>
    </row>
    <row r="95" spans="2:13">
      <c r="B95" s="90"/>
      <c r="C95" s="90"/>
      <c r="D95" s="90"/>
      <c r="E95" s="90"/>
      <c r="F95" s="90"/>
      <c r="G95" s="90"/>
      <c r="H95" s="90"/>
      <c r="I95" s="90"/>
      <c r="J95" s="90"/>
      <c r="K95" s="90"/>
      <c r="L95" s="90"/>
      <c r="M95" s="90"/>
    </row>
    <row r="96" spans="2:13">
      <c r="B96" s="90"/>
      <c r="C96" s="90"/>
      <c r="D96" s="90"/>
      <c r="E96" s="90"/>
      <c r="F96" s="90"/>
      <c r="G96" s="90"/>
      <c r="H96" s="90"/>
      <c r="I96" s="90"/>
      <c r="J96" s="90"/>
      <c r="K96" s="90"/>
      <c r="L96" s="90"/>
      <c r="M96" s="90"/>
    </row>
    <row r="97" spans="2:13">
      <c r="B97" s="90"/>
      <c r="C97" s="90"/>
      <c r="D97" s="90"/>
      <c r="E97" s="90"/>
      <c r="F97" s="90"/>
      <c r="G97" s="90"/>
      <c r="H97" s="90"/>
      <c r="I97" s="90"/>
      <c r="J97" s="90"/>
      <c r="K97" s="90"/>
      <c r="L97" s="90"/>
      <c r="M97" s="90"/>
    </row>
    <row r="98" spans="2:13">
      <c r="B98" s="90"/>
      <c r="C98" s="90"/>
      <c r="D98" s="90"/>
      <c r="E98" s="90"/>
      <c r="F98" s="90"/>
      <c r="G98" s="90"/>
      <c r="H98" s="90"/>
      <c r="I98" s="90"/>
      <c r="J98" s="90"/>
      <c r="K98" s="90"/>
      <c r="L98" s="90"/>
      <c r="M98" s="90"/>
    </row>
    <row r="99" spans="2:13">
      <c r="B99" s="90"/>
      <c r="C99" s="90"/>
      <c r="D99" s="90"/>
      <c r="E99" s="90"/>
      <c r="F99" s="90"/>
      <c r="G99" s="90"/>
      <c r="H99" s="90"/>
      <c r="I99" s="90"/>
      <c r="J99" s="90"/>
      <c r="K99" s="90"/>
      <c r="L99" s="90"/>
      <c r="M99" s="90"/>
    </row>
    <row r="100" spans="2:13">
      <c r="B100" s="90"/>
      <c r="C100" s="90"/>
      <c r="D100" s="90"/>
      <c r="E100" s="90"/>
      <c r="F100" s="90"/>
      <c r="G100" s="90"/>
      <c r="H100" s="90"/>
      <c r="I100" s="90"/>
      <c r="J100" s="90"/>
      <c r="K100" s="90"/>
      <c r="L100" s="90"/>
      <c r="M100" s="90"/>
    </row>
    <row r="101" spans="2:13">
      <c r="B101" s="90"/>
      <c r="C101" s="90"/>
      <c r="D101" s="90"/>
      <c r="E101" s="90"/>
      <c r="F101" s="90"/>
      <c r="G101" s="90"/>
      <c r="H101" s="90"/>
      <c r="I101" s="90"/>
      <c r="J101" s="90"/>
      <c r="K101" s="90"/>
      <c r="L101" s="90"/>
      <c r="M101" s="90"/>
    </row>
    <row r="102" spans="2:13">
      <c r="B102" s="90"/>
      <c r="C102" s="90"/>
      <c r="D102" s="90"/>
      <c r="E102" s="90"/>
      <c r="F102" s="90"/>
      <c r="G102" s="90"/>
      <c r="H102" s="90"/>
      <c r="I102" s="90"/>
      <c r="J102" s="90"/>
      <c r="K102" s="90"/>
      <c r="L102" s="90"/>
      <c r="M102" s="90"/>
    </row>
    <row r="103" spans="2:13">
      <c r="B103" s="90"/>
      <c r="C103" s="90"/>
      <c r="D103" s="90"/>
      <c r="E103" s="90"/>
      <c r="F103" s="90"/>
      <c r="G103" s="90"/>
      <c r="H103" s="90"/>
      <c r="I103" s="90"/>
      <c r="J103" s="90"/>
      <c r="K103" s="90"/>
      <c r="L103" s="90"/>
      <c r="M103" s="90"/>
    </row>
    <row r="104" spans="2:13">
      <c r="B104" s="90"/>
      <c r="C104" s="90"/>
      <c r="D104" s="90"/>
      <c r="E104" s="90"/>
      <c r="F104" s="90"/>
      <c r="G104" s="90"/>
      <c r="H104" s="90"/>
      <c r="I104" s="90"/>
      <c r="J104" s="90"/>
      <c r="K104" s="90"/>
      <c r="L104" s="90"/>
      <c r="M104" s="90"/>
    </row>
    <row r="105" spans="2:13">
      <c r="B105" s="90"/>
      <c r="C105" s="90"/>
      <c r="D105" s="90"/>
      <c r="E105" s="90"/>
      <c r="F105" s="90"/>
      <c r="G105" s="90"/>
      <c r="H105" s="90"/>
      <c r="I105" s="90"/>
      <c r="J105" s="90"/>
      <c r="K105" s="90"/>
      <c r="L105" s="90"/>
      <c r="M105" s="90"/>
    </row>
    <row r="106" spans="2:13">
      <c r="B106" s="90"/>
      <c r="C106" s="90"/>
      <c r="D106" s="90"/>
      <c r="E106" s="90"/>
      <c r="F106" s="90"/>
      <c r="G106" s="90"/>
      <c r="H106" s="90"/>
      <c r="I106" s="90"/>
      <c r="J106" s="90"/>
      <c r="K106" s="90"/>
      <c r="L106" s="90"/>
      <c r="M106" s="90"/>
    </row>
    <row r="107" spans="2:13">
      <c r="B107" s="90"/>
      <c r="C107" s="90"/>
      <c r="D107" s="90"/>
      <c r="E107" s="90"/>
      <c r="F107" s="90"/>
      <c r="G107" s="90"/>
      <c r="H107" s="90"/>
      <c r="I107" s="90"/>
      <c r="J107" s="90"/>
      <c r="K107" s="90"/>
      <c r="L107" s="90"/>
      <c r="M107" s="90"/>
    </row>
    <row r="108" spans="2:13">
      <c r="B108" s="90"/>
      <c r="C108" s="90"/>
      <c r="D108" s="90"/>
      <c r="E108" s="90"/>
      <c r="F108" s="90"/>
      <c r="G108" s="90"/>
      <c r="H108" s="90"/>
      <c r="I108" s="90"/>
      <c r="J108" s="90"/>
      <c r="K108" s="90"/>
      <c r="L108" s="90"/>
      <c r="M108" s="90"/>
    </row>
    <row r="109" spans="2:13">
      <c r="B109" s="90"/>
      <c r="C109" s="90"/>
      <c r="D109" s="90"/>
      <c r="E109" s="90"/>
      <c r="F109" s="90"/>
      <c r="G109" s="90"/>
      <c r="H109" s="90"/>
      <c r="I109" s="90"/>
      <c r="J109" s="90"/>
      <c r="K109" s="90"/>
      <c r="L109" s="90"/>
      <c r="M109" s="90"/>
    </row>
    <row r="110" spans="2:13">
      <c r="B110" s="90"/>
      <c r="C110" s="90"/>
      <c r="D110" s="90"/>
      <c r="E110" s="90"/>
      <c r="F110" s="90"/>
      <c r="G110" s="90"/>
      <c r="H110" s="90"/>
      <c r="I110" s="90"/>
      <c r="J110" s="90"/>
      <c r="K110" s="90"/>
      <c r="L110" s="90"/>
      <c r="M110" s="90"/>
    </row>
    <row r="111" spans="2:13">
      <c r="B111" s="90"/>
      <c r="C111" s="90"/>
      <c r="D111" s="90"/>
      <c r="E111" s="90"/>
      <c r="F111" s="90"/>
      <c r="G111" s="90"/>
      <c r="H111" s="90"/>
      <c r="I111" s="90"/>
      <c r="J111" s="90"/>
      <c r="K111" s="90"/>
      <c r="L111" s="90"/>
      <c r="M111" s="90"/>
    </row>
    <row r="112" spans="2:13">
      <c r="B112" s="90"/>
      <c r="C112" s="90"/>
      <c r="D112" s="90"/>
      <c r="E112" s="90"/>
      <c r="F112" s="90"/>
      <c r="G112" s="90"/>
      <c r="H112" s="90"/>
      <c r="I112" s="90"/>
      <c r="J112" s="90"/>
      <c r="K112" s="90"/>
      <c r="L112" s="90"/>
      <c r="M112" s="90"/>
    </row>
    <row r="113" spans="2:13">
      <c r="B113" s="90"/>
      <c r="C113" s="90"/>
      <c r="D113" s="90"/>
      <c r="E113" s="90"/>
      <c r="F113" s="90"/>
      <c r="G113" s="90"/>
      <c r="H113" s="90"/>
      <c r="I113" s="90"/>
      <c r="J113" s="90"/>
      <c r="K113" s="90"/>
      <c r="L113" s="90"/>
      <c r="M113" s="90"/>
    </row>
    <row r="114" spans="2:13">
      <c r="B114" s="90"/>
      <c r="C114" s="90"/>
      <c r="D114" s="90"/>
      <c r="E114" s="90"/>
      <c r="F114" s="90"/>
      <c r="G114" s="90"/>
      <c r="H114" s="90"/>
      <c r="I114" s="90"/>
      <c r="J114" s="90"/>
      <c r="K114" s="90"/>
      <c r="L114" s="90"/>
      <c r="M114" s="90"/>
    </row>
    <row r="115" spans="2:13">
      <c r="B115" s="90"/>
      <c r="C115" s="90"/>
      <c r="D115" s="90"/>
      <c r="E115" s="90"/>
      <c r="F115" s="90"/>
      <c r="G115" s="90"/>
      <c r="H115" s="90"/>
      <c r="I115" s="90"/>
      <c r="J115" s="90"/>
      <c r="K115" s="90"/>
      <c r="L115" s="90"/>
      <c r="M115" s="90"/>
    </row>
    <row r="116" spans="2:13">
      <c r="B116" s="90"/>
      <c r="C116" s="90"/>
      <c r="D116" s="90"/>
      <c r="E116" s="90"/>
      <c r="F116" s="90"/>
      <c r="G116" s="90"/>
      <c r="H116" s="90"/>
      <c r="I116" s="90"/>
      <c r="J116" s="90"/>
      <c r="K116" s="90"/>
      <c r="L116" s="90"/>
      <c r="M116" s="90"/>
    </row>
    <row r="117" spans="2:13">
      <c r="B117" s="90"/>
      <c r="C117" s="90"/>
      <c r="D117" s="90"/>
      <c r="E117" s="90"/>
      <c r="F117" s="90"/>
      <c r="G117" s="90"/>
      <c r="H117" s="90"/>
      <c r="I117" s="90"/>
      <c r="J117" s="90"/>
      <c r="K117" s="90"/>
      <c r="L117" s="90"/>
      <c r="M117" s="90"/>
    </row>
    <row r="118" spans="2:13">
      <c r="B118" s="90"/>
      <c r="C118" s="90"/>
      <c r="D118" s="90"/>
      <c r="E118" s="90"/>
      <c r="F118" s="90"/>
      <c r="G118" s="90"/>
      <c r="H118" s="90"/>
      <c r="I118" s="90"/>
      <c r="J118" s="90"/>
      <c r="K118" s="90"/>
      <c r="L118" s="90"/>
      <c r="M118" s="90"/>
    </row>
  </sheetData>
  <mergeCells count="6">
    <mergeCell ref="N6:Y6"/>
    <mergeCell ref="N9:Y9"/>
    <mergeCell ref="N39:Y39"/>
    <mergeCell ref="B6:M6"/>
    <mergeCell ref="B39:M39"/>
    <mergeCell ref="B9:M9"/>
  </mergeCells>
  <phoneticPr fontId="7" type="noConversion"/>
  <printOptions horizontalCentered="1"/>
  <pageMargins left="0.39370078740157483" right="0.39370078740157483" top="0.59055118110236227" bottom="0.59055118110236227" header="0.39370078740157483" footer="0.39370078740157483"/>
  <pageSetup paperSize="9" scale="49" fitToWidth="2" orientation="portrait" r:id="rId1"/>
  <headerFooter alignWithMargins="0">
    <oddHeader>&amp;C&amp;"Helvetica,Fett"&amp;12 2017</oddHeader>
    <oddFooter>&amp;C&amp;"Helvetica,Standard" Eidg. Steuerverwaltung  -  Administration fédérale des contributions  -  Amministrazione federale delle contribuzioni&amp;R20-21</oddFooter>
  </headerFooter>
  <colBreaks count="1" manualBreakCount="1">
    <brk id="13" max="67"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pageSetUpPr fitToPage="1"/>
  </sheetPr>
  <dimension ref="A1:IV75"/>
  <sheetViews>
    <sheetView view="pageLayout" zoomScale="70" zoomScaleNormal="75" zoomScalePageLayoutView="70" workbookViewId="0"/>
  </sheetViews>
  <sheetFormatPr baseColWidth="10" defaultColWidth="11.5" defaultRowHeight="13"/>
  <cols>
    <col min="1" max="1" width="9" style="631" customWidth="1"/>
    <col min="2" max="2" width="20.1640625" style="629" customWidth="1"/>
    <col min="3" max="3" width="4.6640625" style="629" customWidth="1"/>
    <col min="4" max="4" width="13.5" style="629" customWidth="1"/>
    <col min="5" max="5" width="12" style="629" customWidth="1"/>
    <col min="6" max="6" width="10.33203125" style="628" bestFit="1" customWidth="1"/>
    <col min="7" max="7" width="4.5" style="628" customWidth="1"/>
    <col min="8" max="8" width="3.5" style="628" customWidth="1"/>
    <col min="9" max="9" width="6.1640625" style="628" customWidth="1"/>
    <col min="10" max="10" width="4.83203125" style="628" customWidth="1"/>
    <col min="11" max="11" width="16.83203125" style="628" customWidth="1"/>
    <col min="12" max="12" width="4.33203125" style="580" customWidth="1"/>
    <col min="13" max="13" width="11.5" style="580"/>
    <col min="14" max="14" width="10" style="580" customWidth="1"/>
    <col min="15" max="15" width="4.33203125" style="580" customWidth="1"/>
    <col min="16" max="16" width="10" style="580" customWidth="1"/>
    <col min="17" max="16384" width="11.5" style="580"/>
  </cols>
  <sheetData>
    <row r="1" spans="1:16" ht="18">
      <c r="A1" s="578" t="s">
        <v>483</v>
      </c>
      <c r="B1" s="536"/>
      <c r="C1" s="536"/>
      <c r="D1" s="536"/>
      <c r="E1" s="536"/>
      <c r="F1" s="536"/>
      <c r="G1" s="536"/>
      <c r="H1" s="536"/>
      <c r="I1" s="538" t="s">
        <v>484</v>
      </c>
      <c r="J1" s="536"/>
      <c r="K1" s="579"/>
      <c r="L1" s="579"/>
      <c r="M1" s="579"/>
      <c r="N1" s="579"/>
      <c r="O1" s="579"/>
      <c r="P1" s="579"/>
    </row>
    <row r="2" spans="1:16" ht="18">
      <c r="A2" s="578"/>
      <c r="B2" s="536"/>
      <c r="C2" s="536"/>
      <c r="D2" s="536"/>
      <c r="E2" s="536"/>
      <c r="F2" s="536"/>
      <c r="G2" s="536"/>
      <c r="H2" s="536"/>
      <c r="I2" s="538" t="s">
        <v>485</v>
      </c>
      <c r="J2" s="536"/>
      <c r="K2" s="579"/>
      <c r="L2" s="579"/>
      <c r="M2" s="579"/>
      <c r="N2" s="579"/>
      <c r="O2" s="579"/>
      <c r="P2" s="579"/>
    </row>
    <row r="3" spans="1:16" ht="16">
      <c r="A3" s="580"/>
      <c r="B3" s="581"/>
      <c r="C3" s="581"/>
      <c r="D3" s="581"/>
      <c r="E3" s="581"/>
      <c r="F3" s="582"/>
      <c r="G3" s="582"/>
      <c r="H3" s="582"/>
      <c r="I3" s="580"/>
      <c r="J3" s="583"/>
      <c r="K3" s="584"/>
      <c r="L3" s="584"/>
      <c r="M3" s="584"/>
      <c r="N3" s="584"/>
    </row>
    <row r="4" spans="1:16" ht="16">
      <c r="A4" s="585" t="s">
        <v>486</v>
      </c>
      <c r="B4" s="586"/>
      <c r="C4" s="586"/>
      <c r="D4" s="586"/>
      <c r="E4" s="586"/>
      <c r="F4" s="587"/>
      <c r="G4" s="587"/>
      <c r="H4" s="587"/>
      <c r="I4" s="582" t="s">
        <v>487</v>
      </c>
      <c r="J4" s="588"/>
      <c r="K4" s="580"/>
    </row>
    <row r="5" spans="1:16" ht="20.5" customHeight="1">
      <c r="A5" s="489" t="s">
        <v>396</v>
      </c>
      <c r="B5" s="586"/>
      <c r="C5" s="586"/>
      <c r="D5" s="586"/>
      <c r="E5" s="586"/>
      <c r="F5" s="587"/>
      <c r="G5" s="587"/>
      <c r="H5" s="587"/>
      <c r="I5" s="587" t="s">
        <v>397</v>
      </c>
      <c r="J5" s="588"/>
      <c r="K5" s="580"/>
    </row>
    <row r="6" spans="1:16" ht="21" customHeight="1">
      <c r="A6" s="589" t="s">
        <v>488</v>
      </c>
      <c r="B6" s="589"/>
      <c r="C6" s="586"/>
      <c r="D6" s="586"/>
      <c r="E6" s="586"/>
      <c r="F6" s="587"/>
      <c r="G6" s="587"/>
      <c r="H6" s="587"/>
      <c r="I6" s="589" t="s">
        <v>489</v>
      </c>
      <c r="J6" s="589"/>
      <c r="K6" s="580"/>
    </row>
    <row r="7" spans="1:16" ht="16">
      <c r="A7" s="590" t="s">
        <v>490</v>
      </c>
      <c r="B7" s="591"/>
      <c r="C7" s="591"/>
      <c r="D7" s="591"/>
      <c r="E7" s="592"/>
      <c r="F7" s="587"/>
      <c r="G7" s="587"/>
      <c r="H7" s="587"/>
      <c r="I7" s="590" t="s">
        <v>491</v>
      </c>
      <c r="J7" s="588"/>
      <c r="K7" s="580"/>
    </row>
    <row r="8" spans="1:16" ht="16">
      <c r="A8" s="593" t="s">
        <v>492</v>
      </c>
      <c r="B8" s="591"/>
      <c r="C8" s="591"/>
      <c r="D8" s="591"/>
      <c r="E8" s="592"/>
      <c r="F8" s="587"/>
      <c r="G8" s="587"/>
      <c r="H8" s="587"/>
      <c r="I8" s="593" t="s">
        <v>493</v>
      </c>
      <c r="J8" s="588"/>
      <c r="K8" s="580"/>
    </row>
    <row r="9" spans="1:16" ht="11.5" customHeight="1">
      <c r="A9" s="590"/>
      <c r="B9" s="591"/>
      <c r="C9" s="591"/>
      <c r="D9" s="591"/>
      <c r="E9" s="591"/>
      <c r="F9" s="587"/>
      <c r="G9" s="587"/>
      <c r="H9" s="587"/>
      <c r="I9" s="590"/>
      <c r="J9" s="588"/>
      <c r="K9" s="580"/>
    </row>
    <row r="10" spans="1:16" ht="16">
      <c r="A10" s="593" t="s">
        <v>244</v>
      </c>
      <c r="B10" s="586"/>
      <c r="C10" s="586"/>
      <c r="D10" s="586"/>
      <c r="E10" s="586"/>
      <c r="F10" s="587"/>
      <c r="G10" s="587"/>
      <c r="H10" s="587"/>
      <c r="I10" s="593" t="s">
        <v>494</v>
      </c>
      <c r="J10" s="588"/>
      <c r="K10" s="580"/>
    </row>
    <row r="11" spans="1:16" ht="18.75" customHeight="1">
      <c r="A11" s="589" t="s">
        <v>495</v>
      </c>
      <c r="B11" s="589"/>
      <c r="C11" s="587"/>
      <c r="D11" s="587"/>
      <c r="E11" s="593"/>
      <c r="F11" s="587"/>
      <c r="G11" s="587"/>
      <c r="H11" s="587"/>
      <c r="I11" s="589" t="s">
        <v>496</v>
      </c>
      <c r="J11" s="588"/>
      <c r="K11" s="580"/>
    </row>
    <row r="12" spans="1:16" ht="24" customHeight="1">
      <c r="A12" s="589" t="s">
        <v>497</v>
      </c>
      <c r="B12" s="594"/>
      <c r="C12" s="594"/>
      <c r="D12" s="594"/>
      <c r="E12" s="594"/>
      <c r="F12" s="595" t="s">
        <v>498</v>
      </c>
      <c r="G12" s="588"/>
      <c r="H12" s="588"/>
      <c r="I12" s="589" t="s">
        <v>499</v>
      </c>
      <c r="J12" s="588"/>
      <c r="K12" s="580"/>
    </row>
    <row r="13" spans="1:16" ht="12.5" customHeight="1">
      <c r="A13" s="590"/>
      <c r="B13" s="596"/>
      <c r="C13" s="596"/>
      <c r="D13" s="596"/>
      <c r="E13" s="596"/>
      <c r="F13" s="587"/>
      <c r="G13" s="587"/>
      <c r="H13" s="587"/>
      <c r="I13" s="597"/>
      <c r="J13" s="588"/>
      <c r="K13" s="580"/>
    </row>
    <row r="14" spans="1:16" ht="16">
      <c r="A14" s="593" t="s">
        <v>500</v>
      </c>
      <c r="B14" s="586"/>
      <c r="C14" s="586"/>
      <c r="D14" s="586"/>
      <c r="E14" s="586"/>
      <c r="F14" s="587"/>
      <c r="G14" s="587"/>
      <c r="H14" s="587"/>
      <c r="I14" s="587" t="s">
        <v>501</v>
      </c>
      <c r="J14" s="588"/>
      <c r="K14" s="580"/>
    </row>
    <row r="15" spans="1:16" ht="16">
      <c r="A15" s="593"/>
      <c r="B15" s="586"/>
      <c r="C15" s="586"/>
      <c r="D15" s="586"/>
      <c r="E15" s="586"/>
      <c r="F15" s="587"/>
      <c r="G15" s="587"/>
      <c r="H15" s="587"/>
      <c r="I15" s="587"/>
      <c r="J15" s="588"/>
      <c r="K15" s="580"/>
    </row>
    <row r="16" spans="1:16" ht="18.75" customHeight="1">
      <c r="A16" s="593" t="s">
        <v>502</v>
      </c>
      <c r="B16" s="586"/>
      <c r="C16" s="586"/>
      <c r="D16" s="586"/>
      <c r="E16" s="586"/>
      <c r="F16" s="598">
        <v>35000</v>
      </c>
      <c r="G16" s="587" t="s">
        <v>323</v>
      </c>
      <c r="H16" s="587"/>
      <c r="I16" s="587" t="s">
        <v>503</v>
      </c>
      <c r="J16" s="588"/>
      <c r="K16" s="580"/>
    </row>
    <row r="17" spans="1:11" ht="18.75" customHeight="1">
      <c r="A17" s="593" t="s">
        <v>504</v>
      </c>
      <c r="B17" s="586"/>
      <c r="C17" s="586"/>
      <c r="D17" s="586"/>
      <c r="E17" s="586"/>
      <c r="F17" s="599">
        <v>15000</v>
      </c>
      <c r="G17" s="600" t="s">
        <v>323</v>
      </c>
      <c r="H17" s="587"/>
      <c r="I17" s="587" t="s">
        <v>505</v>
      </c>
      <c r="J17" s="588"/>
      <c r="K17" s="580"/>
    </row>
    <row r="18" spans="1:11" ht="18.75" customHeight="1">
      <c r="A18" s="593" t="s">
        <v>506</v>
      </c>
      <c r="B18" s="586"/>
      <c r="C18" s="586"/>
      <c r="D18" s="586"/>
      <c r="E18" s="586"/>
      <c r="F18" s="598">
        <v>50000</v>
      </c>
      <c r="G18" s="587" t="s">
        <v>323</v>
      </c>
      <c r="H18" s="587"/>
      <c r="I18" s="587" t="s">
        <v>507</v>
      </c>
      <c r="J18" s="588"/>
      <c r="K18" s="580"/>
    </row>
    <row r="19" spans="1:11" ht="10.25" customHeight="1">
      <c r="A19" s="593"/>
      <c r="B19" s="586"/>
      <c r="C19" s="586"/>
      <c r="D19" s="586"/>
      <c r="E19" s="586"/>
      <c r="F19" s="598"/>
      <c r="G19" s="587"/>
      <c r="H19" s="587"/>
      <c r="I19" s="587"/>
      <c r="J19" s="588"/>
      <c r="K19" s="580"/>
    </row>
    <row r="20" spans="1:11" ht="16">
      <c r="A20" s="590" t="s">
        <v>508</v>
      </c>
      <c r="B20" s="596"/>
      <c r="C20" s="596"/>
      <c r="D20" s="596"/>
      <c r="E20" s="596"/>
      <c r="F20" s="587"/>
      <c r="G20" s="587"/>
      <c r="H20" s="587"/>
      <c r="I20" s="597" t="s">
        <v>509</v>
      </c>
      <c r="J20" s="588"/>
      <c r="K20" s="580"/>
    </row>
    <row r="21" spans="1:11" ht="16">
      <c r="A21" s="593" t="s">
        <v>702</v>
      </c>
      <c r="B21" s="586"/>
      <c r="C21" s="586"/>
      <c r="D21" s="586"/>
      <c r="E21" s="586"/>
      <c r="F21" s="587" t="s">
        <v>438</v>
      </c>
      <c r="G21" s="587"/>
      <c r="H21" s="587"/>
      <c r="I21" s="587" t="s">
        <v>703</v>
      </c>
      <c r="J21" s="588"/>
      <c r="K21" s="580"/>
    </row>
    <row r="22" spans="1:11" ht="16">
      <c r="A22" s="593" t="s">
        <v>510</v>
      </c>
      <c r="B22" s="601"/>
      <c r="C22" s="601"/>
      <c r="D22" s="601"/>
      <c r="E22" s="601"/>
      <c r="F22" s="598">
        <v>1793.75</v>
      </c>
      <c r="G22" s="587" t="s">
        <v>323</v>
      </c>
      <c r="H22" s="587"/>
      <c r="I22" s="589" t="s">
        <v>511</v>
      </c>
      <c r="J22" s="588"/>
      <c r="K22" s="580"/>
    </row>
    <row r="23" spans="1:11" ht="16">
      <c r="A23" s="593" t="s">
        <v>512</v>
      </c>
      <c r="B23" s="601"/>
      <c r="C23" s="601"/>
      <c r="D23" s="601"/>
      <c r="E23" s="601"/>
      <c r="F23" s="598">
        <v>768.75</v>
      </c>
      <c r="G23" s="587" t="s">
        <v>323</v>
      </c>
      <c r="H23" s="587"/>
      <c r="I23" s="589" t="s">
        <v>513</v>
      </c>
      <c r="J23" s="588"/>
      <c r="K23" s="580"/>
    </row>
    <row r="24" spans="1:11" ht="16">
      <c r="A24" s="593"/>
      <c r="B24" s="601"/>
      <c r="C24" s="601"/>
      <c r="D24" s="601"/>
      <c r="E24" s="601"/>
      <c r="F24" s="598"/>
      <c r="G24" s="587"/>
      <c r="H24" s="587"/>
      <c r="I24" s="589"/>
      <c r="J24" s="588"/>
      <c r="K24" s="580"/>
    </row>
    <row r="25" spans="1:11" ht="16">
      <c r="A25" s="593" t="s">
        <v>514</v>
      </c>
      <c r="B25" s="586"/>
      <c r="C25" s="586"/>
      <c r="D25" s="586"/>
      <c r="E25" s="586"/>
      <c r="F25" s="587"/>
      <c r="G25" s="587"/>
      <c r="H25" s="587"/>
      <c r="I25" s="587" t="s">
        <v>515</v>
      </c>
      <c r="J25" s="588"/>
      <c r="K25" s="580"/>
    </row>
    <row r="26" spans="1:11" ht="16">
      <c r="A26" s="593" t="s">
        <v>510</v>
      </c>
      <c r="B26" s="601"/>
      <c r="C26" s="601"/>
      <c r="D26" s="601"/>
      <c r="E26" s="601"/>
      <c r="F26" s="598">
        <v>385.00000000000006</v>
      </c>
      <c r="G26" s="587" t="s">
        <v>323</v>
      </c>
      <c r="H26" s="587"/>
      <c r="I26" s="589" t="s">
        <v>511</v>
      </c>
      <c r="J26" s="588"/>
      <c r="K26" s="580"/>
    </row>
    <row r="27" spans="1:11" ht="16">
      <c r="A27" s="593" t="s">
        <v>512</v>
      </c>
      <c r="B27" s="601"/>
      <c r="C27" s="601"/>
      <c r="D27" s="601"/>
      <c r="E27" s="601"/>
      <c r="F27" s="598">
        <v>165.00000000000003</v>
      </c>
      <c r="G27" s="587" t="s">
        <v>323</v>
      </c>
      <c r="H27" s="587"/>
      <c r="I27" s="589" t="s">
        <v>513</v>
      </c>
      <c r="J27" s="588"/>
      <c r="K27" s="580"/>
    </row>
    <row r="28" spans="1:11" ht="16">
      <c r="A28" s="593"/>
      <c r="B28" s="601"/>
      <c r="C28" s="601"/>
      <c r="D28" s="601"/>
      <c r="E28" s="601"/>
      <c r="F28" s="587"/>
      <c r="G28" s="587"/>
      <c r="H28" s="587"/>
      <c r="I28" s="589"/>
      <c r="J28" s="588"/>
      <c r="K28" s="580"/>
    </row>
    <row r="29" spans="1:11" ht="16">
      <c r="A29" s="593" t="s">
        <v>516</v>
      </c>
      <c r="B29" s="586"/>
      <c r="C29" s="586"/>
      <c r="D29" s="586"/>
      <c r="E29" s="586"/>
      <c r="F29" s="587" t="s">
        <v>438</v>
      </c>
      <c r="G29" s="587"/>
      <c r="H29" s="587"/>
      <c r="I29" s="587" t="s">
        <v>517</v>
      </c>
      <c r="J29" s="588"/>
      <c r="K29" s="580"/>
    </row>
    <row r="30" spans="1:11" ht="16">
      <c r="A30" s="593" t="s">
        <v>510</v>
      </c>
      <c r="B30" s="601"/>
      <c r="C30" s="601"/>
      <c r="D30" s="601"/>
      <c r="E30" s="601"/>
      <c r="F30" s="598">
        <v>1750</v>
      </c>
      <c r="G30" s="587" t="s">
        <v>323</v>
      </c>
      <c r="H30" s="587"/>
      <c r="I30" s="589" t="s">
        <v>511</v>
      </c>
      <c r="J30" s="588"/>
      <c r="K30" s="580"/>
    </row>
    <row r="31" spans="1:11" ht="16">
      <c r="A31" s="593" t="s">
        <v>512</v>
      </c>
      <c r="B31" s="601"/>
      <c r="C31" s="601"/>
      <c r="D31" s="601"/>
      <c r="E31" s="601"/>
      <c r="F31" s="598">
        <v>750</v>
      </c>
      <c r="G31" s="587" t="s">
        <v>323</v>
      </c>
      <c r="H31" s="587"/>
      <c r="I31" s="589" t="s">
        <v>513</v>
      </c>
      <c r="J31" s="588"/>
      <c r="K31" s="580"/>
    </row>
    <row r="32" spans="1:11" ht="16">
      <c r="A32" s="593"/>
      <c r="B32" s="601"/>
      <c r="C32" s="601"/>
      <c r="D32" s="601"/>
      <c r="E32" s="601"/>
      <c r="F32" s="598"/>
      <c r="G32" s="587"/>
      <c r="H32" s="587"/>
      <c r="I32" s="589"/>
      <c r="J32" s="588"/>
      <c r="K32" s="580"/>
    </row>
    <row r="33" spans="1:14" ht="16">
      <c r="A33" s="593" t="s">
        <v>518</v>
      </c>
      <c r="B33" s="586"/>
      <c r="C33" s="586"/>
      <c r="D33" s="586"/>
      <c r="E33" s="586"/>
      <c r="F33" s="602">
        <v>5200</v>
      </c>
      <c r="G33" s="603" t="s">
        <v>323</v>
      </c>
      <c r="H33" s="587"/>
      <c r="I33" s="587" t="s">
        <v>519</v>
      </c>
      <c r="J33" s="588"/>
      <c r="K33" s="580"/>
    </row>
    <row r="34" spans="1:14" ht="16">
      <c r="A34" s="593" t="s">
        <v>520</v>
      </c>
      <c r="B34" s="586"/>
      <c r="C34" s="586"/>
      <c r="D34" s="586"/>
      <c r="E34" s="586"/>
      <c r="F34" s="604"/>
      <c r="G34" s="605"/>
      <c r="H34" s="587"/>
      <c r="I34" s="587" t="s">
        <v>521</v>
      </c>
      <c r="J34" s="588"/>
      <c r="K34" s="580"/>
    </row>
    <row r="35" spans="1:14" ht="15.75" customHeight="1">
      <c r="A35" s="589" t="s">
        <v>522</v>
      </c>
      <c r="B35" s="594"/>
      <c r="C35" s="594"/>
      <c r="D35" s="594"/>
      <c r="E35" s="594"/>
      <c r="F35" s="606">
        <v>2112</v>
      </c>
      <c r="G35" s="607" t="s">
        <v>323</v>
      </c>
      <c r="H35" s="588"/>
      <c r="I35" s="588" t="s">
        <v>427</v>
      </c>
      <c r="J35" s="588"/>
      <c r="K35" s="580"/>
    </row>
    <row r="36" spans="1:14" ht="16">
      <c r="A36" s="593"/>
      <c r="B36" s="586"/>
      <c r="C36" s="586"/>
      <c r="D36" s="586"/>
      <c r="E36" s="586"/>
      <c r="F36" s="598">
        <f>F33-F35</f>
        <v>3088</v>
      </c>
      <c r="G36" s="587" t="s">
        <v>323</v>
      </c>
      <c r="H36" s="587"/>
      <c r="I36" s="587"/>
      <c r="J36" s="588"/>
      <c r="K36" s="580"/>
    </row>
    <row r="37" spans="1:14" ht="16">
      <c r="A37" s="593" t="s">
        <v>523</v>
      </c>
      <c r="B37" s="586"/>
      <c r="C37" s="586"/>
      <c r="D37" s="586"/>
      <c r="E37" s="586"/>
      <c r="F37" s="587" t="s">
        <v>438</v>
      </c>
      <c r="G37" s="587"/>
      <c r="H37" s="587"/>
      <c r="I37" s="587" t="s">
        <v>524</v>
      </c>
      <c r="J37" s="588"/>
      <c r="K37" s="580"/>
    </row>
    <row r="38" spans="1:14" ht="16">
      <c r="A38" s="593" t="s">
        <v>432</v>
      </c>
      <c r="B38" s="586"/>
      <c r="C38" s="586"/>
      <c r="D38" s="586"/>
      <c r="E38" s="586"/>
      <c r="F38" s="587"/>
      <c r="G38" s="587"/>
      <c r="H38" s="587"/>
      <c r="I38" s="587" t="s">
        <v>525</v>
      </c>
      <c r="J38" s="588"/>
      <c r="K38" s="580"/>
    </row>
    <row r="39" spans="1:14" ht="16">
      <c r="A39" s="593" t="s">
        <v>510</v>
      </c>
      <c r="B39" s="608"/>
      <c r="C39" s="608"/>
      <c r="D39" s="608"/>
      <c r="E39" s="608"/>
      <c r="F39" s="598">
        <v>2000</v>
      </c>
      <c r="G39" s="587" t="s">
        <v>323</v>
      </c>
      <c r="H39" s="587"/>
      <c r="I39" s="589" t="s">
        <v>511</v>
      </c>
      <c r="J39" s="588"/>
      <c r="K39" s="580"/>
    </row>
    <row r="40" spans="1:14" ht="16">
      <c r="A40" s="593" t="s">
        <v>512</v>
      </c>
      <c r="B40" s="608"/>
      <c r="C40" s="608"/>
      <c r="D40" s="608"/>
      <c r="E40" s="608"/>
      <c r="F40" s="598">
        <v>2000</v>
      </c>
      <c r="G40" s="587" t="s">
        <v>323</v>
      </c>
      <c r="H40" s="587"/>
      <c r="I40" s="589" t="s">
        <v>513</v>
      </c>
      <c r="J40" s="588"/>
      <c r="K40" s="580"/>
    </row>
    <row r="41" spans="1:14" ht="16">
      <c r="A41" s="593"/>
      <c r="B41" s="608"/>
      <c r="C41" s="608"/>
      <c r="D41" s="608"/>
      <c r="E41" s="608"/>
      <c r="F41" s="598"/>
      <c r="G41" s="587"/>
      <c r="H41" s="587"/>
      <c r="I41" s="589"/>
      <c r="J41" s="588"/>
      <c r="K41" s="580"/>
    </row>
    <row r="42" spans="1:14" ht="16">
      <c r="A42" s="593" t="s">
        <v>526</v>
      </c>
      <c r="B42" s="586"/>
      <c r="C42" s="586"/>
      <c r="D42" s="586"/>
      <c r="E42" s="586"/>
      <c r="F42" s="599">
        <v>5900</v>
      </c>
      <c r="G42" s="600" t="s">
        <v>323</v>
      </c>
      <c r="H42" s="587"/>
      <c r="I42" s="587" t="s">
        <v>527</v>
      </c>
      <c r="J42" s="588"/>
      <c r="K42" s="580"/>
    </row>
    <row r="43" spans="1:14" ht="16">
      <c r="A43" s="593"/>
      <c r="B43" s="586"/>
      <c r="C43" s="586"/>
      <c r="D43" s="586"/>
      <c r="E43" s="586"/>
      <c r="F43" s="598"/>
      <c r="G43" s="587"/>
      <c r="H43" s="587"/>
      <c r="I43" s="587" t="s">
        <v>528</v>
      </c>
      <c r="J43" s="588"/>
      <c r="K43" s="580"/>
    </row>
    <row r="44" spans="1:14" ht="16">
      <c r="A44" s="589" t="s">
        <v>434</v>
      </c>
      <c r="B44" s="594"/>
      <c r="C44" s="594"/>
      <c r="D44" s="594"/>
      <c r="E44" s="594"/>
      <c r="F44" s="609">
        <v>31300</v>
      </c>
      <c r="G44" s="610" t="s">
        <v>323</v>
      </c>
      <c r="H44" s="588"/>
      <c r="I44" s="588" t="s">
        <v>435</v>
      </c>
      <c r="J44" s="588"/>
      <c r="K44" s="580"/>
    </row>
    <row r="45" spans="1:14" ht="16">
      <c r="A45" s="593"/>
      <c r="B45" s="586"/>
      <c r="C45" s="586"/>
      <c r="D45" s="586"/>
      <c r="E45" s="586"/>
      <c r="F45" s="587"/>
      <c r="G45" s="586"/>
      <c r="H45" s="586"/>
      <c r="I45" s="587"/>
      <c r="J45" s="588"/>
      <c r="K45" s="580"/>
    </row>
    <row r="46" spans="1:14" ht="16">
      <c r="A46" s="593" t="s">
        <v>436</v>
      </c>
      <c r="B46" s="586"/>
      <c r="C46" s="586"/>
      <c r="D46" s="586"/>
      <c r="E46" s="586"/>
      <c r="F46" s="611">
        <v>513</v>
      </c>
      <c r="G46" s="600" t="s">
        <v>323</v>
      </c>
      <c r="H46" s="587"/>
      <c r="I46" s="587" t="s">
        <v>470</v>
      </c>
      <c r="J46" s="588"/>
      <c r="K46" s="580"/>
    </row>
    <row r="47" spans="1:14" ht="20.25" customHeight="1">
      <c r="A47" s="589" t="s">
        <v>529</v>
      </c>
      <c r="B47" s="594"/>
      <c r="C47" s="594"/>
      <c r="D47" s="612">
        <v>1</v>
      </c>
      <c r="E47" s="594"/>
      <c r="F47" s="613">
        <f>F46*D47</f>
        <v>513</v>
      </c>
      <c r="G47" s="588" t="s">
        <v>323</v>
      </c>
      <c r="H47" s="588"/>
      <c r="I47" s="588" t="s">
        <v>530</v>
      </c>
      <c r="J47" s="614"/>
      <c r="K47" s="580"/>
      <c r="N47" s="615">
        <f>D47</f>
        <v>1</v>
      </c>
    </row>
    <row r="48" spans="1:14" ht="16">
      <c r="A48" s="593" t="s">
        <v>531</v>
      </c>
      <c r="B48" s="586"/>
      <c r="C48" s="586"/>
      <c r="D48" s="616">
        <v>1.19</v>
      </c>
      <c r="E48" s="586"/>
      <c r="F48" s="613">
        <f>INT((D$48*$F$46+0.025)/0.05)*0.05</f>
        <v>610.45000000000005</v>
      </c>
      <c r="G48" s="587" t="s">
        <v>323</v>
      </c>
      <c r="H48" s="587"/>
      <c r="I48" s="587" t="s">
        <v>532</v>
      </c>
      <c r="J48" s="614"/>
      <c r="K48" s="580"/>
      <c r="N48" s="615">
        <f>D48</f>
        <v>1.19</v>
      </c>
    </row>
    <row r="49" spans="1:256" ht="16">
      <c r="A49" s="593" t="s">
        <v>533</v>
      </c>
      <c r="B49" s="586"/>
      <c r="C49" s="586"/>
      <c r="D49" s="616">
        <v>0.1</v>
      </c>
      <c r="E49" s="586"/>
      <c r="F49" s="617">
        <f>INT(((F46*D49)+0.025)/0.05)*0.05</f>
        <v>51.300000000000004</v>
      </c>
      <c r="G49" s="587" t="s">
        <v>323</v>
      </c>
      <c r="H49" s="587"/>
      <c r="I49" s="587" t="s">
        <v>534</v>
      </c>
      <c r="J49" s="614"/>
      <c r="K49" s="580"/>
      <c r="N49" s="615">
        <f>D49</f>
        <v>0.1</v>
      </c>
    </row>
    <row r="50" spans="1:256" ht="16">
      <c r="A50" s="593" t="s">
        <v>445</v>
      </c>
      <c r="B50" s="586"/>
      <c r="C50" s="586"/>
      <c r="D50" s="586"/>
      <c r="E50" s="586"/>
      <c r="F50" s="617">
        <v>48</v>
      </c>
      <c r="G50" s="587" t="s">
        <v>323</v>
      </c>
      <c r="H50" s="587"/>
      <c r="I50" s="587" t="s">
        <v>446</v>
      </c>
      <c r="J50" s="588"/>
      <c r="K50" s="580"/>
    </row>
    <row r="51" spans="1:256" ht="4.5" customHeight="1">
      <c r="A51" s="593"/>
      <c r="B51" s="586"/>
      <c r="C51" s="586"/>
      <c r="D51" s="586"/>
      <c r="E51" s="586"/>
      <c r="F51" s="611"/>
      <c r="G51" s="600"/>
      <c r="H51" s="587"/>
      <c r="I51" s="587"/>
      <c r="J51" s="588"/>
      <c r="K51" s="580"/>
    </row>
    <row r="52" spans="1:256" ht="16">
      <c r="A52" s="593"/>
      <c r="B52" s="586"/>
      <c r="C52" s="586"/>
      <c r="D52" s="586"/>
      <c r="E52" s="586"/>
      <c r="F52" s="617"/>
      <c r="G52" s="587"/>
      <c r="H52" s="587"/>
      <c r="I52" s="587"/>
      <c r="J52" s="587"/>
      <c r="K52" s="587"/>
      <c r="L52" s="588"/>
    </row>
    <row r="53" spans="1:256" ht="18" customHeight="1">
      <c r="A53" s="618" t="s">
        <v>535</v>
      </c>
      <c r="B53" s="619"/>
      <c r="C53" s="619"/>
      <c r="D53" s="619"/>
      <c r="E53" s="619"/>
      <c r="F53" s="620">
        <f>SUM(F47:F50)</f>
        <v>1222.75</v>
      </c>
      <c r="G53" s="621" t="s">
        <v>323</v>
      </c>
      <c r="H53" s="621"/>
      <c r="I53" s="621" t="s">
        <v>536</v>
      </c>
      <c r="J53" s="621"/>
      <c r="K53" s="622"/>
      <c r="L53" s="579"/>
      <c r="M53" s="579"/>
      <c r="N53" s="579"/>
      <c r="O53" s="579"/>
    </row>
    <row r="54" spans="1:256" s="624" customFormat="1" ht="5.25" customHeight="1">
      <c r="A54" s="580"/>
      <c r="B54" s="580"/>
      <c r="C54" s="580"/>
      <c r="D54" s="580"/>
      <c r="E54" s="580"/>
      <c r="F54" s="623"/>
      <c r="G54" s="623"/>
      <c r="H54" s="580"/>
      <c r="I54" s="580"/>
      <c r="J54" s="580"/>
      <c r="K54" s="580"/>
      <c r="L54" s="580"/>
      <c r="M54" s="580"/>
      <c r="N54" s="580"/>
      <c r="O54" s="580"/>
      <c r="P54" s="580"/>
      <c r="Q54" s="580"/>
      <c r="R54" s="580"/>
      <c r="S54" s="580"/>
      <c r="T54" s="580"/>
      <c r="U54" s="580"/>
      <c r="V54" s="580"/>
      <c r="W54" s="580"/>
      <c r="X54" s="580"/>
      <c r="Y54" s="580"/>
      <c r="Z54" s="580"/>
      <c r="AA54" s="580"/>
      <c r="AB54" s="580"/>
      <c r="AC54" s="580"/>
      <c r="AD54" s="580"/>
      <c r="AE54" s="580"/>
      <c r="AF54" s="580"/>
      <c r="AG54" s="580"/>
      <c r="AH54" s="580"/>
      <c r="AI54" s="580"/>
      <c r="AJ54" s="580"/>
      <c r="AK54" s="580"/>
      <c r="AL54" s="580"/>
      <c r="AM54" s="580"/>
      <c r="AN54" s="580"/>
      <c r="AO54" s="580"/>
      <c r="AP54" s="580"/>
      <c r="AQ54" s="580"/>
      <c r="AR54" s="580"/>
      <c r="AS54" s="580"/>
      <c r="AT54" s="580"/>
      <c r="AU54" s="580"/>
      <c r="AV54" s="580"/>
      <c r="AW54" s="580"/>
      <c r="AX54" s="580"/>
      <c r="AY54" s="580"/>
      <c r="AZ54" s="580"/>
      <c r="BA54" s="580"/>
      <c r="BB54" s="580"/>
      <c r="BC54" s="580"/>
      <c r="BD54" s="580"/>
      <c r="BE54" s="580"/>
      <c r="BF54" s="580"/>
      <c r="BG54" s="580"/>
      <c r="BH54" s="580"/>
      <c r="BI54" s="580"/>
      <c r="BJ54" s="580"/>
      <c r="BK54" s="580"/>
      <c r="BL54" s="580"/>
      <c r="BM54" s="580"/>
      <c r="BN54" s="580"/>
      <c r="BO54" s="580"/>
      <c r="BP54" s="580"/>
      <c r="BQ54" s="580"/>
      <c r="BR54" s="580"/>
      <c r="BS54" s="580"/>
      <c r="BT54" s="580"/>
      <c r="BU54" s="580"/>
      <c r="BV54" s="580"/>
      <c r="BW54" s="580"/>
      <c r="BX54" s="580"/>
      <c r="BY54" s="580"/>
      <c r="BZ54" s="580"/>
      <c r="CA54" s="580"/>
      <c r="CB54" s="580"/>
      <c r="CC54" s="580"/>
      <c r="CD54" s="580"/>
      <c r="CE54" s="580"/>
      <c r="CF54" s="580"/>
      <c r="CG54" s="580"/>
      <c r="CH54" s="580"/>
      <c r="CI54" s="580"/>
      <c r="CJ54" s="580"/>
      <c r="CK54" s="580"/>
      <c r="CL54" s="580"/>
      <c r="CM54" s="580"/>
      <c r="CN54" s="580"/>
      <c r="CO54" s="580"/>
      <c r="CP54" s="580"/>
      <c r="CQ54" s="580"/>
      <c r="CR54" s="580"/>
      <c r="CS54" s="580"/>
      <c r="CT54" s="580"/>
      <c r="CU54" s="580"/>
      <c r="CV54" s="580"/>
      <c r="CW54" s="580"/>
      <c r="CX54" s="580"/>
      <c r="CY54" s="580"/>
      <c r="CZ54" s="580"/>
      <c r="DA54" s="580"/>
      <c r="DB54" s="580"/>
      <c r="DC54" s="580"/>
      <c r="DD54" s="580"/>
      <c r="DE54" s="580"/>
      <c r="DF54" s="580"/>
      <c r="DG54" s="580"/>
      <c r="DH54" s="580"/>
      <c r="DI54" s="580"/>
      <c r="DJ54" s="580"/>
      <c r="DK54" s="580"/>
      <c r="DL54" s="580"/>
      <c r="DM54" s="580"/>
      <c r="DN54" s="580"/>
      <c r="DO54" s="580"/>
      <c r="DP54" s="580"/>
      <c r="DQ54" s="580"/>
      <c r="DR54" s="580"/>
      <c r="DS54" s="580"/>
      <c r="DT54" s="580"/>
      <c r="DU54" s="580"/>
      <c r="DV54" s="580"/>
      <c r="DW54" s="580"/>
      <c r="DX54" s="580"/>
      <c r="DY54" s="580"/>
      <c r="DZ54" s="580"/>
      <c r="EA54" s="580"/>
      <c r="EB54" s="580"/>
      <c r="EC54" s="580"/>
      <c r="ED54" s="580"/>
      <c r="EE54" s="580"/>
      <c r="EF54" s="580"/>
      <c r="EG54" s="580"/>
      <c r="EH54" s="580"/>
      <c r="EI54" s="580"/>
      <c r="EJ54" s="580"/>
      <c r="EK54" s="580"/>
      <c r="EL54" s="580"/>
      <c r="EM54" s="580"/>
      <c r="EN54" s="580"/>
      <c r="EO54" s="580"/>
      <c r="EP54" s="580"/>
      <c r="EQ54" s="580"/>
      <c r="ER54" s="580"/>
      <c r="ES54" s="580"/>
      <c r="ET54" s="580"/>
      <c r="EU54" s="580"/>
      <c r="EV54" s="580"/>
      <c r="EW54" s="580"/>
      <c r="EX54" s="580"/>
      <c r="EY54" s="580"/>
      <c r="EZ54" s="580"/>
      <c r="FA54" s="580"/>
      <c r="FB54" s="580"/>
      <c r="FC54" s="580"/>
      <c r="FD54" s="580"/>
      <c r="FE54" s="580"/>
      <c r="FF54" s="580"/>
      <c r="FG54" s="580"/>
      <c r="FH54" s="580"/>
      <c r="FI54" s="580"/>
      <c r="FJ54" s="580"/>
      <c r="FK54" s="580"/>
      <c r="FL54" s="580"/>
      <c r="FM54" s="580"/>
      <c r="FN54" s="580"/>
      <c r="FO54" s="580"/>
      <c r="FP54" s="580"/>
      <c r="FQ54" s="580"/>
      <c r="FR54" s="580"/>
      <c r="FS54" s="580"/>
      <c r="FT54" s="580"/>
      <c r="FU54" s="580"/>
      <c r="FV54" s="580"/>
      <c r="FW54" s="580"/>
      <c r="FX54" s="580"/>
      <c r="FY54" s="580"/>
      <c r="FZ54" s="580"/>
      <c r="GA54" s="580"/>
      <c r="GB54" s="580"/>
      <c r="GC54" s="580"/>
      <c r="GD54" s="580"/>
      <c r="GE54" s="580"/>
      <c r="GF54" s="580"/>
      <c r="GG54" s="580"/>
      <c r="GH54" s="580"/>
      <c r="GI54" s="580"/>
      <c r="GJ54" s="580"/>
      <c r="GK54" s="580"/>
      <c r="GL54" s="580"/>
      <c r="GM54" s="580"/>
      <c r="GN54" s="580"/>
      <c r="GO54" s="580"/>
      <c r="GP54" s="580"/>
      <c r="GQ54" s="580"/>
      <c r="GR54" s="580"/>
      <c r="GS54" s="580"/>
      <c r="GT54" s="580"/>
      <c r="GU54" s="580"/>
      <c r="GV54" s="580"/>
      <c r="GW54" s="580"/>
      <c r="GX54" s="580"/>
      <c r="GY54" s="580"/>
      <c r="GZ54" s="580"/>
      <c r="HA54" s="580"/>
      <c r="HB54" s="580"/>
      <c r="HC54" s="580"/>
      <c r="HD54" s="580"/>
      <c r="HE54" s="580"/>
      <c r="HF54" s="580"/>
      <c r="HG54" s="580"/>
      <c r="HH54" s="580"/>
      <c r="HI54" s="580"/>
      <c r="HJ54" s="580"/>
      <c r="HK54" s="580"/>
      <c r="HL54" s="580"/>
      <c r="HM54" s="580"/>
      <c r="HN54" s="580"/>
      <c r="HO54" s="580"/>
      <c r="HP54" s="580"/>
      <c r="HQ54" s="580"/>
      <c r="HR54" s="580"/>
      <c r="HS54" s="580"/>
      <c r="HT54" s="580"/>
      <c r="HU54" s="580"/>
      <c r="HV54" s="580"/>
      <c r="HW54" s="580"/>
      <c r="HX54" s="580"/>
      <c r="HY54" s="580"/>
      <c r="HZ54" s="580"/>
      <c r="IA54" s="580"/>
      <c r="IB54" s="580"/>
      <c r="IC54" s="580"/>
      <c r="ID54" s="580"/>
      <c r="IE54" s="580"/>
      <c r="IF54" s="580"/>
      <c r="IG54" s="580"/>
      <c r="IH54" s="580"/>
      <c r="II54" s="580"/>
      <c r="IJ54" s="580"/>
      <c r="IK54" s="580"/>
      <c r="IL54" s="580"/>
      <c r="IM54" s="580"/>
      <c r="IN54" s="580"/>
      <c r="IO54" s="580"/>
      <c r="IP54" s="580"/>
      <c r="IQ54" s="580"/>
      <c r="IR54" s="580"/>
      <c r="IS54" s="580"/>
      <c r="IT54" s="580"/>
      <c r="IU54" s="580"/>
      <c r="IV54" s="580"/>
    </row>
    <row r="55" spans="1:256" ht="16">
      <c r="A55" s="593"/>
      <c r="B55" s="586"/>
      <c r="C55" s="586"/>
      <c r="D55" s="586"/>
      <c r="E55" s="586"/>
      <c r="F55" s="587"/>
      <c r="G55" s="587"/>
      <c r="H55" s="587"/>
      <c r="I55" s="587"/>
      <c r="J55" s="587"/>
      <c r="K55" s="587"/>
      <c r="L55" s="588"/>
    </row>
    <row r="56" spans="1:256" s="626" customFormat="1" ht="16">
      <c r="A56" s="625" t="s">
        <v>449</v>
      </c>
      <c r="B56" s="521"/>
      <c r="C56" s="521"/>
      <c r="D56" s="521"/>
      <c r="E56" s="521"/>
      <c r="F56" s="522"/>
      <c r="G56" s="522"/>
      <c r="H56" s="522"/>
      <c r="I56" s="522" t="s">
        <v>450</v>
      </c>
      <c r="J56" s="522"/>
      <c r="K56" s="522"/>
      <c r="M56" s="522"/>
      <c r="N56" s="522"/>
      <c r="O56" s="522"/>
      <c r="P56" s="522"/>
      <c r="Q56" s="522"/>
      <c r="R56" s="522"/>
    </row>
    <row r="57" spans="1:256" ht="21" customHeight="1">
      <c r="A57" s="627" t="s">
        <v>451</v>
      </c>
      <c r="B57" s="497"/>
      <c r="C57" s="497"/>
      <c r="D57" s="497"/>
      <c r="E57" s="497"/>
      <c r="F57" s="485"/>
      <c r="G57" s="485"/>
      <c r="H57" s="485"/>
      <c r="I57" s="485" t="s">
        <v>452</v>
      </c>
      <c r="J57" s="485"/>
      <c r="K57" s="485"/>
      <c r="M57" s="485"/>
      <c r="N57" s="485"/>
      <c r="O57" s="485"/>
      <c r="P57" s="485"/>
      <c r="Q57" s="485"/>
      <c r="R57" s="485"/>
    </row>
    <row r="58" spans="1:256" ht="16">
      <c r="A58" s="627" t="s">
        <v>453</v>
      </c>
      <c r="B58" s="497"/>
      <c r="C58" s="497"/>
      <c r="D58" s="497"/>
      <c r="E58" s="497"/>
      <c r="F58" s="485"/>
      <c r="G58" s="485"/>
      <c r="H58" s="485"/>
      <c r="I58" s="485" t="s">
        <v>454</v>
      </c>
      <c r="J58" s="485"/>
      <c r="K58" s="485"/>
      <c r="M58" s="485"/>
      <c r="N58" s="485"/>
      <c r="O58" s="485"/>
      <c r="P58" s="485"/>
      <c r="Q58" s="485"/>
      <c r="R58" s="485"/>
    </row>
    <row r="59" spans="1:256" ht="16">
      <c r="A59" s="627" t="s">
        <v>537</v>
      </c>
      <c r="B59" s="497"/>
      <c r="C59" s="497"/>
      <c r="D59" s="497"/>
      <c r="E59" s="497"/>
      <c r="F59" s="485"/>
      <c r="G59" s="485"/>
      <c r="H59" s="485"/>
      <c r="I59" s="485" t="s">
        <v>538</v>
      </c>
      <c r="J59" s="485"/>
      <c r="K59" s="485"/>
      <c r="M59" s="485"/>
      <c r="N59" s="485"/>
      <c r="O59" s="485"/>
      <c r="P59" s="485"/>
      <c r="Q59" s="485"/>
      <c r="R59" s="485"/>
    </row>
    <row r="60" spans="1:256" ht="16">
      <c r="A60" s="627"/>
      <c r="B60" s="497"/>
      <c r="C60" s="497"/>
      <c r="D60" s="497"/>
      <c r="E60" s="497"/>
      <c r="F60" s="485"/>
      <c r="G60" s="485"/>
      <c r="H60" s="485"/>
      <c r="I60" s="485" t="s">
        <v>539</v>
      </c>
      <c r="J60" s="485"/>
      <c r="K60" s="485"/>
      <c r="M60" s="485"/>
      <c r="N60" s="485"/>
      <c r="O60" s="485"/>
      <c r="P60" s="485"/>
      <c r="Q60" s="485"/>
      <c r="R60" s="485"/>
    </row>
    <row r="61" spans="1:256" ht="16">
      <c r="A61" s="627" t="s">
        <v>458</v>
      </c>
      <c r="B61" s="497"/>
      <c r="C61" s="497"/>
      <c r="D61" s="497"/>
      <c r="E61" s="497"/>
      <c r="F61" s="485"/>
      <c r="G61" s="485"/>
      <c r="H61" s="485"/>
      <c r="I61" s="485" t="s">
        <v>459</v>
      </c>
      <c r="J61" s="485"/>
      <c r="K61" s="485"/>
      <c r="M61" s="485"/>
      <c r="N61" s="485"/>
      <c r="O61" s="485"/>
      <c r="P61" s="485"/>
      <c r="Q61" s="485"/>
      <c r="R61" s="485"/>
    </row>
    <row r="62" spans="1:256" ht="16">
      <c r="A62" s="627" t="s">
        <v>460</v>
      </c>
      <c r="B62" s="497"/>
      <c r="C62" s="497"/>
      <c r="D62" s="497"/>
      <c r="E62" s="497"/>
      <c r="F62" s="485"/>
      <c r="G62" s="485"/>
      <c r="H62" s="485"/>
      <c r="I62" s="485" t="s">
        <v>461</v>
      </c>
      <c r="J62" s="485"/>
      <c r="K62" s="485"/>
      <c r="M62" s="485"/>
      <c r="N62" s="485"/>
      <c r="O62" s="485"/>
      <c r="P62" s="485"/>
      <c r="Q62" s="485"/>
      <c r="R62" s="485"/>
    </row>
    <row r="63" spans="1:256" ht="16">
      <c r="A63" s="627"/>
      <c r="B63" s="497"/>
      <c r="C63" s="497"/>
      <c r="D63" s="497"/>
      <c r="E63" s="497"/>
      <c r="F63" s="485"/>
      <c r="G63" s="485"/>
      <c r="H63" s="485"/>
      <c r="I63" s="485"/>
      <c r="J63" s="485"/>
      <c r="K63" s="485"/>
      <c r="M63" s="485"/>
      <c r="N63" s="485"/>
      <c r="O63" s="485"/>
      <c r="P63" s="485"/>
      <c r="Q63" s="485"/>
      <c r="R63" s="485"/>
    </row>
    <row r="64" spans="1:256" ht="16">
      <c r="A64" s="627" t="s">
        <v>462</v>
      </c>
      <c r="B64" s="497"/>
      <c r="C64" s="497"/>
      <c r="D64" s="497"/>
      <c r="E64" s="497"/>
      <c r="F64" s="485"/>
      <c r="G64" s="485"/>
      <c r="H64" s="485"/>
      <c r="I64" s="485" t="s">
        <v>463</v>
      </c>
      <c r="J64" s="485"/>
      <c r="K64" s="485"/>
      <c r="M64" s="485"/>
      <c r="N64" s="485"/>
      <c r="O64" s="485"/>
      <c r="P64" s="485"/>
      <c r="Q64" s="485"/>
      <c r="R64" s="485"/>
    </row>
    <row r="65" spans="1:18" ht="16">
      <c r="A65" s="627"/>
      <c r="B65" s="497"/>
      <c r="C65" s="497"/>
      <c r="D65" s="485"/>
      <c r="E65" s="485"/>
      <c r="F65" s="485"/>
      <c r="I65" s="485"/>
      <c r="J65" s="485"/>
      <c r="P65" s="485"/>
      <c r="Q65" s="485"/>
      <c r="R65" s="485"/>
    </row>
    <row r="66" spans="1:18" ht="16">
      <c r="A66" s="627" t="s">
        <v>155</v>
      </c>
      <c r="B66" s="598">
        <v>27380</v>
      </c>
      <c r="C66" s="572" t="s">
        <v>323</v>
      </c>
      <c r="E66" s="492" t="s">
        <v>53</v>
      </c>
      <c r="G66" s="809">
        <v>19790</v>
      </c>
      <c r="H66" s="809"/>
      <c r="I66" s="572" t="s">
        <v>54</v>
      </c>
      <c r="K66" s="485" t="s">
        <v>55</v>
      </c>
      <c r="L66" s="485"/>
      <c r="M66" s="485"/>
      <c r="N66" s="485">
        <v>27260</v>
      </c>
      <c r="O66" s="572" t="s">
        <v>323</v>
      </c>
      <c r="P66" s="485"/>
    </row>
    <row r="67" spans="1:18" ht="16">
      <c r="A67" s="627" t="s">
        <v>56</v>
      </c>
      <c r="B67" s="598">
        <v>22190</v>
      </c>
      <c r="C67" s="572" t="s">
        <v>323</v>
      </c>
      <c r="E67" s="492" t="s">
        <v>57</v>
      </c>
      <c r="G67" s="809">
        <v>28049.883315408493</v>
      </c>
      <c r="H67" s="809"/>
      <c r="I67" s="572" t="s">
        <v>323</v>
      </c>
      <c r="K67" s="485" t="s">
        <v>58</v>
      </c>
      <c r="N67" s="630">
        <v>34910</v>
      </c>
      <c r="O67" s="572" t="s">
        <v>323</v>
      </c>
      <c r="P67" s="485"/>
    </row>
    <row r="68" spans="1:18" ht="16">
      <c r="A68" s="627" t="s">
        <v>59</v>
      </c>
      <c r="B68" s="598">
        <v>31090</v>
      </c>
      <c r="C68" s="572" t="s">
        <v>323</v>
      </c>
      <c r="E68" s="492" t="s">
        <v>60</v>
      </c>
      <c r="G68" s="809">
        <v>54185</v>
      </c>
      <c r="H68" s="809"/>
      <c r="I68" s="572" t="s">
        <v>323</v>
      </c>
      <c r="K68" s="485" t="s">
        <v>61</v>
      </c>
      <c r="N68" s="630">
        <v>39630</v>
      </c>
      <c r="O68" s="572" t="s">
        <v>323</v>
      </c>
      <c r="P68" s="485"/>
    </row>
    <row r="69" spans="1:18" ht="16">
      <c r="A69" s="627" t="s">
        <v>62</v>
      </c>
      <c r="B69" s="598">
        <v>33460</v>
      </c>
      <c r="C69" s="572" t="s">
        <v>323</v>
      </c>
      <c r="E69" s="492" t="s">
        <v>63</v>
      </c>
      <c r="G69" s="809">
        <v>24680</v>
      </c>
      <c r="H69" s="809"/>
      <c r="I69" s="572" t="s">
        <v>323</v>
      </c>
      <c r="K69" s="485" t="s">
        <v>64</v>
      </c>
      <c r="N69" s="630">
        <v>40270</v>
      </c>
      <c r="O69" s="572" t="s">
        <v>54</v>
      </c>
      <c r="P69" s="485"/>
    </row>
    <row r="70" spans="1:18" ht="16">
      <c r="A70" s="627" t="s">
        <v>65</v>
      </c>
      <c r="B70" s="598">
        <v>12115</v>
      </c>
      <c r="C70" s="572" t="s">
        <v>323</v>
      </c>
      <c r="E70" s="492" t="s">
        <v>66</v>
      </c>
      <c r="G70" s="809">
        <v>24400</v>
      </c>
      <c r="H70" s="809"/>
      <c r="I70" s="572" t="s">
        <v>323</v>
      </c>
      <c r="K70" s="485" t="s">
        <v>67</v>
      </c>
      <c r="N70" s="630">
        <v>36140</v>
      </c>
      <c r="O70" s="572" t="s">
        <v>54</v>
      </c>
      <c r="P70" s="485"/>
    </row>
    <row r="71" spans="1:18" ht="16">
      <c r="A71" s="627" t="s">
        <v>68</v>
      </c>
      <c r="B71" s="598">
        <v>28855</v>
      </c>
      <c r="C71" s="572" t="s">
        <v>323</v>
      </c>
      <c r="E71" s="492" t="s">
        <v>69</v>
      </c>
      <c r="G71" s="809">
        <v>24910</v>
      </c>
      <c r="H71" s="809"/>
      <c r="I71" s="572" t="s">
        <v>323</v>
      </c>
      <c r="K71" s="485" t="s">
        <v>70</v>
      </c>
      <c r="N71" s="630">
        <v>17650</v>
      </c>
      <c r="O71" s="572" t="s">
        <v>54</v>
      </c>
      <c r="P71" s="485"/>
    </row>
    <row r="72" spans="1:18" ht="16">
      <c r="A72" s="627" t="s">
        <v>71</v>
      </c>
      <c r="B72" s="598">
        <v>25440</v>
      </c>
      <c r="C72" s="572" t="s">
        <v>323</v>
      </c>
      <c r="E72" s="492" t="s">
        <v>72</v>
      </c>
      <c r="G72" s="809">
        <v>10320</v>
      </c>
      <c r="H72" s="809"/>
      <c r="I72" s="572" t="s">
        <v>323</v>
      </c>
      <c r="K72" s="485" t="s">
        <v>73</v>
      </c>
      <c r="N72" s="630">
        <v>55730</v>
      </c>
      <c r="O72" s="572" t="s">
        <v>54</v>
      </c>
      <c r="P72" s="485"/>
    </row>
    <row r="73" spans="1:18" ht="16">
      <c r="A73" s="627" t="s">
        <v>74</v>
      </c>
      <c r="B73" s="598">
        <v>26585</v>
      </c>
      <c r="C73" s="572" t="s">
        <v>323</v>
      </c>
      <c r="E73" s="492" t="s">
        <v>75</v>
      </c>
      <c r="G73" s="809">
        <v>30749.839368633351</v>
      </c>
      <c r="H73" s="809"/>
      <c r="I73" s="572" t="s">
        <v>323</v>
      </c>
      <c r="K73" s="485" t="s">
        <v>76</v>
      </c>
      <c r="N73" s="630">
        <v>31887</v>
      </c>
      <c r="O73" s="572" t="s">
        <v>54</v>
      </c>
      <c r="P73" s="485"/>
    </row>
    <row r="74" spans="1:18" ht="16">
      <c r="A74" s="627" t="s">
        <v>77</v>
      </c>
      <c r="B74" s="598">
        <v>30080</v>
      </c>
      <c r="C74" s="572" t="s">
        <v>323</v>
      </c>
      <c r="E74" s="492" t="s">
        <v>78</v>
      </c>
      <c r="G74" s="809">
        <v>36700</v>
      </c>
      <c r="H74" s="809"/>
      <c r="I74" s="572" t="s">
        <v>323</v>
      </c>
      <c r="K74" s="485" t="s">
        <v>79</v>
      </c>
      <c r="N74" s="630">
        <v>55295</v>
      </c>
      <c r="O74" s="572" t="s">
        <v>323</v>
      </c>
      <c r="P74" s="485"/>
    </row>
    <row r="75" spans="1:18" ht="16">
      <c r="A75" s="627"/>
      <c r="B75" s="497"/>
      <c r="C75" s="497"/>
      <c r="D75" s="485"/>
      <c r="E75" s="485"/>
      <c r="F75" s="485"/>
      <c r="I75" s="485"/>
      <c r="J75" s="485"/>
      <c r="K75" s="485" t="s">
        <v>80</v>
      </c>
      <c r="N75" s="630"/>
      <c r="P75" s="485"/>
      <c r="Q75" s="485"/>
      <c r="R75" s="485"/>
    </row>
  </sheetData>
  <mergeCells count="9">
    <mergeCell ref="G72:H72"/>
    <mergeCell ref="G73:H73"/>
    <mergeCell ref="G74:H74"/>
    <mergeCell ref="G66:H66"/>
    <mergeCell ref="G67:H67"/>
    <mergeCell ref="G68:H68"/>
    <mergeCell ref="G69:H69"/>
    <mergeCell ref="G70:H70"/>
    <mergeCell ref="G71:H71"/>
  </mergeCells>
  <printOptions horizontalCentered="1"/>
  <pageMargins left="0.39370078740157483" right="0.39370078740157483" top="0.59055118110236227" bottom="0.59055118110236227" header="0.39370078740157483" footer="0.39370078740157483"/>
  <pageSetup paperSize="9" scale="65" orientation="portrait" r:id="rId1"/>
  <headerFooter alignWithMargins="0">
    <oddHeader>&amp;C&amp;"Helvetica,Fett"&amp;12 2017</oddHeader>
    <oddFooter>&amp;L22&amp;C Eidg. Steuerverwaltung  -  Administration fédérale des contributions  -  Amministrazione federale delle contribuzioni</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44"/>
  <dimension ref="A1:N78"/>
  <sheetViews>
    <sheetView view="pageLayout" zoomScale="70" zoomScaleNormal="60" zoomScalePageLayoutView="70" workbookViewId="0"/>
  </sheetViews>
  <sheetFormatPr baseColWidth="10" defaultColWidth="10.33203125" defaultRowHeight="18"/>
  <cols>
    <col min="1" max="1" width="32.6640625" style="20" customWidth="1"/>
    <col min="2" max="14" width="10.33203125" style="20" customWidth="1"/>
    <col min="15" max="16" width="10.6640625" style="20" customWidth="1"/>
    <col min="17" max="21" width="12.6640625" style="20" customWidth="1"/>
    <col min="22" max="16384" width="10.33203125" style="20"/>
  </cols>
  <sheetData>
    <row r="1" spans="1:14" ht="20.25" customHeight="1">
      <c r="A1" s="39" t="s">
        <v>605</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9</v>
      </c>
      <c r="B10" s="773" t="s">
        <v>9</v>
      </c>
      <c r="C10" s="774"/>
      <c r="D10" s="774"/>
      <c r="E10" s="774"/>
      <c r="F10" s="774"/>
      <c r="G10" s="774"/>
      <c r="H10" s="774"/>
      <c r="I10" s="774"/>
      <c r="J10" s="774"/>
      <c r="K10" s="774"/>
      <c r="L10" s="774"/>
      <c r="M10" s="774"/>
      <c r="N10" s="775"/>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70" t="s">
        <v>15</v>
      </c>
      <c r="C15" s="771"/>
      <c r="D15" s="771"/>
      <c r="E15" s="771"/>
      <c r="F15" s="771"/>
      <c r="G15" s="771"/>
      <c r="H15" s="771"/>
      <c r="I15" s="771"/>
      <c r="J15" s="771"/>
      <c r="K15" s="771"/>
      <c r="L15" s="771"/>
      <c r="M15" s="771"/>
      <c r="N15" s="772"/>
    </row>
    <row r="16" spans="1:14" ht="19" customHeight="1">
      <c r="A16" s="25" t="s">
        <v>155</v>
      </c>
      <c r="B16" s="26">
        <v>0</v>
      </c>
      <c r="C16" s="26">
        <v>1.0534999999999999</v>
      </c>
      <c r="D16" s="26">
        <v>5.2439999999999998</v>
      </c>
      <c r="E16" s="26">
        <v>5.45</v>
      </c>
      <c r="F16" s="26">
        <v>8.1525000000000034</v>
      </c>
      <c r="G16" s="26">
        <v>10.362250000000003</v>
      </c>
      <c r="H16" s="26">
        <v>13.568249999999999</v>
      </c>
      <c r="I16" s="26">
        <v>15.127799999999999</v>
      </c>
      <c r="J16" s="26">
        <v>17.669600000000006</v>
      </c>
      <c r="K16" s="26">
        <v>20.605400000000003</v>
      </c>
      <c r="L16" s="26">
        <v>23.474799999999995</v>
      </c>
      <c r="M16" s="26">
        <v>25.966300000000004</v>
      </c>
      <c r="N16" s="26">
        <v>26.602480000000007</v>
      </c>
    </row>
    <row r="17" spans="1:14" ht="19" customHeight="1">
      <c r="A17" s="25" t="s">
        <v>56</v>
      </c>
      <c r="B17" s="26">
        <v>0</v>
      </c>
      <c r="C17" s="26">
        <v>3.6404999999999998</v>
      </c>
      <c r="D17" s="26">
        <v>11.058500000000002</v>
      </c>
      <c r="E17" s="26">
        <v>15.959000000000001</v>
      </c>
      <c r="F17" s="26">
        <v>17.249000000000006</v>
      </c>
      <c r="G17" s="26">
        <v>15.815749999999998</v>
      </c>
      <c r="H17" s="26">
        <v>17.13175</v>
      </c>
      <c r="I17" s="26">
        <v>19.167999999999999</v>
      </c>
      <c r="J17" s="26">
        <v>22.063799999999993</v>
      </c>
      <c r="K17" s="26">
        <v>24.186050000000002</v>
      </c>
      <c r="L17" s="26">
        <v>25.238900000000005</v>
      </c>
      <c r="M17" s="26">
        <v>26.489949999999997</v>
      </c>
      <c r="N17" s="26">
        <v>27.720220000000005</v>
      </c>
    </row>
    <row r="18" spans="1:14" ht="19" customHeight="1">
      <c r="A18" s="25" t="s">
        <v>59</v>
      </c>
      <c r="B18" s="26">
        <v>0</v>
      </c>
      <c r="C18" s="26">
        <v>0</v>
      </c>
      <c r="D18" s="26">
        <v>4.5140000000000002</v>
      </c>
      <c r="E18" s="26">
        <v>13.172000000000001</v>
      </c>
      <c r="F18" s="26">
        <v>14.819000000000004</v>
      </c>
      <c r="G18" s="26">
        <v>12.737000000000002</v>
      </c>
      <c r="H18" s="26">
        <v>13.153499999999999</v>
      </c>
      <c r="I18" s="26">
        <v>15.273600000000002</v>
      </c>
      <c r="J18" s="26">
        <v>17.521800000000002</v>
      </c>
      <c r="K18" s="26">
        <v>18.970599999999997</v>
      </c>
      <c r="L18" s="26">
        <v>18.970599999999997</v>
      </c>
      <c r="M18" s="26">
        <v>18.992100000000008</v>
      </c>
      <c r="N18" s="26">
        <v>19.176659999999998</v>
      </c>
    </row>
    <row r="19" spans="1:14" ht="19" customHeight="1">
      <c r="A19" s="25" t="s">
        <v>62</v>
      </c>
      <c r="B19" s="26">
        <v>0</v>
      </c>
      <c r="C19" s="26">
        <v>0</v>
      </c>
      <c r="D19" s="26">
        <v>8.6523500000000002</v>
      </c>
      <c r="E19" s="26">
        <v>12.905200000000001</v>
      </c>
      <c r="F19" s="26">
        <v>10.852099999999997</v>
      </c>
      <c r="G19" s="26">
        <v>11.512025000000001</v>
      </c>
      <c r="H19" s="26">
        <v>11.805324999999998</v>
      </c>
      <c r="I19" s="26">
        <v>12.318599999999998</v>
      </c>
      <c r="J19" s="26">
        <v>12.758550000000007</v>
      </c>
      <c r="K19" s="26">
        <v>12.963859999999999</v>
      </c>
      <c r="L19" s="26">
        <v>12.963859999999993</v>
      </c>
      <c r="M19" s="26">
        <v>12.978525000000001</v>
      </c>
      <c r="N19" s="26">
        <v>13.104644000000002</v>
      </c>
    </row>
    <row r="20" spans="1:14" ht="19" customHeight="1">
      <c r="A20" s="25" t="s">
        <v>65</v>
      </c>
      <c r="B20" s="26">
        <v>1.68</v>
      </c>
      <c r="C20" s="26">
        <v>3.81</v>
      </c>
      <c r="D20" s="26">
        <v>6.22</v>
      </c>
      <c r="E20" s="26">
        <v>7.3999999999999995</v>
      </c>
      <c r="F20" s="26">
        <v>8.84</v>
      </c>
      <c r="G20" s="26">
        <v>9.5200000000000014</v>
      </c>
      <c r="H20" s="26">
        <v>8.52</v>
      </c>
      <c r="I20" s="26">
        <v>12.512</v>
      </c>
      <c r="J20" s="26">
        <v>14.635999999999999</v>
      </c>
      <c r="K20" s="26">
        <v>14.7</v>
      </c>
      <c r="L20" s="26">
        <v>14.716000000000001</v>
      </c>
      <c r="M20" s="26">
        <v>14.716000000000001</v>
      </c>
      <c r="N20" s="26">
        <v>18.316199999999998</v>
      </c>
    </row>
    <row r="21" spans="1:14" ht="19" customHeight="1">
      <c r="A21" s="25" t="s">
        <v>68</v>
      </c>
      <c r="B21" s="26">
        <v>0</v>
      </c>
      <c r="C21" s="26">
        <v>1.5149999999999997</v>
      </c>
      <c r="D21" s="26">
        <v>10.189499999999999</v>
      </c>
      <c r="E21" s="26">
        <v>10.052000000000003</v>
      </c>
      <c r="F21" s="26">
        <v>10.0525</v>
      </c>
      <c r="G21" s="26">
        <v>9.2947500000000023</v>
      </c>
      <c r="H21" s="26">
        <v>13.081499999999997</v>
      </c>
      <c r="I21" s="26">
        <v>11.897199999999996</v>
      </c>
      <c r="J21" s="26">
        <v>12.090100000000001</v>
      </c>
      <c r="K21" s="26">
        <v>12.269049999999995</v>
      </c>
      <c r="L21" s="26">
        <v>12.282850000000002</v>
      </c>
      <c r="M21" s="26">
        <v>12.282849999999998</v>
      </c>
      <c r="N21" s="26">
        <v>12.30762</v>
      </c>
    </row>
    <row r="22" spans="1:14" ht="19" customHeight="1">
      <c r="A22" s="25" t="s">
        <v>71</v>
      </c>
      <c r="B22" s="26">
        <v>0</v>
      </c>
      <c r="C22" s="26">
        <v>1.0675000000000001</v>
      </c>
      <c r="D22" s="26">
        <v>6.0195000000000007</v>
      </c>
      <c r="E22" s="26">
        <v>9.7355</v>
      </c>
      <c r="F22" s="26">
        <v>11.352999999999998</v>
      </c>
      <c r="G22" s="26">
        <v>11.645499999999998</v>
      </c>
      <c r="H22" s="26">
        <v>12.87825</v>
      </c>
      <c r="I22" s="26">
        <v>13.722300000000004</v>
      </c>
      <c r="J22" s="26">
        <v>14.069799999999995</v>
      </c>
      <c r="K22" s="26">
        <v>15.007000000000007</v>
      </c>
      <c r="L22" s="26">
        <v>14.270149999999996</v>
      </c>
      <c r="M22" s="26">
        <v>13.194200000000004</v>
      </c>
      <c r="N22" s="26">
        <v>13.409409999999996</v>
      </c>
    </row>
    <row r="23" spans="1:14" ht="19" customHeight="1">
      <c r="A23" s="25" t="s">
        <v>74</v>
      </c>
      <c r="B23" s="26">
        <v>0</v>
      </c>
      <c r="C23" s="26">
        <v>3.1495000000000002</v>
      </c>
      <c r="D23" s="26">
        <v>9.0425000000000004</v>
      </c>
      <c r="E23" s="26">
        <v>10.769499999999995</v>
      </c>
      <c r="F23" s="26">
        <v>9.7790000000000017</v>
      </c>
      <c r="G23" s="26">
        <v>11.931749999999999</v>
      </c>
      <c r="H23" s="26">
        <v>14.446249999999999</v>
      </c>
      <c r="I23" s="26">
        <v>16.238199999999999</v>
      </c>
      <c r="J23" s="26">
        <v>16.080799999999996</v>
      </c>
      <c r="K23" s="26">
        <v>17.597800000000007</v>
      </c>
      <c r="L23" s="26">
        <v>19.180099999999992</v>
      </c>
      <c r="M23" s="26">
        <v>20.093950000000007</v>
      </c>
      <c r="N23" s="26">
        <v>21.211539999999999</v>
      </c>
    </row>
    <row r="24" spans="1:14" ht="19" customHeight="1">
      <c r="A24" s="25" t="s">
        <v>77</v>
      </c>
      <c r="B24" s="26">
        <v>0</v>
      </c>
      <c r="C24" s="26">
        <v>0</v>
      </c>
      <c r="D24" s="26">
        <v>1.5044999999999999</v>
      </c>
      <c r="E24" s="26">
        <v>3.4724999999999993</v>
      </c>
      <c r="F24" s="26">
        <v>4.2465000000000011</v>
      </c>
      <c r="G24" s="26">
        <v>3.393250000000001</v>
      </c>
      <c r="H24" s="26">
        <v>5.1257499999999991</v>
      </c>
      <c r="I24" s="26">
        <v>6.700400000000001</v>
      </c>
      <c r="J24" s="26">
        <v>9.3885999999999949</v>
      </c>
      <c r="K24" s="26">
        <v>15.855100000000006</v>
      </c>
      <c r="L24" s="26">
        <v>12.021299999999998</v>
      </c>
      <c r="M24" s="26">
        <v>10.549199999999997</v>
      </c>
      <c r="N24" s="26">
        <v>10.65171</v>
      </c>
    </row>
    <row r="25" spans="1:14" ht="19" customHeight="1">
      <c r="A25" s="25" t="s">
        <v>53</v>
      </c>
      <c r="B25" s="26">
        <v>0.96200000000000019</v>
      </c>
      <c r="C25" s="26">
        <v>2.9964999999999997</v>
      </c>
      <c r="D25" s="26">
        <v>6.608500000000002</v>
      </c>
      <c r="E25" s="26">
        <v>10.618500000000001</v>
      </c>
      <c r="F25" s="26">
        <v>12.265499999999998</v>
      </c>
      <c r="G25" s="26">
        <v>14.285749999999997</v>
      </c>
      <c r="H25" s="26">
        <v>16.986750000000011</v>
      </c>
      <c r="I25" s="26">
        <v>19.712699999999998</v>
      </c>
      <c r="J25" s="26">
        <v>22.402399999999993</v>
      </c>
      <c r="K25" s="26">
        <v>24.044199999999993</v>
      </c>
      <c r="L25" s="26">
        <v>27.240549999999995</v>
      </c>
      <c r="M25" s="26">
        <v>26.520050000000001</v>
      </c>
      <c r="N25" s="26">
        <v>22.75704</v>
      </c>
    </row>
    <row r="26" spans="1:14" ht="19" customHeight="1">
      <c r="A26" s="25" t="s">
        <v>57</v>
      </c>
      <c r="B26" s="26">
        <v>0</v>
      </c>
      <c r="C26" s="26">
        <v>3.1204999999999998</v>
      </c>
      <c r="D26" s="26">
        <v>11.895</v>
      </c>
      <c r="E26" s="26">
        <v>14.303500000000005</v>
      </c>
      <c r="F26" s="26">
        <v>12.153999999999996</v>
      </c>
      <c r="G26" s="26">
        <v>14.640250000000002</v>
      </c>
      <c r="H26" s="26">
        <v>19.081499999999995</v>
      </c>
      <c r="I26" s="26">
        <v>20.277400000000004</v>
      </c>
      <c r="J26" s="26">
        <v>21.375799999999995</v>
      </c>
      <c r="K26" s="26">
        <v>23.631499999999999</v>
      </c>
      <c r="L26" s="26">
        <v>24.092449999999996</v>
      </c>
      <c r="M26" s="26">
        <v>24.09525</v>
      </c>
      <c r="N26" s="26">
        <v>22.989179999999994</v>
      </c>
    </row>
    <row r="27" spans="1:14" ht="19" customHeight="1">
      <c r="A27" s="25" t="s">
        <v>60</v>
      </c>
      <c r="B27" s="26">
        <v>0</v>
      </c>
      <c r="C27" s="26">
        <v>0</v>
      </c>
      <c r="D27" s="26">
        <v>0</v>
      </c>
      <c r="E27" s="26">
        <v>0</v>
      </c>
      <c r="F27" s="26">
        <v>12.4955</v>
      </c>
      <c r="G27" s="26">
        <v>21.386749999999996</v>
      </c>
      <c r="H27" s="26">
        <v>21.266500000000004</v>
      </c>
      <c r="I27" s="26">
        <v>21.338699999999996</v>
      </c>
      <c r="J27" s="26">
        <v>21.3386</v>
      </c>
      <c r="K27" s="26">
        <v>21.412500000000001</v>
      </c>
      <c r="L27" s="26">
        <v>21.434750000000008</v>
      </c>
      <c r="M27" s="26">
        <v>21.436549999999986</v>
      </c>
      <c r="N27" s="26">
        <v>25.072890000000005</v>
      </c>
    </row>
    <row r="28" spans="1:14" ht="19" customHeight="1">
      <c r="A28" s="25" t="s">
        <v>63</v>
      </c>
      <c r="B28" s="26">
        <v>0</v>
      </c>
      <c r="C28" s="26">
        <v>2.8030000000000004</v>
      </c>
      <c r="D28" s="26">
        <v>1.2060000000000004</v>
      </c>
      <c r="E28" s="26">
        <v>6.5225000000000009</v>
      </c>
      <c r="F28" s="26">
        <v>10.973499999999998</v>
      </c>
      <c r="G28" s="26">
        <v>14.499250000000002</v>
      </c>
      <c r="H28" s="26">
        <v>18.135000000000002</v>
      </c>
      <c r="I28" s="26">
        <v>21.2681</v>
      </c>
      <c r="J28" s="26">
        <v>23.522999999999993</v>
      </c>
      <c r="K28" s="26">
        <v>25.660700000000002</v>
      </c>
      <c r="L28" s="26">
        <v>26.433149999999987</v>
      </c>
      <c r="M28" s="26">
        <v>26.832450000000012</v>
      </c>
      <c r="N28" s="26">
        <v>27.65475</v>
      </c>
    </row>
    <row r="29" spans="1:14" ht="19" customHeight="1">
      <c r="A29" s="25" t="s">
        <v>66</v>
      </c>
      <c r="B29" s="26">
        <v>0</v>
      </c>
      <c r="C29" s="26">
        <v>2.4579999999999993</v>
      </c>
      <c r="D29" s="26">
        <v>8.4719999999999995</v>
      </c>
      <c r="E29" s="26">
        <v>11.046999999999999</v>
      </c>
      <c r="F29" s="26">
        <v>12.658500000000004</v>
      </c>
      <c r="G29" s="26">
        <v>12.491499999999997</v>
      </c>
      <c r="H29" s="26">
        <v>14.804249999999996</v>
      </c>
      <c r="I29" s="26">
        <v>18.098700000000001</v>
      </c>
      <c r="J29" s="26">
        <v>21.006299999999996</v>
      </c>
      <c r="K29" s="26">
        <v>21.683</v>
      </c>
      <c r="L29" s="26">
        <v>23.396349999999991</v>
      </c>
      <c r="M29" s="26">
        <v>22.092800000000018</v>
      </c>
      <c r="N29" s="26">
        <v>19.728000000000002</v>
      </c>
    </row>
    <row r="30" spans="1:14" ht="19" customHeight="1">
      <c r="A30" s="25" t="s">
        <v>69</v>
      </c>
      <c r="B30" s="26">
        <v>0</v>
      </c>
      <c r="C30" s="26">
        <v>2.3945000000000003</v>
      </c>
      <c r="D30" s="26">
        <v>9.7970000000000006</v>
      </c>
      <c r="E30" s="26">
        <v>11.793499999999998</v>
      </c>
      <c r="F30" s="26">
        <v>8.7435000000000045</v>
      </c>
      <c r="G30" s="26">
        <v>13.298999999999999</v>
      </c>
      <c r="H30" s="26">
        <v>16.064249999999998</v>
      </c>
      <c r="I30" s="26">
        <v>17.969700000000007</v>
      </c>
      <c r="J30" s="26">
        <v>19.175399999999996</v>
      </c>
      <c r="K30" s="26">
        <v>20.1053</v>
      </c>
      <c r="L30" s="26">
        <v>20.177050000000012</v>
      </c>
      <c r="M30" s="26">
        <v>19.446949999999998</v>
      </c>
      <c r="N30" s="26">
        <v>18.126260000000002</v>
      </c>
    </row>
    <row r="31" spans="1:14" ht="19" customHeight="1">
      <c r="A31" s="25" t="s">
        <v>72</v>
      </c>
      <c r="B31" s="26">
        <v>2.2869999999999999</v>
      </c>
      <c r="C31" s="26">
        <v>3.8729999999999993</v>
      </c>
      <c r="D31" s="26">
        <v>5.9595000000000002</v>
      </c>
      <c r="E31" s="26">
        <v>8.0900000000000034</v>
      </c>
      <c r="F31" s="26">
        <v>7.168999999999996</v>
      </c>
      <c r="G31" s="26">
        <v>9.2889999999999979</v>
      </c>
      <c r="H31" s="26">
        <v>11.101750000000003</v>
      </c>
      <c r="I31" s="26">
        <v>12.797900000000004</v>
      </c>
      <c r="J31" s="26">
        <v>13.405499999999989</v>
      </c>
      <c r="K31" s="26">
        <v>13.99565000000001</v>
      </c>
      <c r="L31" s="26">
        <v>13.678599999999991</v>
      </c>
      <c r="M31" s="26">
        <v>13.168150000000001</v>
      </c>
      <c r="N31" s="26">
        <v>12.6555</v>
      </c>
    </row>
    <row r="32" spans="1:14" ht="19" customHeight="1">
      <c r="A32" s="25" t="s">
        <v>75</v>
      </c>
      <c r="B32" s="26">
        <v>0</v>
      </c>
      <c r="C32" s="26">
        <v>0</v>
      </c>
      <c r="D32" s="26">
        <v>8.4359999999999999</v>
      </c>
      <c r="E32" s="26">
        <v>8.5500000000000007</v>
      </c>
      <c r="F32" s="26">
        <v>14.705999999999996</v>
      </c>
      <c r="G32" s="26">
        <v>15.098749999999999</v>
      </c>
      <c r="H32" s="26">
        <v>19.329249999999998</v>
      </c>
      <c r="I32" s="26">
        <v>20.862000000000009</v>
      </c>
      <c r="J32" s="26">
        <v>23.283399999999993</v>
      </c>
      <c r="K32" s="26">
        <v>23.758849999999999</v>
      </c>
      <c r="L32" s="26">
        <v>23.897999999999993</v>
      </c>
      <c r="M32" s="26">
        <v>23.897399999999994</v>
      </c>
      <c r="N32" s="26">
        <v>21.98686</v>
      </c>
    </row>
    <row r="33" spans="1:14" ht="19" customHeight="1">
      <c r="A33" s="25" t="s">
        <v>78</v>
      </c>
      <c r="B33" s="26">
        <v>0</v>
      </c>
      <c r="C33" s="26">
        <v>0</v>
      </c>
      <c r="D33" s="26">
        <v>1.67</v>
      </c>
      <c r="E33" s="26">
        <v>9.5</v>
      </c>
      <c r="F33" s="26">
        <v>13.23</v>
      </c>
      <c r="G33" s="26">
        <v>12.19</v>
      </c>
      <c r="H33" s="26">
        <v>13.715</v>
      </c>
      <c r="I33" s="26">
        <v>16.778000000000002</v>
      </c>
      <c r="J33" s="26">
        <v>18.773999999999997</v>
      </c>
      <c r="K33" s="26">
        <v>19.585000000000001</v>
      </c>
      <c r="L33" s="26">
        <v>19.881999999999998</v>
      </c>
      <c r="M33" s="26">
        <v>19.98</v>
      </c>
      <c r="N33" s="26">
        <v>20.351400000000002</v>
      </c>
    </row>
    <row r="34" spans="1:14" ht="19" customHeight="1">
      <c r="A34" s="25" t="s">
        <v>55</v>
      </c>
      <c r="B34" s="26">
        <v>0</v>
      </c>
      <c r="C34" s="26">
        <v>0.55999999999999994</v>
      </c>
      <c r="D34" s="26">
        <v>5.9584999999999999</v>
      </c>
      <c r="E34" s="26">
        <v>8.4445000000000014</v>
      </c>
      <c r="F34" s="26">
        <v>9.3635000000000002</v>
      </c>
      <c r="G34" s="26">
        <v>11.625499999999999</v>
      </c>
      <c r="H34" s="26">
        <v>14.112</v>
      </c>
      <c r="I34" s="26">
        <v>16.374399999999998</v>
      </c>
      <c r="J34" s="26">
        <v>18.148500000000002</v>
      </c>
      <c r="K34" s="26">
        <v>19.367050000000003</v>
      </c>
      <c r="L34" s="26">
        <v>19.958400000000001</v>
      </c>
      <c r="M34" s="26">
        <v>20.815199999999983</v>
      </c>
      <c r="N34" s="26">
        <v>21.508700000000005</v>
      </c>
    </row>
    <row r="35" spans="1:14" ht="19" customHeight="1">
      <c r="A35" s="25" t="s">
        <v>58</v>
      </c>
      <c r="B35" s="26">
        <v>0</v>
      </c>
      <c r="C35" s="26">
        <v>0</v>
      </c>
      <c r="D35" s="26">
        <v>3.5714999999999995</v>
      </c>
      <c r="E35" s="26">
        <v>8.793000000000001</v>
      </c>
      <c r="F35" s="26">
        <v>13.303500000000001</v>
      </c>
      <c r="G35" s="26">
        <v>13.893999999999995</v>
      </c>
      <c r="H35" s="26">
        <v>15.149749999999997</v>
      </c>
      <c r="I35" s="26">
        <v>16.823300000000003</v>
      </c>
      <c r="J35" s="26">
        <v>17.158900000000003</v>
      </c>
      <c r="K35" s="26">
        <v>18.497699999999998</v>
      </c>
      <c r="L35" s="26">
        <v>19.08925</v>
      </c>
      <c r="M35" s="26">
        <v>19.750050000000012</v>
      </c>
      <c r="N35" s="26">
        <v>19.945460000000001</v>
      </c>
    </row>
    <row r="36" spans="1:14" ht="19" customHeight="1">
      <c r="A36" s="25" t="s">
        <v>61</v>
      </c>
      <c r="B36" s="26">
        <v>0</v>
      </c>
      <c r="C36" s="26">
        <v>0</v>
      </c>
      <c r="D36" s="26">
        <v>1.5760000000000001</v>
      </c>
      <c r="E36" s="26">
        <v>5.0755000000000008</v>
      </c>
      <c r="F36" s="26">
        <v>3.6834999999999991</v>
      </c>
      <c r="G36" s="26">
        <v>8.7277499999999986</v>
      </c>
      <c r="H36" s="26">
        <v>15.4285</v>
      </c>
      <c r="I36" s="26">
        <v>20.273299999999999</v>
      </c>
      <c r="J36" s="26">
        <v>21.8872</v>
      </c>
      <c r="K36" s="26">
        <v>24.229749999999999</v>
      </c>
      <c r="L36" s="26">
        <v>25.580850000000005</v>
      </c>
      <c r="M36" s="26">
        <v>25.91354999999999</v>
      </c>
      <c r="N36" s="26">
        <v>26.061670000000003</v>
      </c>
    </row>
    <row r="37" spans="1:14" ht="19" customHeight="1">
      <c r="A37" s="25" t="s">
        <v>64</v>
      </c>
      <c r="B37" s="26">
        <v>0</v>
      </c>
      <c r="C37" s="26">
        <v>0</v>
      </c>
      <c r="D37" s="26">
        <v>0</v>
      </c>
      <c r="E37" s="26">
        <v>9.6820000000000004</v>
      </c>
      <c r="F37" s="26">
        <v>20.364499999999996</v>
      </c>
      <c r="G37" s="26">
        <v>25.665750000000003</v>
      </c>
      <c r="H37" s="26">
        <v>17.685249999999993</v>
      </c>
      <c r="I37" s="26">
        <v>19.062500000000007</v>
      </c>
      <c r="J37" s="26">
        <v>22.7224</v>
      </c>
      <c r="K37" s="26">
        <v>25.712199999999996</v>
      </c>
      <c r="L37" s="26">
        <v>27.734999999999999</v>
      </c>
      <c r="M37" s="26">
        <v>29.507850000000008</v>
      </c>
      <c r="N37" s="26">
        <v>29.443530000000003</v>
      </c>
    </row>
    <row r="38" spans="1:14" ht="19" customHeight="1">
      <c r="A38" s="25" t="s">
        <v>67</v>
      </c>
      <c r="B38" s="26">
        <v>0</v>
      </c>
      <c r="C38" s="26">
        <v>0</v>
      </c>
      <c r="D38" s="26">
        <v>1.6895</v>
      </c>
      <c r="E38" s="26">
        <v>7.9369999999999994</v>
      </c>
      <c r="F38" s="26">
        <v>12.750999999999998</v>
      </c>
      <c r="G38" s="26">
        <v>11.525749999999999</v>
      </c>
      <c r="H38" s="26">
        <v>13.228750000000005</v>
      </c>
      <c r="I38" s="26">
        <v>16.263700000000004</v>
      </c>
      <c r="J38" s="26">
        <v>24.867999999999995</v>
      </c>
      <c r="K38" s="26">
        <v>23.099349999999998</v>
      </c>
      <c r="L38" s="26">
        <v>24.069599999999998</v>
      </c>
      <c r="M38" s="26">
        <v>23.218650000000011</v>
      </c>
      <c r="N38" s="26">
        <v>22.639949999999999</v>
      </c>
    </row>
    <row r="39" spans="1:14" ht="19" customHeight="1">
      <c r="A39" s="25" t="s">
        <v>70</v>
      </c>
      <c r="B39" s="26">
        <v>1.522</v>
      </c>
      <c r="C39" s="26">
        <v>3.3869999999999991</v>
      </c>
      <c r="D39" s="26">
        <v>6.548</v>
      </c>
      <c r="E39" s="26">
        <v>13.221000000000005</v>
      </c>
      <c r="F39" s="26">
        <v>12.772500000000001</v>
      </c>
      <c r="G39" s="26">
        <v>21.178499999999996</v>
      </c>
      <c r="H39" s="26">
        <v>22.19250000000001</v>
      </c>
      <c r="I39" s="26">
        <v>22.334099999999989</v>
      </c>
      <c r="J39" s="26">
        <v>23.751000000000001</v>
      </c>
      <c r="K39" s="26">
        <v>25.768150000000002</v>
      </c>
      <c r="L39" s="26">
        <v>27.352549999999997</v>
      </c>
      <c r="M39" s="26">
        <v>24.586699999999997</v>
      </c>
      <c r="N39" s="26">
        <v>23.727249999999998</v>
      </c>
    </row>
    <row r="40" spans="1:14" ht="19" customHeight="1">
      <c r="A40" s="25" t="s">
        <v>73</v>
      </c>
      <c r="B40" s="26">
        <v>0</v>
      </c>
      <c r="C40" s="26">
        <v>0</v>
      </c>
      <c r="D40" s="26">
        <v>0</v>
      </c>
      <c r="E40" s="26">
        <v>0</v>
      </c>
      <c r="F40" s="26">
        <v>5.1654999999999989</v>
      </c>
      <c r="G40" s="26">
        <v>13.57025</v>
      </c>
      <c r="H40" s="26">
        <v>17.841999999999999</v>
      </c>
      <c r="I40" s="26">
        <v>22.258099999999999</v>
      </c>
      <c r="J40" s="26">
        <v>23.103700000000003</v>
      </c>
      <c r="K40" s="26">
        <v>24.005499999999998</v>
      </c>
      <c r="L40" s="26">
        <v>25.190200000000008</v>
      </c>
      <c r="M40" s="26">
        <v>26.478949999999994</v>
      </c>
      <c r="N40" s="26">
        <v>28.122719999999994</v>
      </c>
    </row>
    <row r="41" spans="1:14" ht="19" customHeight="1">
      <c r="A41" s="25" t="s">
        <v>76</v>
      </c>
      <c r="B41" s="26">
        <v>0</v>
      </c>
      <c r="C41" s="26">
        <v>0</v>
      </c>
      <c r="D41" s="26">
        <v>3.9159999999999999</v>
      </c>
      <c r="E41" s="26">
        <v>10.391500000000001</v>
      </c>
      <c r="F41" s="26">
        <v>14.026000000000002</v>
      </c>
      <c r="G41" s="26">
        <v>16.275749999999999</v>
      </c>
      <c r="H41" s="26">
        <v>19.014499999999991</v>
      </c>
      <c r="I41" s="26">
        <v>21.149900000000002</v>
      </c>
      <c r="J41" s="26">
        <v>22.0839</v>
      </c>
      <c r="K41" s="26">
        <v>25.050850000000004</v>
      </c>
      <c r="L41" s="26">
        <v>26.490649999999999</v>
      </c>
      <c r="M41" s="26">
        <v>26.5915</v>
      </c>
      <c r="N41" s="26">
        <v>26.971690000000002</v>
      </c>
    </row>
    <row r="42" spans="1:14" ht="17.25" customHeight="1">
      <c r="A42" s="25"/>
      <c r="B42" s="26"/>
      <c r="C42" s="26"/>
      <c r="D42" s="26"/>
      <c r="E42" s="26"/>
      <c r="F42" s="26"/>
      <c r="G42" s="26"/>
      <c r="H42" s="26"/>
      <c r="I42" s="26"/>
      <c r="J42" s="26"/>
      <c r="K42" s="26"/>
      <c r="L42" s="26"/>
      <c r="M42" s="26"/>
      <c r="N42" s="26"/>
    </row>
    <row r="43" spans="1:14" ht="24" customHeight="1">
      <c r="A43" s="28" t="s">
        <v>79</v>
      </c>
      <c r="B43" s="26">
        <v>0</v>
      </c>
      <c r="C43" s="26">
        <v>0</v>
      </c>
      <c r="D43" s="26">
        <v>0</v>
      </c>
      <c r="E43" s="26">
        <v>0</v>
      </c>
      <c r="F43" s="26">
        <v>0.67</v>
      </c>
      <c r="G43" s="26">
        <v>0.82500000000000007</v>
      </c>
      <c r="H43" s="26">
        <v>1.905</v>
      </c>
      <c r="I43" s="26">
        <v>3.698</v>
      </c>
      <c r="J43" s="26">
        <v>7.7979999999999992</v>
      </c>
      <c r="K43" s="26">
        <v>11.491999999999999</v>
      </c>
      <c r="L43" s="26">
        <v>11.491999999999999</v>
      </c>
      <c r="M43" s="26">
        <v>11.505000000000001</v>
      </c>
      <c r="N43" s="26">
        <v>11.6168</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2017</oddHeader>
    <oddFooter>&amp;C&amp;"Helvetica,Standard" Eidg. Steuerverwaltung  -  Administration fédérale des contributions  -  Amministrazione federale delle contribuzioni&amp;R23</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34">
    <pageSetUpPr fitToPage="1"/>
  </sheetPr>
  <dimension ref="A1:Z121"/>
  <sheetViews>
    <sheetView view="pageLayout" zoomScale="70" zoomScaleNormal="60" zoomScalePageLayoutView="70" workbookViewId="0"/>
  </sheetViews>
  <sheetFormatPr baseColWidth="10" defaultColWidth="12.6640625" defaultRowHeight="13"/>
  <cols>
    <col min="1" max="1" width="30.5" style="41" customWidth="1"/>
    <col min="2" max="6" width="11.5" style="41" bestFit="1" customWidth="1"/>
    <col min="7" max="12" width="13.5" style="41" bestFit="1" customWidth="1"/>
    <col min="13" max="24" width="12.6640625" style="41" customWidth="1"/>
    <col min="25" max="25" width="14.5" style="41" bestFit="1" customWidth="1"/>
    <col min="26" max="26" width="28.33203125" style="41" bestFit="1" customWidth="1"/>
    <col min="27" max="16384" width="12.6640625" style="41"/>
  </cols>
  <sheetData>
    <row r="1" spans="1:26" s="54" customFormat="1" ht="19" customHeight="1">
      <c r="A1" s="39" t="s">
        <v>328</v>
      </c>
      <c r="B1" s="39"/>
      <c r="C1" s="39"/>
      <c r="D1" s="39"/>
      <c r="E1" s="39"/>
      <c r="F1" s="39"/>
      <c r="G1" s="39"/>
      <c r="H1" s="39"/>
      <c r="I1" s="39"/>
      <c r="J1" s="39"/>
      <c r="K1" s="39"/>
      <c r="L1" s="39"/>
    </row>
    <row r="2" spans="1:26" s="54" customFormat="1" ht="19" customHeight="1">
      <c r="A2" s="39"/>
      <c r="B2" s="39"/>
      <c r="C2" s="39"/>
      <c r="D2" s="39"/>
      <c r="E2" s="39"/>
      <c r="F2" s="39"/>
      <c r="G2" s="39"/>
      <c r="H2" s="39"/>
      <c r="I2" s="39"/>
      <c r="J2" s="39"/>
      <c r="K2" s="39"/>
      <c r="L2" s="39"/>
    </row>
    <row r="3" spans="1:26" s="54" customFormat="1" ht="19" customHeight="1">
      <c r="A3" s="42" t="s">
        <v>81</v>
      </c>
      <c r="C3" s="39"/>
      <c r="D3" s="39"/>
      <c r="E3" s="39"/>
      <c r="F3" s="39"/>
      <c r="G3" s="39"/>
      <c r="H3" s="39"/>
      <c r="I3" s="39"/>
      <c r="J3" s="39"/>
      <c r="K3" s="39"/>
      <c r="L3" s="39"/>
    </row>
    <row r="4" spans="1:26" ht="19" customHeight="1">
      <c r="A4" s="40"/>
      <c r="B4" s="40"/>
      <c r="C4" s="40"/>
      <c r="D4" s="40"/>
      <c r="E4" s="40"/>
      <c r="F4" s="40"/>
      <c r="G4" s="40"/>
      <c r="H4" s="40"/>
      <c r="I4" s="40"/>
      <c r="J4" s="40"/>
      <c r="K4" s="40"/>
      <c r="L4" s="40"/>
      <c r="Z4" s="43"/>
    </row>
    <row r="5" spans="1:26" ht="19" customHeight="1" thickBot="1">
      <c r="A5" s="43">
        <v>10</v>
      </c>
      <c r="B5" s="40"/>
      <c r="C5" s="40"/>
      <c r="D5" s="40"/>
      <c r="E5" s="40"/>
      <c r="F5" s="40"/>
      <c r="G5" s="40"/>
      <c r="H5" s="40"/>
      <c r="I5" s="40"/>
      <c r="J5" s="40"/>
      <c r="K5" s="40"/>
      <c r="L5" s="40"/>
      <c r="Z5" s="59">
        <f>A5</f>
        <v>10</v>
      </c>
    </row>
    <row r="6" spans="1:26" ht="19" customHeight="1" thickBot="1">
      <c r="A6" s="42" t="s">
        <v>10</v>
      </c>
      <c r="B6" s="788" t="s">
        <v>17</v>
      </c>
      <c r="C6" s="789"/>
      <c r="D6" s="789"/>
      <c r="E6" s="789"/>
      <c r="F6" s="789"/>
      <c r="G6" s="789"/>
      <c r="H6" s="789"/>
      <c r="I6" s="789"/>
      <c r="J6" s="789"/>
      <c r="K6" s="789"/>
      <c r="L6" s="789"/>
      <c r="M6" s="790"/>
      <c r="N6" s="788" t="s">
        <v>114</v>
      </c>
      <c r="O6" s="789"/>
      <c r="P6" s="789"/>
      <c r="Q6" s="789"/>
      <c r="R6" s="789"/>
      <c r="S6" s="789"/>
      <c r="T6" s="789"/>
      <c r="U6" s="789"/>
      <c r="V6" s="789"/>
      <c r="W6" s="789"/>
      <c r="X6" s="789"/>
      <c r="Y6" s="790"/>
      <c r="Z6" s="59" t="s">
        <v>11</v>
      </c>
    </row>
    <row r="7" spans="1:26" ht="19" customHeight="1">
      <c r="A7" s="42" t="s">
        <v>13</v>
      </c>
      <c r="B7" s="91">
        <v>12500</v>
      </c>
      <c r="C7" s="91">
        <v>15000</v>
      </c>
      <c r="D7" s="91">
        <v>17500</v>
      </c>
      <c r="E7" s="91">
        <v>20000</v>
      </c>
      <c r="F7" s="91">
        <v>25000</v>
      </c>
      <c r="G7" s="91">
        <v>30000</v>
      </c>
      <c r="H7" s="91">
        <v>35000</v>
      </c>
      <c r="I7" s="91">
        <v>40000</v>
      </c>
      <c r="J7" s="91">
        <v>45000</v>
      </c>
      <c r="K7" s="91">
        <v>50000</v>
      </c>
      <c r="L7" s="91">
        <v>60000</v>
      </c>
      <c r="M7" s="91">
        <v>70000</v>
      </c>
      <c r="N7" s="442">
        <v>80000</v>
      </c>
      <c r="O7" s="442">
        <v>90000</v>
      </c>
      <c r="P7" s="442">
        <v>100000</v>
      </c>
      <c r="Q7" s="442">
        <v>125000</v>
      </c>
      <c r="R7" s="442">
        <v>150000</v>
      </c>
      <c r="S7" s="442">
        <v>175000</v>
      </c>
      <c r="T7" s="442">
        <v>200000</v>
      </c>
      <c r="U7" s="442">
        <v>250000</v>
      </c>
      <c r="V7" s="442">
        <v>300000</v>
      </c>
      <c r="W7" s="442">
        <v>400000</v>
      </c>
      <c r="X7" s="442">
        <v>500000</v>
      </c>
      <c r="Y7" s="442">
        <v>1000000</v>
      </c>
      <c r="Z7" s="59" t="s">
        <v>14</v>
      </c>
    </row>
    <row r="8" spans="1:26" ht="19" customHeight="1">
      <c r="A8" s="42"/>
      <c r="B8" s="55"/>
      <c r="C8" s="55"/>
      <c r="D8" s="55"/>
      <c r="E8" s="55"/>
      <c r="F8" s="55"/>
      <c r="G8" s="55"/>
      <c r="H8" s="55"/>
      <c r="I8" s="55"/>
      <c r="J8" s="55"/>
      <c r="K8" s="55"/>
      <c r="L8" s="55"/>
      <c r="N8" s="443"/>
      <c r="O8" s="443"/>
      <c r="P8" s="443"/>
      <c r="Q8" s="443"/>
      <c r="R8" s="443"/>
      <c r="S8" s="443"/>
      <c r="T8" s="443"/>
      <c r="U8" s="443"/>
      <c r="V8" s="443"/>
      <c r="W8" s="443"/>
      <c r="X8" s="443"/>
      <c r="Y8" s="443"/>
      <c r="Z8" s="444"/>
    </row>
    <row r="9" spans="1:26" ht="19" customHeight="1">
      <c r="A9" s="42"/>
      <c r="B9" s="785" t="s">
        <v>18</v>
      </c>
      <c r="C9" s="786"/>
      <c r="D9" s="786"/>
      <c r="E9" s="786"/>
      <c r="F9" s="786"/>
      <c r="G9" s="786"/>
      <c r="H9" s="786"/>
      <c r="I9" s="786"/>
      <c r="J9" s="786"/>
      <c r="K9" s="786"/>
      <c r="L9" s="786"/>
      <c r="M9" s="787"/>
      <c r="N9" s="782" t="s">
        <v>329</v>
      </c>
      <c r="O9" s="783"/>
      <c r="P9" s="783"/>
      <c r="Q9" s="783"/>
      <c r="R9" s="783"/>
      <c r="S9" s="783"/>
      <c r="T9" s="783"/>
      <c r="U9" s="783"/>
      <c r="V9" s="783"/>
      <c r="W9" s="783"/>
      <c r="X9" s="783"/>
      <c r="Y9" s="784"/>
      <c r="Z9" s="444"/>
    </row>
    <row r="10" spans="1:26" ht="19" customHeight="1">
      <c r="A10" s="46" t="s">
        <v>155</v>
      </c>
      <c r="B10" s="15">
        <v>48</v>
      </c>
      <c r="C10" s="15">
        <v>48</v>
      </c>
      <c r="D10" s="15">
        <v>48</v>
      </c>
      <c r="E10" s="15">
        <v>48</v>
      </c>
      <c r="F10" s="15">
        <v>48</v>
      </c>
      <c r="G10" s="15">
        <v>153.35</v>
      </c>
      <c r="H10" s="15">
        <v>368.6</v>
      </c>
      <c r="I10" s="15">
        <v>677.75</v>
      </c>
      <c r="J10" s="15">
        <v>902.15</v>
      </c>
      <c r="K10" s="15">
        <v>1222.75</v>
      </c>
      <c r="L10" s="15">
        <v>2038.0000000000002</v>
      </c>
      <c r="M10" s="15">
        <v>2983.8</v>
      </c>
      <c r="N10" s="15">
        <v>4110.4500000000007</v>
      </c>
      <c r="O10" s="15">
        <v>5397.4500000000007</v>
      </c>
      <c r="P10" s="15">
        <v>6824.1</v>
      </c>
      <c r="Q10" s="15">
        <v>10412.550000000001</v>
      </c>
      <c r="R10" s="15">
        <v>14388</v>
      </c>
      <c r="S10" s="15">
        <v>18729.8</v>
      </c>
      <c r="T10" s="15">
        <v>23222.800000000003</v>
      </c>
      <c r="U10" s="15">
        <v>33353.75</v>
      </c>
      <c r="V10" s="15">
        <v>43828.200000000004</v>
      </c>
      <c r="W10" s="15">
        <v>67303</v>
      </c>
      <c r="X10" s="15">
        <v>93269.3</v>
      </c>
      <c r="Y10" s="15">
        <v>226281.7</v>
      </c>
      <c r="Z10" s="445" t="s">
        <v>330</v>
      </c>
    </row>
    <row r="11" spans="1:26" ht="19" customHeight="1">
      <c r="A11" s="46" t="s">
        <v>56</v>
      </c>
      <c r="B11" s="15">
        <v>0</v>
      </c>
      <c r="C11" s="15">
        <v>0</v>
      </c>
      <c r="D11" s="15">
        <v>0</v>
      </c>
      <c r="E11" s="15">
        <v>0</v>
      </c>
      <c r="F11" s="15">
        <v>37.100000000000009</v>
      </c>
      <c r="G11" s="15">
        <v>364.05</v>
      </c>
      <c r="H11" s="15">
        <v>883.65000000000009</v>
      </c>
      <c r="I11" s="15">
        <v>1469.9</v>
      </c>
      <c r="J11" s="15">
        <v>2157.8000000000002</v>
      </c>
      <c r="K11" s="15">
        <v>3065.8</v>
      </c>
      <c r="L11" s="15">
        <v>4790.7000000000007</v>
      </c>
      <c r="M11" s="15">
        <v>6372.3000000000011</v>
      </c>
      <c r="N11" s="15">
        <v>7953.85</v>
      </c>
      <c r="O11" s="15">
        <v>9590.5000000000018</v>
      </c>
      <c r="P11" s="15">
        <v>11380.2</v>
      </c>
      <c r="Q11" s="15">
        <v>15981.950000000003</v>
      </c>
      <c r="R11" s="15">
        <v>20964.2</v>
      </c>
      <c r="S11" s="15">
        <v>26238.050000000003</v>
      </c>
      <c r="T11" s="15">
        <v>31996.1</v>
      </c>
      <c r="U11" s="15">
        <v>43995.1</v>
      </c>
      <c r="V11" s="15">
        <v>56182.15</v>
      </c>
      <c r="W11" s="15">
        <v>81421.05</v>
      </c>
      <c r="X11" s="15">
        <v>107911</v>
      </c>
      <c r="Y11" s="15">
        <v>246512.10000000003</v>
      </c>
      <c r="Z11" s="445" t="s">
        <v>331</v>
      </c>
    </row>
    <row r="12" spans="1:26" ht="19" customHeight="1">
      <c r="A12" s="46" t="s">
        <v>59</v>
      </c>
      <c r="B12" s="15">
        <v>50</v>
      </c>
      <c r="C12" s="15">
        <v>50</v>
      </c>
      <c r="D12" s="15">
        <v>50</v>
      </c>
      <c r="E12" s="15">
        <v>50</v>
      </c>
      <c r="F12" s="15">
        <v>50</v>
      </c>
      <c r="G12" s="15">
        <v>50</v>
      </c>
      <c r="H12" s="15">
        <v>114.8</v>
      </c>
      <c r="I12" s="15">
        <v>501.40000000000003</v>
      </c>
      <c r="J12" s="15">
        <v>1086</v>
      </c>
      <c r="K12" s="15">
        <v>1818.6000000000001</v>
      </c>
      <c r="L12" s="15">
        <v>3300.5000000000005</v>
      </c>
      <c r="M12" s="15">
        <v>4582.5</v>
      </c>
      <c r="N12" s="15">
        <v>5847.9000000000005</v>
      </c>
      <c r="O12" s="15">
        <v>7130</v>
      </c>
      <c r="P12" s="15">
        <v>8478.6</v>
      </c>
      <c r="Q12" s="15">
        <v>12100.900000000001</v>
      </c>
      <c r="R12" s="15">
        <v>16115.400000000001</v>
      </c>
      <c r="S12" s="15">
        <v>20311.2</v>
      </c>
      <c r="T12" s="15">
        <v>24876.300000000003</v>
      </c>
      <c r="U12" s="15">
        <v>34361.599999999999</v>
      </c>
      <c r="V12" s="15">
        <v>43846.9</v>
      </c>
      <c r="W12" s="15">
        <v>62817.5</v>
      </c>
      <c r="X12" s="15">
        <v>81809.600000000006</v>
      </c>
      <c r="Y12" s="15">
        <v>177692.9</v>
      </c>
      <c r="Z12" s="445" t="s">
        <v>332</v>
      </c>
    </row>
    <row r="13" spans="1:26" ht="19" customHeight="1">
      <c r="A13" s="46" t="s">
        <v>62</v>
      </c>
      <c r="B13" s="15">
        <v>100</v>
      </c>
      <c r="C13" s="15">
        <v>100</v>
      </c>
      <c r="D13" s="15">
        <v>100</v>
      </c>
      <c r="E13" s="15">
        <v>100</v>
      </c>
      <c r="F13" s="15">
        <v>100</v>
      </c>
      <c r="G13" s="15">
        <v>100</v>
      </c>
      <c r="H13" s="15">
        <v>305.31</v>
      </c>
      <c r="I13" s="15">
        <v>965.23500000000001</v>
      </c>
      <c r="J13" s="15">
        <v>1610.4949999999999</v>
      </c>
      <c r="K13" s="15">
        <v>2255.7550000000001</v>
      </c>
      <c r="L13" s="15">
        <v>3340.9649999999997</v>
      </c>
      <c r="M13" s="15">
        <v>4352.8500000000004</v>
      </c>
      <c r="N13" s="15">
        <v>5643.37</v>
      </c>
      <c r="O13" s="15">
        <v>6816.5700000000006</v>
      </c>
      <c r="P13" s="15">
        <v>8004.4349999999995</v>
      </c>
      <c r="Q13" s="15">
        <v>10981.43</v>
      </c>
      <c r="R13" s="15">
        <v>14163.734999999999</v>
      </c>
      <c r="S13" s="15">
        <v>17346.04</v>
      </c>
      <c r="T13" s="15">
        <v>20543.010000000002</v>
      </c>
      <c r="U13" s="15">
        <v>27024.94</v>
      </c>
      <c r="V13" s="15">
        <v>33506.870000000003</v>
      </c>
      <c r="W13" s="15">
        <v>46470.729999999996</v>
      </c>
      <c r="X13" s="15">
        <v>59449.254999999997</v>
      </c>
      <c r="Y13" s="15">
        <v>124972.47500000001</v>
      </c>
      <c r="Z13" s="445" t="s">
        <v>333</v>
      </c>
    </row>
    <row r="14" spans="1:26" ht="19" customHeight="1">
      <c r="A14" s="46" t="s">
        <v>65</v>
      </c>
      <c r="B14" s="15">
        <v>0</v>
      </c>
      <c r="C14" s="15">
        <v>22</v>
      </c>
      <c r="D14" s="15">
        <v>55</v>
      </c>
      <c r="E14" s="15">
        <v>106</v>
      </c>
      <c r="F14" s="15">
        <v>254</v>
      </c>
      <c r="G14" s="15">
        <v>487</v>
      </c>
      <c r="H14" s="15">
        <v>775</v>
      </c>
      <c r="I14" s="15">
        <v>1109</v>
      </c>
      <c r="J14" s="15">
        <v>1468</v>
      </c>
      <c r="K14" s="15">
        <v>1849</v>
      </c>
      <c r="L14" s="15">
        <v>2733</v>
      </c>
      <c r="M14" s="15">
        <v>3723</v>
      </c>
      <c r="N14" s="15">
        <v>4637</v>
      </c>
      <c r="O14" s="15">
        <v>5267</v>
      </c>
      <c r="P14" s="15">
        <v>6341</v>
      </c>
      <c r="Q14" s="15">
        <v>9260</v>
      </c>
      <c r="R14" s="15">
        <v>12597</v>
      </c>
      <c r="S14" s="15">
        <v>16252</v>
      </c>
      <c r="T14" s="15">
        <v>19915</v>
      </c>
      <c r="U14" s="15">
        <v>27259</v>
      </c>
      <c r="V14" s="15">
        <v>34615</v>
      </c>
      <c r="W14" s="15">
        <v>49331</v>
      </c>
      <c r="X14" s="15">
        <v>64047</v>
      </c>
      <c r="Y14" s="15">
        <v>155628</v>
      </c>
      <c r="Z14" s="445" t="s">
        <v>334</v>
      </c>
    </row>
    <row r="15" spans="1:26" ht="19" customHeight="1">
      <c r="A15" s="46" t="s">
        <v>68</v>
      </c>
      <c r="B15" s="15">
        <v>0</v>
      </c>
      <c r="C15" s="15">
        <v>0</v>
      </c>
      <c r="D15" s="15">
        <v>0</v>
      </c>
      <c r="E15" s="15">
        <v>0</v>
      </c>
      <c r="F15" s="15">
        <v>0</v>
      </c>
      <c r="G15" s="15">
        <v>151.49999999999997</v>
      </c>
      <c r="H15" s="15">
        <v>674.75</v>
      </c>
      <c r="I15" s="15">
        <v>1170.4499999999998</v>
      </c>
      <c r="J15" s="15">
        <v>1680</v>
      </c>
      <c r="K15" s="15">
        <v>2175.65</v>
      </c>
      <c r="L15" s="15">
        <v>3180.9</v>
      </c>
      <c r="M15" s="15">
        <v>4213.6499999999996</v>
      </c>
      <c r="N15" s="15">
        <v>5039.8500000000004</v>
      </c>
      <c r="O15" s="15">
        <v>6348</v>
      </c>
      <c r="P15" s="15">
        <v>7656.15</v>
      </c>
      <c r="Q15" s="15">
        <v>10630.499999999998</v>
      </c>
      <c r="R15" s="15">
        <v>13604.749999999998</v>
      </c>
      <c r="S15" s="15">
        <v>16592.849999999999</v>
      </c>
      <c r="T15" s="15">
        <v>19649.8</v>
      </c>
      <c r="U15" s="15">
        <v>25777.499999999996</v>
      </c>
      <c r="V15" s="15">
        <v>31918.849999999995</v>
      </c>
      <c r="W15" s="15">
        <v>44201.7</v>
      </c>
      <c r="X15" s="15">
        <v>56484.549999999996</v>
      </c>
      <c r="Y15" s="15">
        <v>118022.65</v>
      </c>
      <c r="Z15" s="445" t="s">
        <v>335</v>
      </c>
    </row>
    <row r="16" spans="1:26" ht="19" customHeight="1">
      <c r="A16" s="46" t="s">
        <v>71</v>
      </c>
      <c r="B16" s="15">
        <v>50</v>
      </c>
      <c r="C16" s="15">
        <v>50</v>
      </c>
      <c r="D16" s="15">
        <v>50</v>
      </c>
      <c r="E16" s="15">
        <v>50</v>
      </c>
      <c r="F16" s="15">
        <v>50</v>
      </c>
      <c r="G16" s="15">
        <v>156.75</v>
      </c>
      <c r="H16" s="15">
        <v>407</v>
      </c>
      <c r="I16" s="15">
        <v>758.7</v>
      </c>
      <c r="J16" s="15">
        <v>1206.7</v>
      </c>
      <c r="K16" s="15">
        <v>1732.25</v>
      </c>
      <c r="L16" s="15">
        <v>2867.5499999999997</v>
      </c>
      <c r="M16" s="15">
        <v>4003.35</v>
      </c>
      <c r="N16" s="15">
        <v>5196.6499999999996</v>
      </c>
      <c r="O16" s="15">
        <v>6431.75</v>
      </c>
      <c r="P16" s="15">
        <v>7772.2999999999993</v>
      </c>
      <c r="Q16" s="15">
        <v>11177.95</v>
      </c>
      <c r="R16" s="15">
        <v>14633.45</v>
      </c>
      <c r="S16" s="15">
        <v>18098.5</v>
      </c>
      <c r="T16" s="15">
        <v>21668.35</v>
      </c>
      <c r="U16" s="15">
        <v>28995.800000000003</v>
      </c>
      <c r="V16" s="15">
        <v>36675.350000000006</v>
      </c>
      <c r="W16" s="15">
        <v>50945.5</v>
      </c>
      <c r="X16" s="15">
        <v>64139.700000000004</v>
      </c>
      <c r="Y16" s="15">
        <v>131186.75</v>
      </c>
      <c r="Z16" s="445" t="s">
        <v>336</v>
      </c>
    </row>
    <row r="17" spans="1:26" ht="19" customHeight="1">
      <c r="A17" s="46" t="s">
        <v>74</v>
      </c>
      <c r="B17" s="15">
        <v>0</v>
      </c>
      <c r="C17" s="15">
        <v>0</v>
      </c>
      <c r="D17" s="15">
        <v>0</v>
      </c>
      <c r="E17" s="15">
        <v>0</v>
      </c>
      <c r="F17" s="15">
        <v>0</v>
      </c>
      <c r="G17" s="15">
        <v>314.95</v>
      </c>
      <c r="H17" s="15">
        <v>762</v>
      </c>
      <c r="I17" s="15">
        <v>1219.2</v>
      </c>
      <c r="J17" s="15">
        <v>1681.4499999999998</v>
      </c>
      <c r="K17" s="15">
        <v>2296.1499999999996</v>
      </c>
      <c r="L17" s="15">
        <v>3274.0499999999997</v>
      </c>
      <c r="M17" s="15">
        <v>4290.05</v>
      </c>
      <c r="N17" s="15">
        <v>5660.4</v>
      </c>
      <c r="O17" s="15">
        <v>7080.25</v>
      </c>
      <c r="P17" s="15">
        <v>8549.65</v>
      </c>
      <c r="Q17" s="15">
        <v>12630.149999999998</v>
      </c>
      <c r="R17" s="15">
        <v>16668.75</v>
      </c>
      <c r="S17" s="15">
        <v>20688.3</v>
      </c>
      <c r="T17" s="15">
        <v>24709.149999999998</v>
      </c>
      <c r="U17" s="15">
        <v>33446.75</v>
      </c>
      <c r="V17" s="15">
        <v>42306.950000000004</v>
      </c>
      <c r="W17" s="15">
        <v>61487.049999999996</v>
      </c>
      <c r="X17" s="15">
        <v>81581</v>
      </c>
      <c r="Y17" s="15">
        <v>187638.7</v>
      </c>
      <c r="Z17" s="445" t="s">
        <v>337</v>
      </c>
    </row>
    <row r="18" spans="1:26" ht="19" customHeight="1">
      <c r="A18" s="46" t="s">
        <v>77</v>
      </c>
      <c r="B18" s="15">
        <v>0</v>
      </c>
      <c r="C18" s="15">
        <v>0</v>
      </c>
      <c r="D18" s="15">
        <v>0</v>
      </c>
      <c r="E18" s="15">
        <v>0</v>
      </c>
      <c r="F18" s="15">
        <v>0</v>
      </c>
      <c r="G18" s="15">
        <v>0</v>
      </c>
      <c r="H18" s="15">
        <v>49.15</v>
      </c>
      <c r="I18" s="15">
        <v>150.44999999999999</v>
      </c>
      <c r="J18" s="15">
        <v>301</v>
      </c>
      <c r="K18" s="15">
        <v>497.69999999999993</v>
      </c>
      <c r="L18" s="15">
        <v>922.35</v>
      </c>
      <c r="M18" s="15">
        <v>1366.3500000000001</v>
      </c>
      <c r="N18" s="15">
        <v>1601.0000000000002</v>
      </c>
      <c r="O18" s="15">
        <v>2092.7000000000003</v>
      </c>
      <c r="P18" s="15">
        <v>2626.15</v>
      </c>
      <c r="Q18" s="15">
        <v>4198.1000000000004</v>
      </c>
      <c r="R18" s="15">
        <v>5976.35</v>
      </c>
      <c r="S18" s="15">
        <v>8030.3499999999995</v>
      </c>
      <c r="T18" s="15">
        <v>10670.649999999998</v>
      </c>
      <c r="U18" s="15">
        <v>18969.95</v>
      </c>
      <c r="V18" s="15">
        <v>26525.750000000004</v>
      </c>
      <c r="W18" s="15">
        <v>38547.050000000003</v>
      </c>
      <c r="X18" s="15">
        <v>49096.25</v>
      </c>
      <c r="Y18" s="15">
        <v>102354.8</v>
      </c>
      <c r="Z18" s="445" t="s">
        <v>338</v>
      </c>
    </row>
    <row r="19" spans="1:26" ht="19" customHeight="1">
      <c r="A19" s="46" t="s">
        <v>19</v>
      </c>
      <c r="B19" s="15">
        <v>50</v>
      </c>
      <c r="C19" s="15">
        <v>50</v>
      </c>
      <c r="D19" s="15">
        <v>50</v>
      </c>
      <c r="E19" s="15">
        <v>98.100000000000009</v>
      </c>
      <c r="F19" s="15">
        <v>182.95000000000002</v>
      </c>
      <c r="G19" s="15">
        <v>397.75</v>
      </c>
      <c r="H19" s="15">
        <v>672.45</v>
      </c>
      <c r="I19" s="15">
        <v>1058.6000000000001</v>
      </c>
      <c r="J19" s="15">
        <v>1556.4</v>
      </c>
      <c r="K19" s="15">
        <v>2120.4500000000003</v>
      </c>
      <c r="L19" s="15">
        <v>3347</v>
      </c>
      <c r="M19" s="15">
        <v>4691.2000000000007</v>
      </c>
      <c r="N19" s="15">
        <v>6204.15</v>
      </c>
      <c r="O19" s="15">
        <v>7865.15</v>
      </c>
      <c r="P19" s="15">
        <v>9601.5000000000018</v>
      </c>
      <c r="Q19" s="15">
        <v>14514.650000000001</v>
      </c>
      <c r="R19" s="15">
        <v>19457.850000000002</v>
      </c>
      <c r="S19" s="15">
        <v>24960</v>
      </c>
      <c r="T19" s="15">
        <v>30659.05</v>
      </c>
      <c r="U19" s="15">
        <v>42180.950000000004</v>
      </c>
      <c r="V19" s="15">
        <v>54703.249999999993</v>
      </c>
      <c r="W19" s="15">
        <v>81943.799999999988</v>
      </c>
      <c r="X19" s="15">
        <v>108463.84999999999</v>
      </c>
      <c r="Y19" s="15">
        <v>222249.05</v>
      </c>
      <c r="Z19" s="445" t="s">
        <v>339</v>
      </c>
    </row>
    <row r="20" spans="1:26" ht="19" customHeight="1">
      <c r="A20" s="46" t="s">
        <v>57</v>
      </c>
      <c r="B20" s="15">
        <v>60</v>
      </c>
      <c r="C20" s="15">
        <v>60</v>
      </c>
      <c r="D20" s="15">
        <v>60</v>
      </c>
      <c r="E20" s="15">
        <v>60</v>
      </c>
      <c r="F20" s="15">
        <v>60</v>
      </c>
      <c r="G20" s="15">
        <v>372.04999999999995</v>
      </c>
      <c r="H20" s="15">
        <v>930.44999999999993</v>
      </c>
      <c r="I20" s="15">
        <v>1561.55</v>
      </c>
      <c r="J20" s="15">
        <v>2255.65</v>
      </c>
      <c r="K20" s="15">
        <v>2991.9000000000005</v>
      </c>
      <c r="L20" s="15">
        <v>4207.3</v>
      </c>
      <c r="M20" s="15">
        <v>5454.6</v>
      </c>
      <c r="N20" s="15">
        <v>7135.35</v>
      </c>
      <c r="O20" s="15">
        <v>8953</v>
      </c>
      <c r="P20" s="15">
        <v>10951.65</v>
      </c>
      <c r="Q20" s="15">
        <v>15940.9</v>
      </c>
      <c r="R20" s="15">
        <v>21090.350000000002</v>
      </c>
      <c r="S20" s="15">
        <v>26371.450000000004</v>
      </c>
      <c r="T20" s="15">
        <v>31778.25</v>
      </c>
      <c r="U20" s="15">
        <v>43363.100000000006</v>
      </c>
      <c r="V20" s="15">
        <v>55409.75</v>
      </c>
      <c r="W20" s="15">
        <v>79502.2</v>
      </c>
      <c r="X20" s="15">
        <v>103597.45</v>
      </c>
      <c r="Y20" s="15">
        <v>218543.34999999998</v>
      </c>
      <c r="Z20" s="445" t="s">
        <v>340</v>
      </c>
    </row>
    <row r="21" spans="1:26" ht="19" customHeight="1">
      <c r="A21" s="46" t="s">
        <v>60</v>
      </c>
      <c r="B21" s="15">
        <v>0</v>
      </c>
      <c r="C21" s="15">
        <v>0</v>
      </c>
      <c r="D21" s="15">
        <v>0</v>
      </c>
      <c r="E21" s="15">
        <v>0</v>
      </c>
      <c r="F21" s="15">
        <v>0</v>
      </c>
      <c r="G21" s="15">
        <v>0</v>
      </c>
      <c r="H21" s="15">
        <v>0</v>
      </c>
      <c r="I21" s="15">
        <v>0</v>
      </c>
      <c r="J21" s="15">
        <v>0</v>
      </c>
      <c r="K21" s="15">
        <v>0</v>
      </c>
      <c r="L21" s="15">
        <v>1249.55</v>
      </c>
      <c r="M21" s="15">
        <v>3388.25</v>
      </c>
      <c r="N21" s="15">
        <v>5526.9</v>
      </c>
      <c r="O21" s="15">
        <v>7641.55</v>
      </c>
      <c r="P21" s="15">
        <v>9780.2000000000007</v>
      </c>
      <c r="Q21" s="15">
        <v>15114.85</v>
      </c>
      <c r="R21" s="15">
        <v>20449.55</v>
      </c>
      <c r="S21" s="15">
        <v>25784.2</v>
      </c>
      <c r="T21" s="15">
        <v>31118.85</v>
      </c>
      <c r="U21" s="15">
        <v>41814</v>
      </c>
      <c r="V21" s="15">
        <v>52531.35</v>
      </c>
      <c r="W21" s="15">
        <v>73966.100000000006</v>
      </c>
      <c r="X21" s="15">
        <v>95402.65</v>
      </c>
      <c r="Y21" s="15">
        <v>220767.1</v>
      </c>
      <c r="Z21" s="445" t="s">
        <v>341</v>
      </c>
    </row>
    <row r="22" spans="1:26" ht="19" customHeight="1">
      <c r="A22" s="46" t="s">
        <v>63</v>
      </c>
      <c r="B22" s="15">
        <v>0</v>
      </c>
      <c r="C22" s="15">
        <v>0</v>
      </c>
      <c r="D22" s="15">
        <v>0</v>
      </c>
      <c r="E22" s="15">
        <v>0</v>
      </c>
      <c r="F22" s="15">
        <v>219.89999999999998</v>
      </c>
      <c r="G22" s="15">
        <v>280.3</v>
      </c>
      <c r="H22" s="15">
        <v>340.5</v>
      </c>
      <c r="I22" s="15">
        <v>400.90000000000003</v>
      </c>
      <c r="J22" s="15">
        <v>614.70000000000005</v>
      </c>
      <c r="K22" s="15">
        <v>1053.1500000000001</v>
      </c>
      <c r="L22" s="15">
        <v>2150.5</v>
      </c>
      <c r="M22" s="15">
        <v>3496.1</v>
      </c>
      <c r="N22" s="15">
        <v>5050.3500000000004</v>
      </c>
      <c r="O22" s="15">
        <v>6784.7</v>
      </c>
      <c r="P22" s="15">
        <v>8677.35</v>
      </c>
      <c r="Q22" s="15">
        <v>13825.35</v>
      </c>
      <c r="R22" s="15">
        <v>19311.400000000001</v>
      </c>
      <c r="S22" s="15">
        <v>25074.45</v>
      </c>
      <c r="T22" s="15">
        <v>31072.899999999998</v>
      </c>
      <c r="U22" s="15">
        <v>43705.400000000009</v>
      </c>
      <c r="V22" s="15">
        <v>56733.599999999999</v>
      </c>
      <c r="W22" s="15">
        <v>83166.749999999985</v>
      </c>
      <c r="X22" s="15">
        <v>109999.2</v>
      </c>
      <c r="Y22" s="15">
        <v>248272.95</v>
      </c>
      <c r="Z22" s="445" t="s">
        <v>342</v>
      </c>
    </row>
    <row r="23" spans="1:26" ht="19" customHeight="1">
      <c r="A23" s="46" t="s">
        <v>66</v>
      </c>
      <c r="B23" s="15">
        <v>60</v>
      </c>
      <c r="C23" s="15">
        <v>60</v>
      </c>
      <c r="D23" s="15">
        <v>60</v>
      </c>
      <c r="E23" s="15">
        <v>60</v>
      </c>
      <c r="F23" s="15">
        <v>72.8</v>
      </c>
      <c r="G23" s="15">
        <v>305.79999999999995</v>
      </c>
      <c r="H23" s="15">
        <v>654.25</v>
      </c>
      <c r="I23" s="15">
        <v>1153</v>
      </c>
      <c r="J23" s="15">
        <v>1708.05</v>
      </c>
      <c r="K23" s="15">
        <v>2257.6999999999998</v>
      </c>
      <c r="L23" s="15">
        <v>3523.55</v>
      </c>
      <c r="M23" s="15">
        <v>4712.1499999999996</v>
      </c>
      <c r="N23" s="15">
        <v>6021.8499999999995</v>
      </c>
      <c r="O23" s="15">
        <v>7391.4</v>
      </c>
      <c r="P23" s="15">
        <v>8982.6999999999989</v>
      </c>
      <c r="Q23" s="15">
        <v>13314.65</v>
      </c>
      <c r="R23" s="15">
        <v>18032.05</v>
      </c>
      <c r="S23" s="15">
        <v>23182.85</v>
      </c>
      <c r="T23" s="15">
        <v>28535.199999999997</v>
      </c>
      <c r="U23" s="15">
        <v>39370.85</v>
      </c>
      <c r="V23" s="15">
        <v>50218.2</v>
      </c>
      <c r="W23" s="15">
        <v>73614.549999999988</v>
      </c>
      <c r="X23" s="15">
        <v>95707.35</v>
      </c>
      <c r="Y23" s="15">
        <v>194347.35</v>
      </c>
      <c r="Z23" s="445" t="s">
        <v>343</v>
      </c>
    </row>
    <row r="24" spans="1:26" ht="19" customHeight="1">
      <c r="A24" s="46" t="s">
        <v>69</v>
      </c>
      <c r="B24" s="15">
        <v>0</v>
      </c>
      <c r="C24" s="15">
        <v>0</v>
      </c>
      <c r="D24" s="15">
        <v>0</v>
      </c>
      <c r="E24" s="15">
        <v>0</v>
      </c>
      <c r="F24" s="15">
        <v>3.9000000000000004</v>
      </c>
      <c r="G24" s="15">
        <v>239.45000000000002</v>
      </c>
      <c r="H24" s="15">
        <v>681.75</v>
      </c>
      <c r="I24" s="15">
        <v>1219.1500000000001</v>
      </c>
      <c r="J24" s="15">
        <v>1789.3500000000001</v>
      </c>
      <c r="K24" s="15">
        <v>2398.5</v>
      </c>
      <c r="L24" s="15">
        <v>3272.8500000000004</v>
      </c>
      <c r="M24" s="15">
        <v>4405.45</v>
      </c>
      <c r="N24" s="15">
        <v>5932.6500000000005</v>
      </c>
      <c r="O24" s="15">
        <v>7468.5</v>
      </c>
      <c r="P24" s="15">
        <v>9145.5</v>
      </c>
      <c r="Q24" s="15">
        <v>13547.050000000001</v>
      </c>
      <c r="R24" s="15">
        <v>18130.350000000002</v>
      </c>
      <c r="S24" s="15">
        <v>22869.599999999999</v>
      </c>
      <c r="T24" s="15">
        <v>27718.05</v>
      </c>
      <c r="U24" s="15">
        <v>37734.85</v>
      </c>
      <c r="V24" s="15">
        <v>47823.35</v>
      </c>
      <c r="W24" s="15">
        <v>68000.400000000009</v>
      </c>
      <c r="X24" s="15">
        <v>87447.35</v>
      </c>
      <c r="Y24" s="15">
        <v>178078.65000000002</v>
      </c>
      <c r="Z24" s="445" t="s">
        <v>344</v>
      </c>
    </row>
    <row r="25" spans="1:26" ht="19" customHeight="1">
      <c r="A25" s="46" t="s">
        <v>72</v>
      </c>
      <c r="B25" s="15">
        <v>35.549999999999997</v>
      </c>
      <c r="C25" s="15">
        <v>71.850000000000009</v>
      </c>
      <c r="D25" s="15">
        <v>113.85</v>
      </c>
      <c r="E25" s="15">
        <v>186.20000000000002</v>
      </c>
      <c r="F25" s="15">
        <v>343.25</v>
      </c>
      <c r="G25" s="15">
        <v>573.5</v>
      </c>
      <c r="H25" s="15">
        <v>850.15000000000009</v>
      </c>
      <c r="I25" s="15">
        <v>1169.45</v>
      </c>
      <c r="J25" s="15">
        <v>1542.15</v>
      </c>
      <c r="K25" s="15">
        <v>1978.4500000000003</v>
      </c>
      <c r="L25" s="15">
        <v>2695.35</v>
      </c>
      <c r="M25" s="15">
        <v>3496.6000000000004</v>
      </c>
      <c r="N25" s="15">
        <v>4553.1499999999996</v>
      </c>
      <c r="O25" s="15">
        <v>5663</v>
      </c>
      <c r="P25" s="15">
        <v>6773.5</v>
      </c>
      <c r="Q25" s="15">
        <v>9897.75</v>
      </c>
      <c r="R25" s="15">
        <v>13172.450000000003</v>
      </c>
      <c r="S25" s="15">
        <v>16459.800000000003</v>
      </c>
      <c r="T25" s="15">
        <v>19875.199999999997</v>
      </c>
      <c r="U25" s="15">
        <v>26870.5</v>
      </c>
      <c r="V25" s="15">
        <v>33870.850000000006</v>
      </c>
      <c r="W25" s="15">
        <v>47549.45</v>
      </c>
      <c r="X25" s="15">
        <v>60717.599999999999</v>
      </c>
      <c r="Y25" s="15">
        <v>123995.1</v>
      </c>
      <c r="Z25" s="445" t="s">
        <v>345</v>
      </c>
    </row>
    <row r="26" spans="1:26" ht="19" customHeight="1">
      <c r="A26" s="46" t="s">
        <v>75</v>
      </c>
      <c r="B26" s="15">
        <v>0</v>
      </c>
      <c r="C26" s="15">
        <v>0</v>
      </c>
      <c r="D26" s="15">
        <v>0</v>
      </c>
      <c r="E26" s="15">
        <v>0</v>
      </c>
      <c r="F26" s="15">
        <v>0</v>
      </c>
      <c r="G26" s="15">
        <v>0</v>
      </c>
      <c r="H26" s="15">
        <v>412</v>
      </c>
      <c r="I26" s="15">
        <v>843.6</v>
      </c>
      <c r="J26" s="15">
        <v>1429.3000000000002</v>
      </c>
      <c r="K26" s="15">
        <v>1698.6000000000001</v>
      </c>
      <c r="L26" s="15">
        <v>3169.2</v>
      </c>
      <c r="M26" s="15">
        <v>4674</v>
      </c>
      <c r="N26" s="15">
        <v>6188.95</v>
      </c>
      <c r="O26" s="15">
        <v>8014.3499999999995</v>
      </c>
      <c r="P26" s="15">
        <v>10054.799999999999</v>
      </c>
      <c r="Q26" s="15">
        <v>15116.4</v>
      </c>
      <c r="R26" s="15">
        <v>20485.800000000003</v>
      </c>
      <c r="S26" s="15">
        <v>26306.65</v>
      </c>
      <c r="T26" s="15">
        <v>32127.5</v>
      </c>
      <c r="U26" s="15">
        <v>43937.05</v>
      </c>
      <c r="V26" s="15">
        <v>55886.35</v>
      </c>
      <c r="W26" s="15">
        <v>79784.349999999991</v>
      </c>
      <c r="X26" s="15">
        <v>103681.74999999999</v>
      </c>
      <c r="Y26" s="15">
        <v>213616.05</v>
      </c>
      <c r="Z26" s="445" t="s">
        <v>346</v>
      </c>
    </row>
    <row r="27" spans="1:26" ht="19" customHeight="1">
      <c r="A27" s="46" t="s">
        <v>78</v>
      </c>
      <c r="B27" s="15">
        <v>0</v>
      </c>
      <c r="C27" s="15">
        <v>0</v>
      </c>
      <c r="D27" s="15">
        <v>0</v>
      </c>
      <c r="E27" s="15">
        <v>0</v>
      </c>
      <c r="F27" s="15">
        <v>0</v>
      </c>
      <c r="G27" s="15">
        <v>0</v>
      </c>
      <c r="H27" s="15">
        <v>0</v>
      </c>
      <c r="I27" s="15">
        <v>167</v>
      </c>
      <c r="J27" s="15">
        <v>579</v>
      </c>
      <c r="K27" s="15">
        <v>1117</v>
      </c>
      <c r="L27" s="15">
        <v>2440</v>
      </c>
      <c r="M27" s="15">
        <v>3623</v>
      </c>
      <c r="N27" s="15">
        <v>4878</v>
      </c>
      <c r="O27" s="15">
        <v>6221</v>
      </c>
      <c r="P27" s="15">
        <v>7621</v>
      </c>
      <c r="Q27" s="15">
        <v>11701</v>
      </c>
      <c r="R27" s="15">
        <v>16010</v>
      </c>
      <c r="S27" s="15">
        <v>20692</v>
      </c>
      <c r="T27" s="15">
        <v>25397</v>
      </c>
      <c r="U27" s="15">
        <v>35042</v>
      </c>
      <c r="V27" s="15">
        <v>44982</v>
      </c>
      <c r="W27" s="15">
        <v>64864</v>
      </c>
      <c r="X27" s="15">
        <v>84844</v>
      </c>
      <c r="Y27" s="15">
        <v>186601</v>
      </c>
      <c r="Z27" s="445" t="s">
        <v>347</v>
      </c>
    </row>
    <row r="28" spans="1:26" ht="19" customHeight="1">
      <c r="A28" s="46" t="s">
        <v>55</v>
      </c>
      <c r="B28" s="15">
        <v>0</v>
      </c>
      <c r="C28" s="15">
        <v>0</v>
      </c>
      <c r="D28" s="15">
        <v>0</v>
      </c>
      <c r="E28" s="15">
        <v>0</v>
      </c>
      <c r="F28" s="15">
        <v>0</v>
      </c>
      <c r="G28" s="15">
        <v>56</v>
      </c>
      <c r="H28" s="15">
        <v>349.45000000000005</v>
      </c>
      <c r="I28" s="15">
        <v>651.85</v>
      </c>
      <c r="J28" s="15">
        <v>1014.6999999999999</v>
      </c>
      <c r="K28" s="15">
        <v>1496.3000000000002</v>
      </c>
      <c r="L28" s="15">
        <v>2432.65</v>
      </c>
      <c r="M28" s="15">
        <v>3552.65</v>
      </c>
      <c r="N28" s="15">
        <v>4757.75</v>
      </c>
      <c r="O28" s="15">
        <v>6137.5999999999995</v>
      </c>
      <c r="P28" s="15">
        <v>7580.15</v>
      </c>
      <c r="Q28" s="15">
        <v>11571.85</v>
      </c>
      <c r="R28" s="15">
        <v>15767.349999999999</v>
      </c>
      <c r="S28" s="15">
        <v>20202.550000000003</v>
      </c>
      <c r="T28" s="15">
        <v>24841.599999999999</v>
      </c>
      <c r="U28" s="15">
        <v>34307.85</v>
      </c>
      <c r="V28" s="15">
        <v>44208.65</v>
      </c>
      <c r="W28" s="15">
        <v>64167.05</v>
      </c>
      <c r="X28" s="15">
        <v>84982.249999999985</v>
      </c>
      <c r="Y28" s="15">
        <v>192525.75</v>
      </c>
      <c r="Z28" s="445" t="s">
        <v>348</v>
      </c>
    </row>
    <row r="29" spans="1:26" ht="19" customHeight="1">
      <c r="A29" s="46" t="s">
        <v>58</v>
      </c>
      <c r="B29" s="15">
        <v>0</v>
      </c>
      <c r="C29" s="15">
        <v>0</v>
      </c>
      <c r="D29" s="15">
        <v>0</v>
      </c>
      <c r="E29" s="15">
        <v>0</v>
      </c>
      <c r="F29" s="15">
        <v>0</v>
      </c>
      <c r="G29" s="15">
        <v>0</v>
      </c>
      <c r="H29" s="15">
        <v>89.25</v>
      </c>
      <c r="I29" s="15">
        <v>357.15</v>
      </c>
      <c r="J29" s="15">
        <v>727.55</v>
      </c>
      <c r="K29" s="15">
        <v>1236.45</v>
      </c>
      <c r="L29" s="15">
        <v>2566.8000000000002</v>
      </c>
      <c r="M29" s="15">
        <v>3946.7499999999995</v>
      </c>
      <c r="N29" s="15">
        <v>5345.5999999999995</v>
      </c>
      <c r="O29" s="15">
        <v>6744.65</v>
      </c>
      <c r="P29" s="15">
        <v>8375.5499999999993</v>
      </c>
      <c r="Q29" s="15">
        <v>12555</v>
      </c>
      <c r="R29" s="15">
        <v>16787.2</v>
      </c>
      <c r="S29" s="15">
        <v>21031.05</v>
      </c>
      <c r="T29" s="15">
        <v>25366.65</v>
      </c>
      <c r="U29" s="15">
        <v>34615.5</v>
      </c>
      <c r="V29" s="15">
        <v>43864.35</v>
      </c>
      <c r="W29" s="15">
        <v>62953.599999999999</v>
      </c>
      <c r="X29" s="15">
        <v>82703.650000000009</v>
      </c>
      <c r="Y29" s="15">
        <v>182430.95</v>
      </c>
      <c r="Z29" s="445" t="s">
        <v>349</v>
      </c>
    </row>
    <row r="30" spans="1:26" ht="19" customHeight="1">
      <c r="A30" s="46" t="s">
        <v>61</v>
      </c>
      <c r="B30" s="15">
        <v>40</v>
      </c>
      <c r="C30" s="15">
        <v>40</v>
      </c>
      <c r="D30" s="15">
        <v>40</v>
      </c>
      <c r="E30" s="15">
        <v>40</v>
      </c>
      <c r="F30" s="15">
        <v>40</v>
      </c>
      <c r="G30" s="15">
        <v>40</v>
      </c>
      <c r="H30" s="15">
        <v>40</v>
      </c>
      <c r="I30" s="15">
        <v>197.6</v>
      </c>
      <c r="J30" s="15">
        <v>552.95000000000005</v>
      </c>
      <c r="K30" s="15">
        <v>705.15000000000009</v>
      </c>
      <c r="L30" s="15">
        <v>1073.5</v>
      </c>
      <c r="M30" s="15">
        <v>1610.35</v>
      </c>
      <c r="N30" s="15">
        <v>2819.0499999999997</v>
      </c>
      <c r="O30" s="15">
        <v>4173</v>
      </c>
      <c r="P30" s="15">
        <v>5904.75</v>
      </c>
      <c r="Q30" s="15">
        <v>10575.05</v>
      </c>
      <c r="R30" s="15">
        <v>16041.4</v>
      </c>
      <c r="S30" s="15">
        <v>21358.5</v>
      </c>
      <c r="T30" s="15">
        <v>26985</v>
      </c>
      <c r="U30" s="15">
        <v>38771.65</v>
      </c>
      <c r="V30" s="15">
        <v>51214.75</v>
      </c>
      <c r="W30" s="15">
        <v>76795.600000000006</v>
      </c>
      <c r="X30" s="15">
        <v>102709.15</v>
      </c>
      <c r="Y30" s="15">
        <v>233017.5</v>
      </c>
      <c r="Z30" s="445" t="s">
        <v>350</v>
      </c>
    </row>
    <row r="31" spans="1:26" ht="19" customHeight="1">
      <c r="A31" s="46" t="s">
        <v>64</v>
      </c>
      <c r="B31" s="15">
        <v>0</v>
      </c>
      <c r="C31" s="15">
        <v>0</v>
      </c>
      <c r="D31" s="15">
        <v>0</v>
      </c>
      <c r="E31" s="15">
        <v>0</v>
      </c>
      <c r="F31" s="15">
        <v>0</v>
      </c>
      <c r="G31" s="15">
        <v>0</v>
      </c>
      <c r="H31" s="15">
        <v>0</v>
      </c>
      <c r="I31" s="15">
        <v>0</v>
      </c>
      <c r="J31" s="15">
        <v>293.25</v>
      </c>
      <c r="K31" s="15">
        <v>968.2</v>
      </c>
      <c r="L31" s="15">
        <v>3004.6499999999996</v>
      </c>
      <c r="M31" s="15">
        <v>5529.95</v>
      </c>
      <c r="N31" s="15">
        <v>8137.8</v>
      </c>
      <c r="O31" s="15">
        <v>9879.6</v>
      </c>
      <c r="P31" s="15">
        <v>11674.849999999999</v>
      </c>
      <c r="Q31" s="15">
        <v>16209.2</v>
      </c>
      <c r="R31" s="15">
        <v>21206.100000000002</v>
      </c>
      <c r="S31" s="15">
        <v>26823.55</v>
      </c>
      <c r="T31" s="15">
        <v>32567.300000000003</v>
      </c>
      <c r="U31" s="15">
        <v>45113.049999999996</v>
      </c>
      <c r="V31" s="15">
        <v>58279.5</v>
      </c>
      <c r="W31" s="15">
        <v>86014.5</v>
      </c>
      <c r="X31" s="15">
        <v>115522.35</v>
      </c>
      <c r="Y31" s="15">
        <v>262740</v>
      </c>
      <c r="Z31" s="445" t="s">
        <v>351</v>
      </c>
    </row>
    <row r="32" spans="1:26" ht="19" customHeight="1">
      <c r="A32" s="46" t="s">
        <v>20</v>
      </c>
      <c r="B32" s="15">
        <v>34</v>
      </c>
      <c r="C32" s="15">
        <v>34</v>
      </c>
      <c r="D32" s="15">
        <v>34</v>
      </c>
      <c r="E32" s="15">
        <v>34</v>
      </c>
      <c r="F32" s="15">
        <v>34</v>
      </c>
      <c r="G32" s="15">
        <v>34</v>
      </c>
      <c r="H32" s="15">
        <v>34</v>
      </c>
      <c r="I32" s="15">
        <v>202.95000000000002</v>
      </c>
      <c r="J32" s="15">
        <v>523.04999999999984</v>
      </c>
      <c r="K32" s="15">
        <v>996.65</v>
      </c>
      <c r="L32" s="15">
        <v>2271.75</v>
      </c>
      <c r="M32" s="15">
        <v>3376.55</v>
      </c>
      <c r="N32" s="15">
        <v>4576.8999999999996</v>
      </c>
      <c r="O32" s="15">
        <v>5839.3000000000011</v>
      </c>
      <c r="P32" s="15">
        <v>7222.6500000000005</v>
      </c>
      <c r="Q32" s="15">
        <v>11025.400000000001</v>
      </c>
      <c r="R32" s="15">
        <v>15354.500000000002</v>
      </c>
      <c r="S32" s="15">
        <v>21505.350000000002</v>
      </c>
      <c r="T32" s="15">
        <v>27788.5</v>
      </c>
      <c r="U32" s="15">
        <v>39359.4</v>
      </c>
      <c r="V32" s="15">
        <v>50887.85</v>
      </c>
      <c r="W32" s="15">
        <v>74957.45</v>
      </c>
      <c r="X32" s="15">
        <v>98176.1</v>
      </c>
      <c r="Y32" s="15">
        <v>211375.85</v>
      </c>
      <c r="Z32" s="445" t="s">
        <v>352</v>
      </c>
    </row>
    <row r="33" spans="1:26" ht="19" customHeight="1">
      <c r="A33" s="46" t="s">
        <v>21</v>
      </c>
      <c r="B33" s="15">
        <v>0</v>
      </c>
      <c r="C33" s="15">
        <v>0</v>
      </c>
      <c r="D33" s="15">
        <v>0</v>
      </c>
      <c r="E33" s="15">
        <v>76.099999999999994</v>
      </c>
      <c r="F33" s="15">
        <v>228.1</v>
      </c>
      <c r="G33" s="15">
        <v>414.79999999999995</v>
      </c>
      <c r="H33" s="15">
        <v>733.2</v>
      </c>
      <c r="I33" s="15">
        <v>1069.5999999999999</v>
      </c>
      <c r="J33" s="15">
        <v>1731.75</v>
      </c>
      <c r="K33" s="15">
        <v>2391.7000000000003</v>
      </c>
      <c r="L33" s="15">
        <v>3668.9500000000003</v>
      </c>
      <c r="M33" s="15">
        <v>5418.7999999999993</v>
      </c>
      <c r="N33" s="15">
        <v>7904.65</v>
      </c>
      <c r="O33" s="15">
        <v>10171.549999999999</v>
      </c>
      <c r="P33" s="15">
        <v>12343.150000000001</v>
      </c>
      <c r="Q33" s="15">
        <v>17854.099999999999</v>
      </c>
      <c r="R33" s="15">
        <v>23510.199999999997</v>
      </c>
      <c r="S33" s="15">
        <v>29358.45</v>
      </c>
      <c r="T33" s="15">
        <v>35385.699999999997</v>
      </c>
      <c r="U33" s="15">
        <v>47916.200000000004</v>
      </c>
      <c r="V33" s="15">
        <v>61153.85</v>
      </c>
      <c r="W33" s="15">
        <v>88506.4</v>
      </c>
      <c r="X33" s="15">
        <v>113093.09999999999</v>
      </c>
      <c r="Y33" s="15">
        <v>231729.34999999998</v>
      </c>
      <c r="Z33" s="445" t="s">
        <v>353</v>
      </c>
    </row>
    <row r="34" spans="1:26" ht="19" customHeight="1">
      <c r="A34" s="46" t="s">
        <v>22</v>
      </c>
      <c r="B34" s="15">
        <v>25</v>
      </c>
      <c r="C34" s="15">
        <v>25</v>
      </c>
      <c r="D34" s="15">
        <v>25</v>
      </c>
      <c r="E34" s="15">
        <v>25</v>
      </c>
      <c r="F34" s="15">
        <v>25</v>
      </c>
      <c r="G34" s="15">
        <v>25</v>
      </c>
      <c r="H34" s="15">
        <v>25</v>
      </c>
      <c r="I34" s="15">
        <v>25</v>
      </c>
      <c r="J34" s="15">
        <v>25</v>
      </c>
      <c r="K34" s="15">
        <v>25</v>
      </c>
      <c r="L34" s="15">
        <v>541.54999999999995</v>
      </c>
      <c r="M34" s="15">
        <v>1851.2</v>
      </c>
      <c r="N34" s="15">
        <v>3255.6</v>
      </c>
      <c r="O34" s="15">
        <v>4894.3499999999995</v>
      </c>
      <c r="P34" s="15">
        <v>6824</v>
      </c>
      <c r="Q34" s="15">
        <v>12231.949999999999</v>
      </c>
      <c r="R34" s="15">
        <v>17953.05</v>
      </c>
      <c r="S34" s="15">
        <v>23674.15</v>
      </c>
      <c r="T34" s="15">
        <v>29504.9</v>
      </c>
      <c r="U34" s="15">
        <v>41454.300000000003</v>
      </c>
      <c r="V34" s="15">
        <v>53510.400000000001</v>
      </c>
      <c r="W34" s="15">
        <v>78700.600000000006</v>
      </c>
      <c r="X34" s="15">
        <v>105179.55</v>
      </c>
      <c r="Y34" s="15">
        <v>245793.14999999997</v>
      </c>
      <c r="Z34" s="445" t="s">
        <v>354</v>
      </c>
    </row>
    <row r="35" spans="1:26" ht="19" customHeight="1">
      <c r="A35" s="46" t="s">
        <v>23</v>
      </c>
      <c r="B35" s="15">
        <v>0</v>
      </c>
      <c r="C35" s="15">
        <v>0</v>
      </c>
      <c r="D35" s="15">
        <v>0</v>
      </c>
      <c r="E35" s="15">
        <v>0</v>
      </c>
      <c r="F35" s="15">
        <v>0</v>
      </c>
      <c r="G35" s="15">
        <v>0</v>
      </c>
      <c r="H35" s="15">
        <v>123.85</v>
      </c>
      <c r="I35" s="15">
        <v>391.6</v>
      </c>
      <c r="J35" s="15">
        <v>888.35</v>
      </c>
      <c r="K35" s="15">
        <v>1430.75</v>
      </c>
      <c r="L35" s="15">
        <v>2833.3500000000004</v>
      </c>
      <c r="M35" s="15">
        <v>4252.75</v>
      </c>
      <c r="N35" s="15">
        <v>6088.5</v>
      </c>
      <c r="O35" s="15">
        <v>7979.1500000000005</v>
      </c>
      <c r="P35" s="15">
        <v>9891.3999999999978</v>
      </c>
      <c r="Q35" s="15">
        <v>14945.450000000003</v>
      </c>
      <c r="R35" s="15">
        <v>20466.349999999999</v>
      </c>
      <c r="S35" s="15">
        <v>25987.35</v>
      </c>
      <c r="T35" s="15">
        <v>31508.3</v>
      </c>
      <c r="U35" s="15">
        <v>43313.85</v>
      </c>
      <c r="V35" s="15">
        <v>56559.15</v>
      </c>
      <c r="W35" s="15">
        <v>83049.8</v>
      </c>
      <c r="X35" s="15">
        <v>109641.3</v>
      </c>
      <c r="Y35" s="15">
        <v>244499.75</v>
      </c>
      <c r="Z35" s="445" t="s">
        <v>355</v>
      </c>
    </row>
    <row r="36" spans="1:26" ht="19" customHeight="1">
      <c r="A36" s="46"/>
      <c r="B36" s="15"/>
      <c r="C36" s="15"/>
      <c r="D36" s="15"/>
      <c r="E36" s="15"/>
      <c r="F36" s="15"/>
      <c r="G36" s="15"/>
      <c r="H36" s="15"/>
      <c r="I36" s="15"/>
      <c r="J36" s="15"/>
      <c r="K36" s="15"/>
      <c r="L36" s="15"/>
      <c r="M36" s="15"/>
      <c r="N36" s="15"/>
      <c r="O36" s="15"/>
      <c r="P36" s="15"/>
      <c r="Q36" s="15"/>
      <c r="R36" s="15"/>
      <c r="S36" s="15"/>
      <c r="T36" s="15"/>
      <c r="U36" s="15"/>
      <c r="V36" s="15"/>
      <c r="W36" s="15"/>
      <c r="X36" s="15"/>
      <c r="Y36" s="15"/>
      <c r="Z36" s="445"/>
    </row>
    <row r="37" spans="1:26" ht="19" customHeight="1">
      <c r="A37" s="48" t="s">
        <v>79</v>
      </c>
      <c r="B37" s="15">
        <v>0</v>
      </c>
      <c r="C37" s="15">
        <v>0</v>
      </c>
      <c r="D37" s="15">
        <v>0</v>
      </c>
      <c r="E37" s="15">
        <v>0</v>
      </c>
      <c r="F37" s="15">
        <v>0</v>
      </c>
      <c r="G37" s="15">
        <v>0</v>
      </c>
      <c r="H37" s="15">
        <v>0</v>
      </c>
      <c r="I37" s="15">
        <v>0</v>
      </c>
      <c r="J37" s="15">
        <v>0</v>
      </c>
      <c r="K37" s="15">
        <v>0</v>
      </c>
      <c r="L37" s="15">
        <v>67</v>
      </c>
      <c r="M37" s="15">
        <v>154</v>
      </c>
      <c r="N37" s="15">
        <v>232</v>
      </c>
      <c r="O37" s="15">
        <v>388</v>
      </c>
      <c r="P37" s="15">
        <v>613</v>
      </c>
      <c r="Q37" s="15">
        <v>1355</v>
      </c>
      <c r="R37" s="15">
        <v>2462</v>
      </c>
      <c r="S37" s="15">
        <v>3985</v>
      </c>
      <c r="T37" s="15">
        <v>6361</v>
      </c>
      <c r="U37" s="15">
        <v>12107</v>
      </c>
      <c r="V37" s="15">
        <v>17853</v>
      </c>
      <c r="W37" s="15">
        <v>29345</v>
      </c>
      <c r="X37" s="15">
        <v>40850</v>
      </c>
      <c r="Y37" s="15">
        <v>98934</v>
      </c>
      <c r="Z37" s="445" t="s">
        <v>80</v>
      </c>
    </row>
    <row r="38" spans="1:26" ht="19" customHeight="1">
      <c r="A38" s="56"/>
      <c r="B38" s="57"/>
      <c r="C38" s="57"/>
      <c r="D38" s="57"/>
      <c r="E38" s="57"/>
      <c r="F38" s="57"/>
      <c r="G38" s="57"/>
      <c r="H38" s="57"/>
      <c r="I38" s="58"/>
      <c r="J38" s="58"/>
      <c r="K38" s="58"/>
      <c r="L38" s="58"/>
      <c r="N38" s="446"/>
      <c r="O38" s="446"/>
      <c r="P38" s="446"/>
      <c r="Q38" s="446"/>
      <c r="R38" s="446"/>
      <c r="S38" s="446"/>
      <c r="T38" s="446"/>
      <c r="U38" s="446"/>
      <c r="V38" s="446"/>
      <c r="W38" s="446"/>
      <c r="X38" s="446"/>
      <c r="Y38" s="446"/>
      <c r="Z38" s="447"/>
    </row>
    <row r="39" spans="1:26" ht="19" customHeight="1">
      <c r="A39" s="39"/>
      <c r="B39" s="791" t="s">
        <v>24</v>
      </c>
      <c r="C39" s="792"/>
      <c r="D39" s="792"/>
      <c r="E39" s="792"/>
      <c r="F39" s="792"/>
      <c r="G39" s="792"/>
      <c r="H39" s="792"/>
      <c r="I39" s="792"/>
      <c r="J39" s="792"/>
      <c r="K39" s="792"/>
      <c r="L39" s="792"/>
      <c r="M39" s="793"/>
      <c r="N39" s="785" t="s">
        <v>356</v>
      </c>
      <c r="O39" s="786"/>
      <c r="P39" s="786"/>
      <c r="Q39" s="786"/>
      <c r="R39" s="786"/>
      <c r="S39" s="786"/>
      <c r="T39" s="786"/>
      <c r="U39" s="786"/>
      <c r="V39" s="786"/>
      <c r="W39" s="786"/>
      <c r="X39" s="786"/>
      <c r="Y39" s="787"/>
      <c r="Z39" s="444"/>
    </row>
    <row r="40" spans="1:26" ht="19" customHeight="1">
      <c r="A40" s="46" t="s">
        <v>155</v>
      </c>
      <c r="B40" s="11">
        <v>0.38400000000000001</v>
      </c>
      <c r="C40" s="11">
        <v>0.32</v>
      </c>
      <c r="D40" s="11">
        <v>0.2742857142857143</v>
      </c>
      <c r="E40" s="11">
        <v>0.24</v>
      </c>
      <c r="F40" s="11">
        <v>0.192</v>
      </c>
      <c r="G40" s="11">
        <v>0.51116666666666666</v>
      </c>
      <c r="H40" s="11">
        <v>1.0531428571428572</v>
      </c>
      <c r="I40" s="11">
        <v>1.694375</v>
      </c>
      <c r="J40" s="11">
        <v>2.004777777777778</v>
      </c>
      <c r="K40" s="11">
        <v>2.4455</v>
      </c>
      <c r="L40" s="11">
        <v>3.3966666666666674</v>
      </c>
      <c r="M40" s="11">
        <v>4.2625714285714285</v>
      </c>
      <c r="N40" s="11">
        <v>5.1380625000000002</v>
      </c>
      <c r="O40" s="11">
        <v>5.9971666666666676</v>
      </c>
      <c r="P40" s="11">
        <v>6.8241000000000014</v>
      </c>
      <c r="Q40" s="11">
        <v>8.3300400000000003</v>
      </c>
      <c r="R40" s="11">
        <v>9.5920000000000005</v>
      </c>
      <c r="S40" s="11">
        <v>10.702742857142857</v>
      </c>
      <c r="T40" s="11">
        <v>11.611400000000001</v>
      </c>
      <c r="U40" s="11">
        <v>13.3415</v>
      </c>
      <c r="V40" s="11">
        <v>14.609400000000001</v>
      </c>
      <c r="W40" s="11">
        <v>16.825749999999999</v>
      </c>
      <c r="X40" s="11">
        <v>18.653860000000002</v>
      </c>
      <c r="Y40" s="11">
        <v>22.628170000000001</v>
      </c>
      <c r="Z40" s="445" t="s">
        <v>330</v>
      </c>
    </row>
    <row r="41" spans="1:26" ht="19" customHeight="1">
      <c r="A41" s="46" t="s">
        <v>56</v>
      </c>
      <c r="B41" s="11">
        <v>0</v>
      </c>
      <c r="C41" s="11">
        <v>0</v>
      </c>
      <c r="D41" s="11">
        <v>0</v>
      </c>
      <c r="E41" s="11">
        <v>0</v>
      </c>
      <c r="F41" s="11">
        <v>0.14840000000000003</v>
      </c>
      <c r="G41" s="11">
        <v>1.2135</v>
      </c>
      <c r="H41" s="11">
        <v>2.5247142857142859</v>
      </c>
      <c r="I41" s="11">
        <v>3.6747500000000004</v>
      </c>
      <c r="J41" s="11">
        <v>4.7951111111111118</v>
      </c>
      <c r="K41" s="11">
        <v>6.1316000000000006</v>
      </c>
      <c r="L41" s="11">
        <v>7.9845000000000015</v>
      </c>
      <c r="M41" s="11">
        <v>9.1032857142857164</v>
      </c>
      <c r="N41" s="11">
        <v>9.9423124999999999</v>
      </c>
      <c r="O41" s="11">
        <v>10.656111111111114</v>
      </c>
      <c r="P41" s="11">
        <v>11.3802</v>
      </c>
      <c r="Q41" s="11">
        <v>12.785560000000002</v>
      </c>
      <c r="R41" s="11">
        <v>13.976133333333335</v>
      </c>
      <c r="S41" s="11">
        <v>14.993171428571431</v>
      </c>
      <c r="T41" s="11">
        <v>15.998049999999999</v>
      </c>
      <c r="U41" s="11">
        <v>17.598039999999997</v>
      </c>
      <c r="V41" s="11">
        <v>18.727383333333332</v>
      </c>
      <c r="W41" s="11">
        <v>20.355262500000002</v>
      </c>
      <c r="X41" s="11">
        <v>21.5822</v>
      </c>
      <c r="Y41" s="11">
        <v>24.651210000000003</v>
      </c>
      <c r="Z41" s="445" t="s">
        <v>331</v>
      </c>
    </row>
    <row r="42" spans="1:26" ht="19" customHeight="1">
      <c r="A42" s="46" t="s">
        <v>59</v>
      </c>
      <c r="B42" s="11">
        <v>0.4</v>
      </c>
      <c r="C42" s="11">
        <v>0.33333333333333337</v>
      </c>
      <c r="D42" s="11">
        <v>0.2857142857142857</v>
      </c>
      <c r="E42" s="11">
        <v>0.25</v>
      </c>
      <c r="F42" s="11">
        <v>0.2</v>
      </c>
      <c r="G42" s="11">
        <v>0.16666666666666669</v>
      </c>
      <c r="H42" s="11">
        <v>0.32800000000000001</v>
      </c>
      <c r="I42" s="11">
        <v>1.2535000000000001</v>
      </c>
      <c r="J42" s="11">
        <v>2.4133333333333331</v>
      </c>
      <c r="K42" s="11">
        <v>3.6372</v>
      </c>
      <c r="L42" s="11">
        <v>5.5008333333333344</v>
      </c>
      <c r="M42" s="11">
        <v>6.5464285714285708</v>
      </c>
      <c r="N42" s="11">
        <v>7.3098750000000008</v>
      </c>
      <c r="O42" s="11">
        <v>7.9222222222222225</v>
      </c>
      <c r="P42" s="11">
        <v>8.4786000000000001</v>
      </c>
      <c r="Q42" s="11">
        <v>9.6807200000000009</v>
      </c>
      <c r="R42" s="11">
        <v>10.743600000000001</v>
      </c>
      <c r="S42" s="11">
        <v>11.606400000000001</v>
      </c>
      <c r="T42" s="11">
        <v>12.438150000000002</v>
      </c>
      <c r="U42" s="11">
        <v>13.74464</v>
      </c>
      <c r="V42" s="11">
        <v>14.615633333333333</v>
      </c>
      <c r="W42" s="11">
        <v>15.704375000000001</v>
      </c>
      <c r="X42" s="11">
        <v>16.361920000000001</v>
      </c>
      <c r="Y42" s="11">
        <v>17.769289999999998</v>
      </c>
      <c r="Z42" s="445" t="s">
        <v>332</v>
      </c>
    </row>
    <row r="43" spans="1:26" ht="19" customHeight="1">
      <c r="A43" s="46" t="s">
        <v>62</v>
      </c>
      <c r="B43" s="11"/>
      <c r="C43" s="11">
        <v>0.66666666666666674</v>
      </c>
      <c r="D43" s="11">
        <v>0.5714285714285714</v>
      </c>
      <c r="E43" s="11">
        <v>0.5</v>
      </c>
      <c r="F43" s="11">
        <v>0.4</v>
      </c>
      <c r="G43" s="11">
        <v>0.33333333333333337</v>
      </c>
      <c r="H43" s="11">
        <v>0.8723142857142856</v>
      </c>
      <c r="I43" s="11">
        <v>2.4130875000000001</v>
      </c>
      <c r="J43" s="11">
        <v>3.5788777777777772</v>
      </c>
      <c r="K43" s="11">
        <v>4.5115100000000004</v>
      </c>
      <c r="L43" s="11">
        <v>5.5682749999999999</v>
      </c>
      <c r="M43" s="11">
        <v>6.2183571428571431</v>
      </c>
      <c r="N43" s="11">
        <v>7.0542124999999993</v>
      </c>
      <c r="O43" s="11">
        <v>7.5739666666666681</v>
      </c>
      <c r="P43" s="11">
        <v>8.0044350000000009</v>
      </c>
      <c r="Q43" s="11">
        <v>8.7851440000000007</v>
      </c>
      <c r="R43" s="11">
        <v>9.4424899999999994</v>
      </c>
      <c r="S43" s="11">
        <v>9.9120228571428584</v>
      </c>
      <c r="T43" s="11">
        <v>10.271505000000001</v>
      </c>
      <c r="U43" s="11">
        <v>10.809975999999999</v>
      </c>
      <c r="V43" s="11">
        <v>11.168956666666666</v>
      </c>
      <c r="W43" s="11">
        <v>11.617682499999999</v>
      </c>
      <c r="X43" s="11">
        <v>11.889851</v>
      </c>
      <c r="Y43" s="11">
        <v>12.4972475</v>
      </c>
      <c r="Z43" s="445" t="s">
        <v>333</v>
      </c>
    </row>
    <row r="44" spans="1:26" ht="19" customHeight="1">
      <c r="A44" s="46" t="s">
        <v>65</v>
      </c>
      <c r="B44" s="11">
        <v>0</v>
      </c>
      <c r="C44" s="11">
        <v>0.14666666666666667</v>
      </c>
      <c r="D44" s="11">
        <v>0.31428571428571428</v>
      </c>
      <c r="E44" s="11">
        <v>0.53</v>
      </c>
      <c r="F44" s="11">
        <v>1.016</v>
      </c>
      <c r="G44" s="11">
        <v>1.6233333333333333</v>
      </c>
      <c r="H44" s="11">
        <v>2.214285714285714</v>
      </c>
      <c r="I44" s="11">
        <v>2.7725</v>
      </c>
      <c r="J44" s="11">
        <v>3.2622222222222219</v>
      </c>
      <c r="K44" s="11">
        <v>3.698</v>
      </c>
      <c r="L44" s="11">
        <v>4.5549999999999997</v>
      </c>
      <c r="M44" s="11">
        <v>5.3185714285714285</v>
      </c>
      <c r="N44" s="11">
        <v>5.7962499999999997</v>
      </c>
      <c r="O44" s="11">
        <v>5.8522222222222222</v>
      </c>
      <c r="P44" s="11">
        <v>6.3409999999999993</v>
      </c>
      <c r="Q44" s="11">
        <v>7.4079999999999995</v>
      </c>
      <c r="R44" s="11">
        <v>8.3979999999999997</v>
      </c>
      <c r="S44" s="11">
        <v>9.2868571428571425</v>
      </c>
      <c r="T44" s="11">
        <v>9.9574999999999996</v>
      </c>
      <c r="U44" s="11">
        <v>10.903599999999999</v>
      </c>
      <c r="V44" s="11">
        <v>11.538333333333334</v>
      </c>
      <c r="W44" s="11">
        <v>12.332750000000001</v>
      </c>
      <c r="X44" s="11">
        <v>12.809400000000002</v>
      </c>
      <c r="Y44" s="11">
        <v>15.562799999999999</v>
      </c>
      <c r="Z44" s="445" t="s">
        <v>334</v>
      </c>
    </row>
    <row r="45" spans="1:26" ht="19" customHeight="1">
      <c r="A45" s="46" t="s">
        <v>68</v>
      </c>
      <c r="B45" s="11">
        <v>0</v>
      </c>
      <c r="C45" s="11">
        <v>0</v>
      </c>
      <c r="D45" s="11">
        <v>0</v>
      </c>
      <c r="E45" s="11">
        <v>0</v>
      </c>
      <c r="F45" s="11">
        <v>0</v>
      </c>
      <c r="G45" s="11">
        <v>0.50499999999999989</v>
      </c>
      <c r="H45" s="11">
        <v>1.9278571428571429</v>
      </c>
      <c r="I45" s="11">
        <v>2.9261249999999994</v>
      </c>
      <c r="J45" s="11">
        <v>3.7333333333333338</v>
      </c>
      <c r="K45" s="11">
        <v>4.3513000000000002</v>
      </c>
      <c r="L45" s="11">
        <v>5.3014999999999999</v>
      </c>
      <c r="M45" s="11">
        <v>6.019499999999999</v>
      </c>
      <c r="N45" s="11">
        <v>6.2998124999999998</v>
      </c>
      <c r="O45" s="11">
        <v>7.0533333333333337</v>
      </c>
      <c r="P45" s="11">
        <v>7.6561499999999993</v>
      </c>
      <c r="Q45" s="11">
        <v>8.5043999999999986</v>
      </c>
      <c r="R45" s="11">
        <v>9.0698333333333316</v>
      </c>
      <c r="S45" s="11">
        <v>9.4816285714285709</v>
      </c>
      <c r="T45" s="11">
        <v>9.8248999999999995</v>
      </c>
      <c r="U45" s="11">
        <v>10.310999999999998</v>
      </c>
      <c r="V45" s="11">
        <v>10.639616666666665</v>
      </c>
      <c r="W45" s="11">
        <v>11.050425000000001</v>
      </c>
      <c r="X45" s="11">
        <v>11.296909999999999</v>
      </c>
      <c r="Y45" s="11">
        <v>11.802264999999998</v>
      </c>
      <c r="Z45" s="445" t="s">
        <v>335</v>
      </c>
    </row>
    <row r="46" spans="1:26" ht="19" customHeight="1">
      <c r="A46" s="46" t="s">
        <v>71</v>
      </c>
      <c r="B46" s="11">
        <v>0.4</v>
      </c>
      <c r="C46" s="11">
        <v>0.33333333333333337</v>
      </c>
      <c r="D46" s="11">
        <v>0.2857142857142857</v>
      </c>
      <c r="E46" s="11">
        <v>0.25</v>
      </c>
      <c r="F46" s="11">
        <v>0.2</v>
      </c>
      <c r="G46" s="11">
        <v>0.52249999999999996</v>
      </c>
      <c r="H46" s="11">
        <v>1.1628571428571428</v>
      </c>
      <c r="I46" s="11">
        <v>1.8967500000000002</v>
      </c>
      <c r="J46" s="11">
        <v>2.6815555555555557</v>
      </c>
      <c r="K46" s="11">
        <v>3.4645000000000001</v>
      </c>
      <c r="L46" s="11">
        <v>4.7792499999999993</v>
      </c>
      <c r="M46" s="11">
        <v>5.7190714285714286</v>
      </c>
      <c r="N46" s="11">
        <v>6.4958124999999995</v>
      </c>
      <c r="O46" s="11">
        <v>7.1463888888888878</v>
      </c>
      <c r="P46" s="11">
        <v>7.7722999999999987</v>
      </c>
      <c r="Q46" s="11">
        <v>8.9423600000000008</v>
      </c>
      <c r="R46" s="11">
        <v>9.7556333333333338</v>
      </c>
      <c r="S46" s="11">
        <v>10.342000000000001</v>
      </c>
      <c r="T46" s="11">
        <v>10.834174999999998</v>
      </c>
      <c r="U46" s="11">
        <v>11.598320000000001</v>
      </c>
      <c r="V46" s="11">
        <v>12.225116666666668</v>
      </c>
      <c r="W46" s="11">
        <v>12.736374999999999</v>
      </c>
      <c r="X46" s="11">
        <v>12.827940000000002</v>
      </c>
      <c r="Y46" s="11">
        <v>13.118675</v>
      </c>
      <c r="Z46" s="445" t="s">
        <v>336</v>
      </c>
    </row>
    <row r="47" spans="1:26" ht="19" customHeight="1">
      <c r="A47" s="46" t="s">
        <v>74</v>
      </c>
      <c r="B47" s="11">
        <v>0</v>
      </c>
      <c r="C47" s="11">
        <v>0</v>
      </c>
      <c r="D47" s="11">
        <v>0</v>
      </c>
      <c r="E47" s="11">
        <v>0</v>
      </c>
      <c r="F47" s="11">
        <v>0</v>
      </c>
      <c r="G47" s="11">
        <v>1.0498333333333334</v>
      </c>
      <c r="H47" s="11">
        <v>2.177142857142857</v>
      </c>
      <c r="I47" s="11">
        <v>3.048</v>
      </c>
      <c r="J47" s="11">
        <v>3.7365555555555554</v>
      </c>
      <c r="K47" s="11">
        <v>4.5922999999999989</v>
      </c>
      <c r="L47" s="11">
        <v>5.4567499999999995</v>
      </c>
      <c r="M47" s="11">
        <v>6.1286428571428573</v>
      </c>
      <c r="N47" s="11">
        <v>7.0754999999999999</v>
      </c>
      <c r="O47" s="11">
        <v>7.8669444444444441</v>
      </c>
      <c r="P47" s="11">
        <v>8.5496499999999997</v>
      </c>
      <c r="Q47" s="11">
        <v>10.104119999999998</v>
      </c>
      <c r="R47" s="11">
        <v>11.112500000000001</v>
      </c>
      <c r="S47" s="11">
        <v>11.821885714285713</v>
      </c>
      <c r="T47" s="11">
        <v>12.354574999999999</v>
      </c>
      <c r="U47" s="11">
        <v>13.378699999999998</v>
      </c>
      <c r="V47" s="11">
        <v>14.102316666666667</v>
      </c>
      <c r="W47" s="11">
        <v>15.371762499999999</v>
      </c>
      <c r="X47" s="11">
        <v>16.316199999999998</v>
      </c>
      <c r="Y47" s="11">
        <v>18.763870000000001</v>
      </c>
      <c r="Z47" s="445" t="s">
        <v>337</v>
      </c>
    </row>
    <row r="48" spans="1:26" ht="19" customHeight="1">
      <c r="A48" s="46" t="s">
        <v>77</v>
      </c>
      <c r="B48" s="11">
        <v>0</v>
      </c>
      <c r="C48" s="11">
        <v>0</v>
      </c>
      <c r="D48" s="11">
        <v>0</v>
      </c>
      <c r="E48" s="11">
        <v>0</v>
      </c>
      <c r="F48" s="11">
        <v>0</v>
      </c>
      <c r="G48" s="11">
        <v>0</v>
      </c>
      <c r="H48" s="11">
        <v>0.14042857142857143</v>
      </c>
      <c r="I48" s="11">
        <v>0.37612499999999999</v>
      </c>
      <c r="J48" s="11">
        <v>0.66888888888888887</v>
      </c>
      <c r="K48" s="11">
        <v>0.99539999999999995</v>
      </c>
      <c r="L48" s="11">
        <v>1.53725</v>
      </c>
      <c r="M48" s="11">
        <v>1.9519285714285715</v>
      </c>
      <c r="N48" s="11">
        <v>2.0012500000000002</v>
      </c>
      <c r="O48" s="11">
        <v>2.3252222222222225</v>
      </c>
      <c r="P48" s="11">
        <v>2.62615</v>
      </c>
      <c r="Q48" s="11">
        <v>3.3584800000000006</v>
      </c>
      <c r="R48" s="11">
        <v>3.9842333333333335</v>
      </c>
      <c r="S48" s="11">
        <v>4.5887714285714285</v>
      </c>
      <c r="T48" s="11">
        <v>5.3353249999999992</v>
      </c>
      <c r="U48" s="11">
        <v>7.5879799999999999</v>
      </c>
      <c r="V48" s="11">
        <v>8.841916666666668</v>
      </c>
      <c r="W48" s="11">
        <v>9.6367625000000015</v>
      </c>
      <c r="X48" s="11">
        <v>9.8192500000000003</v>
      </c>
      <c r="Y48" s="11">
        <v>10.235480000000001</v>
      </c>
      <c r="Z48" s="445" t="s">
        <v>338</v>
      </c>
    </row>
    <row r="49" spans="1:26" ht="19" customHeight="1">
      <c r="A49" s="46" t="s">
        <v>19</v>
      </c>
      <c r="B49" s="11">
        <v>0.4</v>
      </c>
      <c r="C49" s="11">
        <v>0.33333333333333337</v>
      </c>
      <c r="D49" s="11">
        <v>0.2857142857142857</v>
      </c>
      <c r="E49" s="11">
        <v>0.49050000000000005</v>
      </c>
      <c r="F49" s="11">
        <v>0.73180000000000012</v>
      </c>
      <c r="G49" s="11">
        <v>1.3258333333333334</v>
      </c>
      <c r="H49" s="11">
        <v>1.9212857142857143</v>
      </c>
      <c r="I49" s="11">
        <v>2.6465000000000001</v>
      </c>
      <c r="J49" s="11">
        <v>3.4586666666666668</v>
      </c>
      <c r="K49" s="11">
        <v>4.2408999999999999</v>
      </c>
      <c r="L49" s="11">
        <v>5.5783333333333331</v>
      </c>
      <c r="M49" s="11">
        <v>6.7017142857142868</v>
      </c>
      <c r="N49" s="11">
        <v>7.755187499999999</v>
      </c>
      <c r="O49" s="11">
        <v>8.7390555555555558</v>
      </c>
      <c r="P49" s="11">
        <v>9.6015000000000015</v>
      </c>
      <c r="Q49" s="11">
        <v>11.611720000000002</v>
      </c>
      <c r="R49" s="11">
        <v>12.9719</v>
      </c>
      <c r="S49" s="11">
        <v>14.262857142857143</v>
      </c>
      <c r="T49" s="11">
        <v>15.329525</v>
      </c>
      <c r="U49" s="11">
        <v>16.87238</v>
      </c>
      <c r="V49" s="11">
        <v>18.234416666666664</v>
      </c>
      <c r="W49" s="11">
        <v>20.485949999999995</v>
      </c>
      <c r="X49" s="11">
        <v>21.692769999999996</v>
      </c>
      <c r="Y49" s="11">
        <v>22.224904999999996</v>
      </c>
      <c r="Z49" s="445" t="s">
        <v>339</v>
      </c>
    </row>
    <row r="50" spans="1:26" ht="19" customHeight="1">
      <c r="A50" s="46" t="s">
        <v>57</v>
      </c>
      <c r="B50" s="11">
        <v>0.48</v>
      </c>
      <c r="C50" s="11">
        <v>0.4</v>
      </c>
      <c r="D50" s="11">
        <v>0.34285714285714286</v>
      </c>
      <c r="E50" s="11">
        <v>0.3</v>
      </c>
      <c r="F50" s="11">
        <v>0.24</v>
      </c>
      <c r="G50" s="11">
        <v>1.2401666666666664</v>
      </c>
      <c r="H50" s="11">
        <v>2.6584285714285714</v>
      </c>
      <c r="I50" s="11">
        <v>3.9038749999999998</v>
      </c>
      <c r="J50" s="11">
        <v>5.0125555555555552</v>
      </c>
      <c r="K50" s="11">
        <v>5.9838000000000013</v>
      </c>
      <c r="L50" s="11">
        <v>7.0121666666666664</v>
      </c>
      <c r="M50" s="11">
        <v>7.7922857142857156</v>
      </c>
      <c r="N50" s="11">
        <v>8.9191874999999996</v>
      </c>
      <c r="O50" s="11">
        <v>9.9477777777777767</v>
      </c>
      <c r="P50" s="11">
        <v>10.951650000000001</v>
      </c>
      <c r="Q50" s="11">
        <v>12.75272</v>
      </c>
      <c r="R50" s="11">
        <v>14.060233333333336</v>
      </c>
      <c r="S50" s="11">
        <v>15.069400000000002</v>
      </c>
      <c r="T50" s="11">
        <v>15.889125000000002</v>
      </c>
      <c r="U50" s="11">
        <v>17.345240000000004</v>
      </c>
      <c r="V50" s="11">
        <v>18.469916666666666</v>
      </c>
      <c r="W50" s="11">
        <v>19.87555</v>
      </c>
      <c r="X50" s="11">
        <v>20.71949</v>
      </c>
      <c r="Y50" s="11">
        <v>21.854334999999995</v>
      </c>
      <c r="Z50" s="445" t="s">
        <v>340</v>
      </c>
    </row>
    <row r="51" spans="1:26" ht="19" customHeight="1">
      <c r="A51" s="46" t="s">
        <v>60</v>
      </c>
      <c r="B51" s="11">
        <v>0</v>
      </c>
      <c r="C51" s="11">
        <v>0</v>
      </c>
      <c r="D51" s="11">
        <v>0</v>
      </c>
      <c r="E51" s="11">
        <v>0</v>
      </c>
      <c r="F51" s="11">
        <v>0</v>
      </c>
      <c r="G51" s="11">
        <v>0</v>
      </c>
      <c r="H51" s="11">
        <v>0</v>
      </c>
      <c r="I51" s="11">
        <v>0</v>
      </c>
      <c r="J51" s="11">
        <v>0</v>
      </c>
      <c r="K51" s="11">
        <v>0</v>
      </c>
      <c r="L51" s="11">
        <v>2.082583333333333</v>
      </c>
      <c r="M51" s="11">
        <v>4.840357142857143</v>
      </c>
      <c r="N51" s="11">
        <v>6.9086249999999998</v>
      </c>
      <c r="O51" s="11">
        <v>8.4906111111111109</v>
      </c>
      <c r="P51" s="11">
        <v>9.7802000000000007</v>
      </c>
      <c r="Q51" s="11">
        <v>12.091880000000002</v>
      </c>
      <c r="R51" s="11">
        <v>13.633033333333334</v>
      </c>
      <c r="S51" s="11">
        <v>14.733828571428573</v>
      </c>
      <c r="T51" s="11">
        <v>15.559424999999999</v>
      </c>
      <c r="U51" s="11">
        <v>16.7256</v>
      </c>
      <c r="V51" s="11">
        <v>17.510449999999999</v>
      </c>
      <c r="W51" s="11">
        <v>18.491524999999999</v>
      </c>
      <c r="X51" s="11">
        <v>19.08053</v>
      </c>
      <c r="Y51" s="11">
        <v>22.076709999999999</v>
      </c>
      <c r="Z51" s="445" t="s">
        <v>341</v>
      </c>
    </row>
    <row r="52" spans="1:26" ht="19" customHeight="1">
      <c r="A52" s="46" t="s">
        <v>63</v>
      </c>
      <c r="B52" s="11">
        <v>0</v>
      </c>
      <c r="C52" s="11">
        <v>0</v>
      </c>
      <c r="D52" s="11">
        <v>0</v>
      </c>
      <c r="E52" s="11">
        <v>0</v>
      </c>
      <c r="F52" s="11">
        <v>0.87959999999999983</v>
      </c>
      <c r="G52" s="11">
        <v>0.93433333333333335</v>
      </c>
      <c r="H52" s="11">
        <v>0.97285714285714286</v>
      </c>
      <c r="I52" s="11">
        <v>1.0022500000000001</v>
      </c>
      <c r="J52" s="11">
        <v>1.3660000000000001</v>
      </c>
      <c r="K52" s="11">
        <v>2.1063000000000001</v>
      </c>
      <c r="L52" s="11">
        <v>3.5841666666666669</v>
      </c>
      <c r="M52" s="11">
        <v>4.9944285714285712</v>
      </c>
      <c r="N52" s="11">
        <v>6.3129375000000003</v>
      </c>
      <c r="O52" s="11">
        <v>7.538555555555555</v>
      </c>
      <c r="P52" s="11">
        <v>8.6773500000000006</v>
      </c>
      <c r="Q52" s="11">
        <v>11.060280000000001</v>
      </c>
      <c r="R52" s="11">
        <v>12.874266666666667</v>
      </c>
      <c r="S52" s="11">
        <v>14.328257142857142</v>
      </c>
      <c r="T52" s="11">
        <v>15.536449999999999</v>
      </c>
      <c r="U52" s="11">
        <v>17.48216</v>
      </c>
      <c r="V52" s="11">
        <v>18.911200000000001</v>
      </c>
      <c r="W52" s="11">
        <v>20.791687499999998</v>
      </c>
      <c r="X52" s="11">
        <v>21.999839999999999</v>
      </c>
      <c r="Y52" s="11">
        <v>24.827295000000003</v>
      </c>
      <c r="Z52" s="445" t="s">
        <v>342</v>
      </c>
    </row>
    <row r="53" spans="1:26" ht="19" customHeight="1">
      <c r="A53" s="46" t="s">
        <v>66</v>
      </c>
      <c r="B53" s="11">
        <v>0.48</v>
      </c>
      <c r="C53" s="11">
        <v>0.4</v>
      </c>
      <c r="D53" s="11">
        <v>0.34285714285714286</v>
      </c>
      <c r="E53" s="11">
        <v>0.3</v>
      </c>
      <c r="F53" s="11">
        <v>0.29120000000000001</v>
      </c>
      <c r="G53" s="11">
        <v>1.0193333333333332</v>
      </c>
      <c r="H53" s="11">
        <v>1.8692857142857142</v>
      </c>
      <c r="I53" s="11">
        <v>2.8824999999999998</v>
      </c>
      <c r="J53" s="11">
        <v>3.7956666666666665</v>
      </c>
      <c r="K53" s="11">
        <v>4.5153999999999996</v>
      </c>
      <c r="L53" s="11">
        <v>5.8725833333333339</v>
      </c>
      <c r="M53" s="11">
        <v>6.731642857142857</v>
      </c>
      <c r="N53" s="11">
        <v>7.5273124999999999</v>
      </c>
      <c r="O53" s="11">
        <v>8.2126666666666672</v>
      </c>
      <c r="P53" s="11">
        <v>8.9826999999999995</v>
      </c>
      <c r="Q53" s="11">
        <v>10.651719999999999</v>
      </c>
      <c r="R53" s="11">
        <v>12.021366666666665</v>
      </c>
      <c r="S53" s="11">
        <v>13.247342857142858</v>
      </c>
      <c r="T53" s="11">
        <v>14.2676</v>
      </c>
      <c r="U53" s="11">
        <v>15.748339999999999</v>
      </c>
      <c r="V53" s="11">
        <v>16.7394</v>
      </c>
      <c r="W53" s="11">
        <v>18.403637499999999</v>
      </c>
      <c r="X53" s="11">
        <v>19.141470000000002</v>
      </c>
      <c r="Y53" s="11">
        <v>19.434735</v>
      </c>
      <c r="Z53" s="445" t="s">
        <v>343</v>
      </c>
    </row>
    <row r="54" spans="1:26" ht="19" customHeight="1">
      <c r="A54" s="46" t="s">
        <v>69</v>
      </c>
      <c r="B54" s="11">
        <v>0</v>
      </c>
      <c r="C54" s="11">
        <v>0</v>
      </c>
      <c r="D54" s="11">
        <v>0</v>
      </c>
      <c r="E54" s="11">
        <v>0</v>
      </c>
      <c r="F54" s="11">
        <v>1.5600000000000003E-2</v>
      </c>
      <c r="G54" s="11">
        <v>0.79816666666666669</v>
      </c>
      <c r="H54" s="11">
        <v>1.947857142857143</v>
      </c>
      <c r="I54" s="11">
        <v>3.0478750000000003</v>
      </c>
      <c r="J54" s="11">
        <v>3.9763333333333337</v>
      </c>
      <c r="K54" s="11">
        <v>4.7969999999999997</v>
      </c>
      <c r="L54" s="11">
        <v>5.4547500000000007</v>
      </c>
      <c r="M54" s="11">
        <v>6.293499999999999</v>
      </c>
      <c r="N54" s="11">
        <v>7.4158125000000004</v>
      </c>
      <c r="O54" s="11">
        <v>8.2983333333333338</v>
      </c>
      <c r="P54" s="11">
        <v>9.1455000000000002</v>
      </c>
      <c r="Q54" s="11">
        <v>10.83764</v>
      </c>
      <c r="R54" s="11">
        <v>12.086900000000002</v>
      </c>
      <c r="S54" s="11">
        <v>13.068342857142856</v>
      </c>
      <c r="T54" s="11">
        <v>13.859024999999999</v>
      </c>
      <c r="U54" s="11">
        <v>15.09394</v>
      </c>
      <c r="V54" s="11">
        <v>15.941116666666666</v>
      </c>
      <c r="W54" s="11">
        <v>17.0001</v>
      </c>
      <c r="X54" s="11">
        <v>17.489470000000001</v>
      </c>
      <c r="Y54" s="11">
        <v>17.807865000000003</v>
      </c>
      <c r="Z54" s="445" t="s">
        <v>344</v>
      </c>
    </row>
    <row r="55" spans="1:26" ht="19" customHeight="1">
      <c r="A55" s="46" t="s">
        <v>72</v>
      </c>
      <c r="B55" s="11">
        <v>0.28439999999999999</v>
      </c>
      <c r="C55" s="11">
        <v>0.47900000000000009</v>
      </c>
      <c r="D55" s="11">
        <v>0.65057142857142858</v>
      </c>
      <c r="E55" s="11">
        <v>0.93100000000000005</v>
      </c>
      <c r="F55" s="11">
        <v>1.373</v>
      </c>
      <c r="G55" s="11">
        <v>1.9116666666666666</v>
      </c>
      <c r="H55" s="11">
        <v>2.4290000000000003</v>
      </c>
      <c r="I55" s="11">
        <v>2.9236250000000004</v>
      </c>
      <c r="J55" s="11">
        <v>3.427</v>
      </c>
      <c r="K55" s="11">
        <v>3.9569000000000005</v>
      </c>
      <c r="L55" s="11">
        <v>4.4922499999999994</v>
      </c>
      <c r="M55" s="11">
        <v>4.9951428571428576</v>
      </c>
      <c r="N55" s="11">
        <v>5.6914374999999993</v>
      </c>
      <c r="O55" s="11">
        <v>6.2922222222222226</v>
      </c>
      <c r="P55" s="11">
        <v>6.7735000000000003</v>
      </c>
      <c r="Q55" s="11">
        <v>7.9182000000000006</v>
      </c>
      <c r="R55" s="11">
        <v>8.7816333333333336</v>
      </c>
      <c r="S55" s="11">
        <v>9.4056000000000015</v>
      </c>
      <c r="T55" s="11">
        <v>9.9375999999999998</v>
      </c>
      <c r="U55" s="11">
        <v>10.748199999999999</v>
      </c>
      <c r="V55" s="11">
        <v>11.290283333333335</v>
      </c>
      <c r="W55" s="11">
        <v>11.8873625</v>
      </c>
      <c r="X55" s="11">
        <v>12.143519999999999</v>
      </c>
      <c r="Y55" s="11">
        <v>12.399510000000001</v>
      </c>
      <c r="Z55" s="445" t="s">
        <v>345</v>
      </c>
    </row>
    <row r="56" spans="1:26" ht="19" customHeight="1">
      <c r="A56" s="46" t="s">
        <v>75</v>
      </c>
      <c r="B56" s="11">
        <v>0</v>
      </c>
      <c r="C56" s="11">
        <v>0</v>
      </c>
      <c r="D56" s="11">
        <v>0</v>
      </c>
      <c r="E56" s="11">
        <v>0</v>
      </c>
      <c r="F56" s="11">
        <v>0</v>
      </c>
      <c r="G56" s="11">
        <v>0</v>
      </c>
      <c r="H56" s="11">
        <v>1.177142857142857</v>
      </c>
      <c r="I56" s="11">
        <v>2.109</v>
      </c>
      <c r="J56" s="11">
        <v>3.1762222222222225</v>
      </c>
      <c r="K56" s="11">
        <v>3.3972000000000002</v>
      </c>
      <c r="L56" s="11">
        <v>5.282</v>
      </c>
      <c r="M56" s="11">
        <v>6.6771428571428562</v>
      </c>
      <c r="N56" s="11">
        <v>7.7361874999999998</v>
      </c>
      <c r="O56" s="11">
        <v>8.9048333333333325</v>
      </c>
      <c r="P56" s="11">
        <v>10.0548</v>
      </c>
      <c r="Q56" s="11">
        <v>12.093120000000001</v>
      </c>
      <c r="R56" s="11">
        <v>13.657200000000003</v>
      </c>
      <c r="S56" s="11">
        <v>15.032371428571428</v>
      </c>
      <c r="T56" s="11">
        <v>16.063749999999999</v>
      </c>
      <c r="U56" s="11">
        <v>17.574820000000003</v>
      </c>
      <c r="V56" s="11">
        <v>18.628783333333331</v>
      </c>
      <c r="W56" s="11">
        <v>19.946087499999997</v>
      </c>
      <c r="X56" s="11">
        <v>20.736349999999998</v>
      </c>
      <c r="Y56" s="11">
        <v>21.361605000000001</v>
      </c>
      <c r="Z56" s="445" t="s">
        <v>346</v>
      </c>
    </row>
    <row r="57" spans="1:26" ht="19" customHeight="1">
      <c r="A57" s="46" t="s">
        <v>78</v>
      </c>
      <c r="B57" s="11">
        <v>0</v>
      </c>
      <c r="C57" s="11">
        <v>0</v>
      </c>
      <c r="D57" s="11">
        <v>0</v>
      </c>
      <c r="E57" s="11">
        <v>0</v>
      </c>
      <c r="F57" s="11">
        <v>0</v>
      </c>
      <c r="G57" s="11">
        <v>0</v>
      </c>
      <c r="H57" s="11">
        <v>0</v>
      </c>
      <c r="I57" s="11">
        <v>0.41749999999999998</v>
      </c>
      <c r="J57" s="11">
        <v>1.2866666666666666</v>
      </c>
      <c r="K57" s="11">
        <v>2.234</v>
      </c>
      <c r="L57" s="11">
        <v>4.0666666666666664</v>
      </c>
      <c r="M57" s="11">
        <v>5.1757142857142853</v>
      </c>
      <c r="N57" s="11">
        <v>6.0975000000000001</v>
      </c>
      <c r="O57" s="11">
        <v>6.9122222222222227</v>
      </c>
      <c r="P57" s="11">
        <v>7.6210000000000004</v>
      </c>
      <c r="Q57" s="11">
        <v>9.3607999999999993</v>
      </c>
      <c r="R57" s="11">
        <v>10.673333333333334</v>
      </c>
      <c r="S57" s="11">
        <v>11.824</v>
      </c>
      <c r="T57" s="11">
        <v>12.698499999999999</v>
      </c>
      <c r="U57" s="11">
        <v>14.016799999999998</v>
      </c>
      <c r="V57" s="11">
        <v>14.994</v>
      </c>
      <c r="W57" s="11">
        <v>16.216000000000001</v>
      </c>
      <c r="X57" s="11">
        <v>16.968800000000002</v>
      </c>
      <c r="Y57" s="11">
        <v>18.6601</v>
      </c>
      <c r="Z57" s="445" t="s">
        <v>347</v>
      </c>
    </row>
    <row r="58" spans="1:26" ht="19" customHeight="1">
      <c r="A58" s="46" t="s">
        <v>55</v>
      </c>
      <c r="B58" s="11">
        <v>0</v>
      </c>
      <c r="C58" s="11">
        <v>0</v>
      </c>
      <c r="D58" s="11">
        <v>0</v>
      </c>
      <c r="E58" s="11">
        <v>0</v>
      </c>
      <c r="F58" s="11">
        <v>0</v>
      </c>
      <c r="G58" s="11">
        <v>0.18666666666666668</v>
      </c>
      <c r="H58" s="11">
        <v>0.99842857142857167</v>
      </c>
      <c r="I58" s="11">
        <v>1.6296250000000001</v>
      </c>
      <c r="J58" s="11">
        <v>2.2548888888888885</v>
      </c>
      <c r="K58" s="11">
        <v>2.9926000000000004</v>
      </c>
      <c r="L58" s="11">
        <v>4.0544166666666666</v>
      </c>
      <c r="M58" s="11">
        <v>5.0752142857142859</v>
      </c>
      <c r="N58" s="11">
        <v>5.9471875000000001</v>
      </c>
      <c r="O58" s="11">
        <v>6.8195555555555547</v>
      </c>
      <c r="P58" s="11">
        <v>7.5801499999999997</v>
      </c>
      <c r="Q58" s="11">
        <v>9.2574799999999993</v>
      </c>
      <c r="R58" s="11">
        <v>10.511566666666667</v>
      </c>
      <c r="S58" s="11">
        <v>11.544314285714288</v>
      </c>
      <c r="T58" s="11">
        <v>12.4208</v>
      </c>
      <c r="U58" s="11">
        <v>13.723140000000001</v>
      </c>
      <c r="V58" s="11">
        <v>14.736216666666667</v>
      </c>
      <c r="W58" s="11">
        <v>16.041762500000001</v>
      </c>
      <c r="X58" s="11">
        <v>16.996449999999996</v>
      </c>
      <c r="Y58" s="11">
        <v>19.252575</v>
      </c>
      <c r="Z58" s="445" t="s">
        <v>348</v>
      </c>
    </row>
    <row r="59" spans="1:26" ht="19" customHeight="1">
      <c r="A59" s="46" t="s">
        <v>58</v>
      </c>
      <c r="B59" s="11">
        <v>0</v>
      </c>
      <c r="C59" s="11">
        <v>0</v>
      </c>
      <c r="D59" s="11">
        <v>0</v>
      </c>
      <c r="E59" s="11">
        <v>0</v>
      </c>
      <c r="F59" s="11">
        <v>0</v>
      </c>
      <c r="G59" s="11">
        <v>0</v>
      </c>
      <c r="H59" s="11">
        <v>0.255</v>
      </c>
      <c r="I59" s="11">
        <v>0.89287499999999986</v>
      </c>
      <c r="J59" s="11">
        <v>1.6167777777777776</v>
      </c>
      <c r="K59" s="11">
        <v>2.4729000000000001</v>
      </c>
      <c r="L59" s="11">
        <v>4.2780000000000005</v>
      </c>
      <c r="M59" s="11">
        <v>5.6382142857142856</v>
      </c>
      <c r="N59" s="11">
        <v>6.6819999999999986</v>
      </c>
      <c r="O59" s="11">
        <v>7.4940555555555548</v>
      </c>
      <c r="P59" s="11">
        <v>8.3755500000000005</v>
      </c>
      <c r="Q59" s="11">
        <v>10.044</v>
      </c>
      <c r="R59" s="11">
        <v>11.191466666666667</v>
      </c>
      <c r="S59" s="11">
        <v>12.017742857142858</v>
      </c>
      <c r="T59" s="11">
        <v>12.683325</v>
      </c>
      <c r="U59" s="11">
        <v>13.8462</v>
      </c>
      <c r="V59" s="11">
        <v>14.621449999999999</v>
      </c>
      <c r="W59" s="11">
        <v>15.7384</v>
      </c>
      <c r="X59" s="11">
        <v>16.54073</v>
      </c>
      <c r="Y59" s="11">
        <v>18.243095</v>
      </c>
      <c r="Z59" s="445" t="s">
        <v>349</v>
      </c>
    </row>
    <row r="60" spans="1:26" ht="19" customHeight="1">
      <c r="A60" s="46" t="s">
        <v>61</v>
      </c>
      <c r="B60" s="11">
        <v>0.32</v>
      </c>
      <c r="C60" s="11">
        <v>0.26666666666666666</v>
      </c>
      <c r="D60" s="11">
        <v>0.22857142857142859</v>
      </c>
      <c r="E60" s="11">
        <v>0.2</v>
      </c>
      <c r="F60" s="11">
        <v>0.16</v>
      </c>
      <c r="G60" s="11">
        <v>0.13333333333333333</v>
      </c>
      <c r="H60" s="11">
        <v>0.1142857142857143</v>
      </c>
      <c r="I60" s="11">
        <v>0.49399999999999999</v>
      </c>
      <c r="J60" s="11">
        <v>1.228777777777778</v>
      </c>
      <c r="K60" s="11">
        <v>1.4103000000000001</v>
      </c>
      <c r="L60" s="11">
        <v>1.7891666666666666</v>
      </c>
      <c r="M60" s="11">
        <v>2.3004999999999995</v>
      </c>
      <c r="N60" s="11">
        <v>3.5238124999999996</v>
      </c>
      <c r="O60" s="11">
        <v>4.6366666666666667</v>
      </c>
      <c r="P60" s="11">
        <v>5.9047499999999999</v>
      </c>
      <c r="Q60" s="11">
        <v>8.4600399999999993</v>
      </c>
      <c r="R60" s="11">
        <v>10.694266666666666</v>
      </c>
      <c r="S60" s="11">
        <v>12.204857142857142</v>
      </c>
      <c r="T60" s="11">
        <v>13.4925</v>
      </c>
      <c r="U60" s="11">
        <v>15.508660000000003</v>
      </c>
      <c r="V60" s="11">
        <v>17.071583333333333</v>
      </c>
      <c r="W60" s="11">
        <v>19.198900000000002</v>
      </c>
      <c r="X60" s="11">
        <v>20.541830000000001</v>
      </c>
      <c r="Y60" s="11">
        <v>23.301749999999998</v>
      </c>
      <c r="Z60" s="445" t="s">
        <v>350</v>
      </c>
    </row>
    <row r="61" spans="1:26" ht="19" customHeight="1">
      <c r="A61" s="46" t="s">
        <v>64</v>
      </c>
      <c r="B61" s="11">
        <v>0</v>
      </c>
      <c r="C61" s="11">
        <v>0</v>
      </c>
      <c r="D61" s="11">
        <v>0</v>
      </c>
      <c r="E61" s="11">
        <v>0</v>
      </c>
      <c r="F61" s="11">
        <v>0</v>
      </c>
      <c r="G61" s="11">
        <v>0</v>
      </c>
      <c r="H61" s="11">
        <v>0</v>
      </c>
      <c r="I61" s="11">
        <v>0</v>
      </c>
      <c r="J61" s="11">
        <v>0.65166666666666662</v>
      </c>
      <c r="K61" s="11">
        <v>1.9363999999999999</v>
      </c>
      <c r="L61" s="11">
        <v>5.0077499999999997</v>
      </c>
      <c r="M61" s="11">
        <v>7.8999285714285712</v>
      </c>
      <c r="N61" s="11">
        <v>10.17225</v>
      </c>
      <c r="O61" s="11">
        <v>10.977333333333334</v>
      </c>
      <c r="P61" s="11">
        <v>11.674849999999999</v>
      </c>
      <c r="Q61" s="11">
        <v>12.967359999999999</v>
      </c>
      <c r="R61" s="11">
        <v>14.137400000000003</v>
      </c>
      <c r="S61" s="11">
        <v>15.327742857142857</v>
      </c>
      <c r="T61" s="11">
        <v>16.283650000000002</v>
      </c>
      <c r="U61" s="11">
        <v>18.045219999999997</v>
      </c>
      <c r="V61" s="11">
        <v>19.426500000000001</v>
      </c>
      <c r="W61" s="11">
        <v>21.503625</v>
      </c>
      <c r="X61" s="11">
        <v>23.104470000000003</v>
      </c>
      <c r="Y61" s="11">
        <v>26.273999999999997</v>
      </c>
      <c r="Z61" s="445" t="s">
        <v>351</v>
      </c>
    </row>
    <row r="62" spans="1:26" ht="19" customHeight="1">
      <c r="A62" s="46" t="s">
        <v>20</v>
      </c>
      <c r="B62" s="11">
        <v>0.27200000000000002</v>
      </c>
      <c r="C62" s="11">
        <v>0.22666666666666668</v>
      </c>
      <c r="D62" s="11">
        <v>0.19428571428571428</v>
      </c>
      <c r="E62" s="11">
        <v>0.16999999999999998</v>
      </c>
      <c r="F62" s="11">
        <v>0.13600000000000001</v>
      </c>
      <c r="G62" s="11">
        <v>0.11333333333333334</v>
      </c>
      <c r="H62" s="11">
        <v>9.7142857142857142E-2</v>
      </c>
      <c r="I62" s="11">
        <v>0.50737500000000002</v>
      </c>
      <c r="J62" s="11">
        <v>1.162333333333333</v>
      </c>
      <c r="K62" s="11">
        <v>1.9932999999999998</v>
      </c>
      <c r="L62" s="11">
        <v>3.7862499999999999</v>
      </c>
      <c r="M62" s="11">
        <v>4.8236428571428576</v>
      </c>
      <c r="N62" s="11">
        <v>5.7211249999999998</v>
      </c>
      <c r="O62" s="11">
        <v>6.4881111111111123</v>
      </c>
      <c r="P62" s="11">
        <v>7.2226499999999998</v>
      </c>
      <c r="Q62" s="11">
        <v>8.8203200000000006</v>
      </c>
      <c r="R62" s="11">
        <v>10.236333333333334</v>
      </c>
      <c r="S62" s="11">
        <v>12.28877142857143</v>
      </c>
      <c r="T62" s="11">
        <v>13.89425</v>
      </c>
      <c r="U62" s="11">
        <v>15.743760000000002</v>
      </c>
      <c r="V62" s="11">
        <v>16.962616666666666</v>
      </c>
      <c r="W62" s="11">
        <v>18.739362499999999</v>
      </c>
      <c r="X62" s="11">
        <v>19.63522</v>
      </c>
      <c r="Y62" s="11">
        <v>21.137585000000001</v>
      </c>
      <c r="Z62" s="445" t="s">
        <v>352</v>
      </c>
    </row>
    <row r="63" spans="1:26" ht="19" customHeight="1">
      <c r="A63" s="46" t="s">
        <v>21</v>
      </c>
      <c r="B63" s="11">
        <v>0</v>
      </c>
      <c r="C63" s="11">
        <v>0</v>
      </c>
      <c r="D63" s="11">
        <v>0</v>
      </c>
      <c r="E63" s="11">
        <v>0.3805</v>
      </c>
      <c r="F63" s="11">
        <v>0.91239999999999999</v>
      </c>
      <c r="G63" s="11">
        <v>1.3826666666666665</v>
      </c>
      <c r="H63" s="11">
        <v>2.0948571428571432</v>
      </c>
      <c r="I63" s="11">
        <v>2.6739999999999995</v>
      </c>
      <c r="J63" s="11">
        <v>3.8483333333333336</v>
      </c>
      <c r="K63" s="11">
        <v>4.7834000000000012</v>
      </c>
      <c r="L63" s="11">
        <v>6.1149166666666668</v>
      </c>
      <c r="M63" s="11">
        <v>7.7411428571428562</v>
      </c>
      <c r="N63" s="11">
        <v>9.8808124999999993</v>
      </c>
      <c r="O63" s="11">
        <v>11.301722222222221</v>
      </c>
      <c r="P63" s="11">
        <v>12.343150000000001</v>
      </c>
      <c r="Q63" s="11">
        <v>14.283279999999998</v>
      </c>
      <c r="R63" s="11">
        <v>15.673466666666666</v>
      </c>
      <c r="S63" s="11">
        <v>16.776257142857144</v>
      </c>
      <c r="T63" s="11">
        <v>17.69285</v>
      </c>
      <c r="U63" s="11">
        <v>19.166480000000004</v>
      </c>
      <c r="V63" s="11">
        <v>20.384616666666666</v>
      </c>
      <c r="W63" s="11">
        <v>22.1266</v>
      </c>
      <c r="X63" s="11">
        <v>22.618619999999996</v>
      </c>
      <c r="Y63" s="11">
        <v>23.172934999999999</v>
      </c>
      <c r="Z63" s="445" t="s">
        <v>353</v>
      </c>
    </row>
    <row r="64" spans="1:26" ht="19" customHeight="1">
      <c r="A64" s="46" t="s">
        <v>22</v>
      </c>
      <c r="B64" s="11">
        <v>0.2</v>
      </c>
      <c r="C64" s="11">
        <v>0.16666666666666669</v>
      </c>
      <c r="D64" s="11">
        <v>0.14285714285714285</v>
      </c>
      <c r="E64" s="11">
        <v>0.125</v>
      </c>
      <c r="F64" s="11">
        <v>0.1</v>
      </c>
      <c r="G64" s="11">
        <v>8.3333333333333343E-2</v>
      </c>
      <c r="H64" s="11">
        <v>7.1428571428571425E-2</v>
      </c>
      <c r="I64" s="11">
        <v>6.25E-2</v>
      </c>
      <c r="J64" s="11">
        <v>5.5555555555555552E-2</v>
      </c>
      <c r="K64" s="11">
        <v>0.05</v>
      </c>
      <c r="L64" s="11">
        <v>0.90258333333333318</v>
      </c>
      <c r="M64" s="11">
        <v>2.6445714285714286</v>
      </c>
      <c r="N64" s="11">
        <v>4.0695000000000006</v>
      </c>
      <c r="O64" s="11">
        <v>5.4381666666666657</v>
      </c>
      <c r="P64" s="11">
        <v>6.8239999999999998</v>
      </c>
      <c r="Q64" s="11">
        <v>9.7855599999999985</v>
      </c>
      <c r="R64" s="11">
        <v>11.9687</v>
      </c>
      <c r="S64" s="11">
        <v>13.528085714285714</v>
      </c>
      <c r="T64" s="11">
        <v>14.75245</v>
      </c>
      <c r="U64" s="11">
        <v>16.581720000000001</v>
      </c>
      <c r="V64" s="11">
        <v>17.8368</v>
      </c>
      <c r="W64" s="11">
        <v>19.675150000000002</v>
      </c>
      <c r="X64" s="11">
        <v>21.035909999999998</v>
      </c>
      <c r="Y64" s="11">
        <v>24.579314999999998</v>
      </c>
      <c r="Z64" s="445" t="s">
        <v>354</v>
      </c>
    </row>
    <row r="65" spans="1:26" ht="19" customHeight="1">
      <c r="A65" s="46" t="s">
        <v>23</v>
      </c>
      <c r="B65" s="11">
        <v>0</v>
      </c>
      <c r="C65" s="11">
        <v>0</v>
      </c>
      <c r="D65" s="11">
        <v>0</v>
      </c>
      <c r="E65" s="11">
        <v>0</v>
      </c>
      <c r="F65" s="11">
        <v>0</v>
      </c>
      <c r="G65" s="11">
        <v>0</v>
      </c>
      <c r="H65" s="11">
        <v>0.35385714285714281</v>
      </c>
      <c r="I65" s="11">
        <v>0.97899999999999998</v>
      </c>
      <c r="J65" s="11">
        <v>1.9741111111111111</v>
      </c>
      <c r="K65" s="11">
        <v>2.8615000000000004</v>
      </c>
      <c r="L65" s="11">
        <v>4.7222500000000007</v>
      </c>
      <c r="M65" s="11">
        <v>6.0753571428571425</v>
      </c>
      <c r="N65" s="11">
        <v>7.6106249999999998</v>
      </c>
      <c r="O65" s="11">
        <v>8.8657222222222227</v>
      </c>
      <c r="P65" s="11">
        <v>9.8913999999999973</v>
      </c>
      <c r="Q65" s="11">
        <v>11.956360000000002</v>
      </c>
      <c r="R65" s="11">
        <v>13.644233333333332</v>
      </c>
      <c r="S65" s="11">
        <v>14.849914285714286</v>
      </c>
      <c r="T65" s="11">
        <v>15.754149999999999</v>
      </c>
      <c r="U65" s="11">
        <v>17.32554</v>
      </c>
      <c r="V65" s="11">
        <v>18.853050000000003</v>
      </c>
      <c r="W65" s="11">
        <v>20.762450000000001</v>
      </c>
      <c r="X65" s="11">
        <v>21.928259999999998</v>
      </c>
      <c r="Y65" s="11">
        <v>24.449974999999998</v>
      </c>
      <c r="Z65" s="445" t="s">
        <v>355</v>
      </c>
    </row>
    <row r="66" spans="1:26" ht="19" customHeight="1">
      <c r="A66" s="46"/>
      <c r="B66" s="11"/>
      <c r="C66" s="11"/>
      <c r="D66" s="11"/>
      <c r="E66" s="11"/>
      <c r="F66" s="11"/>
      <c r="G66" s="11"/>
      <c r="H66" s="11"/>
      <c r="I66" s="11"/>
      <c r="J66" s="11"/>
      <c r="K66" s="11"/>
      <c r="L66" s="11"/>
      <c r="M66" s="11"/>
      <c r="N66" s="11"/>
      <c r="O66" s="11"/>
      <c r="P66" s="11"/>
      <c r="Q66" s="11"/>
      <c r="R66" s="11"/>
      <c r="S66" s="11"/>
      <c r="T66" s="11"/>
      <c r="U66" s="11"/>
      <c r="V66" s="11"/>
      <c r="W66" s="11"/>
      <c r="X66" s="11"/>
      <c r="Y66" s="11"/>
      <c r="Z66" s="445"/>
    </row>
    <row r="67" spans="1:26" ht="19" customHeight="1">
      <c r="A67" s="48" t="s">
        <v>79</v>
      </c>
      <c r="B67" s="11">
        <v>0</v>
      </c>
      <c r="C67" s="11">
        <v>0</v>
      </c>
      <c r="D67" s="11">
        <v>0</v>
      </c>
      <c r="E67" s="11">
        <v>0</v>
      </c>
      <c r="F67" s="11">
        <v>0</v>
      </c>
      <c r="G67" s="11">
        <v>0</v>
      </c>
      <c r="H67" s="11">
        <v>0</v>
      </c>
      <c r="I67" s="11">
        <v>0</v>
      </c>
      <c r="J67" s="11">
        <v>0</v>
      </c>
      <c r="K67" s="11">
        <v>0</v>
      </c>
      <c r="L67" s="11">
        <v>0.11166666666666666</v>
      </c>
      <c r="M67" s="11">
        <v>0.22</v>
      </c>
      <c r="N67" s="11">
        <v>0.28999999999999998</v>
      </c>
      <c r="O67" s="11">
        <v>0.43111111111111111</v>
      </c>
      <c r="P67" s="11">
        <v>0.61299999999999999</v>
      </c>
      <c r="Q67" s="11">
        <v>1.0840000000000001</v>
      </c>
      <c r="R67" s="11">
        <v>1.6413333333333331</v>
      </c>
      <c r="S67" s="11">
        <v>2.2771428571428571</v>
      </c>
      <c r="T67" s="11">
        <v>3.1804999999999999</v>
      </c>
      <c r="U67" s="11">
        <v>4.8427999999999995</v>
      </c>
      <c r="V67" s="11">
        <v>5.9509999999999996</v>
      </c>
      <c r="W67" s="11">
        <v>7.3362499999999997</v>
      </c>
      <c r="X67" s="11">
        <v>8.17</v>
      </c>
      <c r="Y67" s="11">
        <v>9.8933999999999997</v>
      </c>
      <c r="Z67" s="445" t="s">
        <v>80</v>
      </c>
    </row>
    <row r="68" spans="1:26" ht="19" customHeight="1">
      <c r="A68" s="40"/>
      <c r="B68" s="51"/>
      <c r="C68" s="51"/>
      <c r="D68" s="51"/>
      <c r="E68" s="51"/>
      <c r="F68" s="51"/>
      <c r="G68" s="51"/>
      <c r="H68" s="51"/>
      <c r="I68" s="51"/>
      <c r="J68" s="51"/>
      <c r="K68" s="51"/>
      <c r="L68" s="51"/>
    </row>
    <row r="69" spans="1:26" ht="19" customHeight="1">
      <c r="A69" s="59"/>
      <c r="B69" s="60"/>
      <c r="C69" s="60"/>
      <c r="D69" s="60"/>
      <c r="E69" s="61"/>
      <c r="F69" s="61"/>
      <c r="G69" s="61"/>
      <c r="H69" s="61"/>
      <c r="I69" s="61"/>
      <c r="J69" s="61"/>
      <c r="K69" s="61"/>
      <c r="L69" s="59"/>
    </row>
    <row r="70" spans="1:26" ht="19" customHeight="1">
      <c r="B70" s="52"/>
      <c r="C70" s="52"/>
      <c r="D70" s="52"/>
      <c r="E70" s="52"/>
      <c r="F70" s="52"/>
      <c r="G70" s="52"/>
      <c r="H70" s="52"/>
      <c r="I70" s="52"/>
      <c r="J70" s="52"/>
      <c r="K70" s="52"/>
      <c r="L70" s="52"/>
    </row>
    <row r="71" spans="1:26" ht="19" customHeight="1">
      <c r="B71" s="52"/>
      <c r="C71" s="52"/>
      <c r="D71" s="52"/>
      <c r="E71" s="52"/>
      <c r="F71" s="52"/>
      <c r="G71" s="52"/>
      <c r="H71" s="52"/>
      <c r="I71" s="52"/>
      <c r="J71" s="52"/>
      <c r="K71" s="52"/>
      <c r="L71" s="52"/>
    </row>
    <row r="72" spans="1:26" ht="19" customHeight="1">
      <c r="B72" s="52"/>
      <c r="C72" s="52"/>
      <c r="D72" s="52"/>
      <c r="E72" s="52"/>
      <c r="F72" s="52"/>
      <c r="G72" s="52"/>
      <c r="H72" s="52"/>
      <c r="I72" s="52"/>
      <c r="J72" s="52"/>
      <c r="K72" s="52"/>
      <c r="L72" s="52"/>
    </row>
    <row r="73" spans="1:26" ht="19" customHeight="1">
      <c r="B73" s="52"/>
      <c r="C73" s="52"/>
      <c r="D73" s="52"/>
      <c r="E73" s="52"/>
      <c r="F73" s="52"/>
      <c r="G73" s="52"/>
      <c r="H73" s="52"/>
      <c r="I73" s="52"/>
      <c r="J73" s="52"/>
      <c r="K73" s="52"/>
      <c r="L73" s="52"/>
    </row>
    <row r="74" spans="1:26" ht="19" customHeight="1">
      <c r="B74" s="52"/>
      <c r="C74" s="52"/>
      <c r="D74" s="52"/>
      <c r="E74" s="52"/>
      <c r="F74" s="52"/>
      <c r="G74" s="52"/>
      <c r="H74" s="52"/>
      <c r="I74" s="52"/>
      <c r="J74" s="52"/>
      <c r="K74" s="52"/>
      <c r="L74" s="52"/>
    </row>
    <row r="75" spans="1:26" ht="19" customHeight="1">
      <c r="B75" s="52"/>
      <c r="C75" s="52"/>
      <c r="D75" s="52"/>
      <c r="E75" s="52"/>
      <c r="F75" s="52"/>
      <c r="G75" s="52"/>
      <c r="H75" s="52"/>
      <c r="I75" s="52"/>
      <c r="J75" s="52"/>
      <c r="K75" s="52"/>
      <c r="L75" s="52"/>
    </row>
    <row r="76" spans="1:26" ht="19" customHeight="1">
      <c r="B76" s="52"/>
      <c r="C76" s="52"/>
      <c r="D76" s="52"/>
      <c r="E76" s="52"/>
      <c r="F76" s="52"/>
      <c r="G76" s="52"/>
      <c r="H76" s="52"/>
      <c r="I76" s="52"/>
      <c r="J76" s="52"/>
      <c r="K76" s="52"/>
      <c r="L76" s="52"/>
    </row>
    <row r="77" spans="1:26">
      <c r="B77" s="52"/>
      <c r="C77" s="52"/>
      <c r="D77" s="52"/>
      <c r="E77" s="52"/>
      <c r="F77" s="52"/>
      <c r="G77" s="52"/>
      <c r="H77" s="52"/>
      <c r="I77" s="52"/>
      <c r="J77" s="52"/>
      <c r="K77" s="52"/>
      <c r="L77" s="52"/>
    </row>
    <row r="78" spans="1:26">
      <c r="B78" s="52"/>
      <c r="C78" s="52"/>
      <c r="D78" s="52"/>
      <c r="E78" s="52"/>
      <c r="F78" s="52"/>
      <c r="G78" s="52"/>
      <c r="H78" s="52"/>
      <c r="I78" s="52"/>
      <c r="J78" s="52"/>
      <c r="K78" s="52"/>
      <c r="L78" s="52"/>
    </row>
    <row r="79" spans="1:26">
      <c r="B79" s="52"/>
      <c r="C79" s="52"/>
      <c r="D79" s="52"/>
      <c r="E79" s="52"/>
      <c r="F79" s="52"/>
      <c r="G79" s="52"/>
      <c r="H79" s="52"/>
      <c r="I79" s="52"/>
      <c r="J79" s="52"/>
      <c r="K79" s="52"/>
      <c r="L79" s="52"/>
    </row>
    <row r="80" spans="1:26">
      <c r="B80" s="52"/>
      <c r="C80" s="52"/>
      <c r="D80" s="52"/>
      <c r="E80" s="52"/>
      <c r="F80" s="52"/>
      <c r="G80" s="52"/>
      <c r="H80" s="52"/>
      <c r="I80" s="52"/>
      <c r="J80" s="52"/>
      <c r="K80" s="52"/>
      <c r="L80" s="52"/>
    </row>
    <row r="81" spans="2:12">
      <c r="B81" s="52"/>
      <c r="C81" s="52"/>
      <c r="D81" s="52"/>
      <c r="E81" s="52"/>
      <c r="F81" s="52"/>
      <c r="G81" s="52"/>
      <c r="H81" s="52"/>
      <c r="I81" s="52"/>
      <c r="J81" s="52"/>
      <c r="K81" s="52"/>
      <c r="L81" s="52"/>
    </row>
    <row r="82" spans="2:12">
      <c r="B82" s="52"/>
      <c r="C82" s="52"/>
      <c r="D82" s="52"/>
      <c r="E82" s="52"/>
      <c r="F82" s="52"/>
      <c r="G82" s="52"/>
      <c r="H82" s="52"/>
      <c r="I82" s="52"/>
      <c r="J82" s="52"/>
      <c r="K82" s="52"/>
      <c r="L82" s="52"/>
    </row>
    <row r="83" spans="2:12">
      <c r="B83" s="52"/>
      <c r="C83" s="52"/>
      <c r="D83" s="52"/>
      <c r="E83" s="52"/>
      <c r="F83" s="52"/>
      <c r="G83" s="52"/>
      <c r="H83" s="52"/>
      <c r="I83" s="52"/>
      <c r="J83" s="52"/>
      <c r="K83" s="52"/>
      <c r="L83" s="52"/>
    </row>
    <row r="84" spans="2:12">
      <c r="B84" s="52"/>
      <c r="C84" s="52"/>
      <c r="D84" s="52"/>
      <c r="E84" s="52"/>
      <c r="F84" s="52"/>
      <c r="G84" s="52"/>
      <c r="H84" s="52"/>
      <c r="I84" s="52"/>
      <c r="J84" s="52"/>
      <c r="K84" s="52"/>
      <c r="L84" s="52"/>
    </row>
    <row r="85" spans="2:12">
      <c r="B85" s="52"/>
      <c r="C85" s="52"/>
      <c r="D85" s="52"/>
      <c r="E85" s="52"/>
      <c r="F85" s="52"/>
      <c r="G85" s="52"/>
      <c r="H85" s="52"/>
      <c r="I85" s="52"/>
      <c r="J85" s="52"/>
      <c r="K85" s="52"/>
      <c r="L85" s="52"/>
    </row>
    <row r="86" spans="2:12">
      <c r="B86" s="52"/>
      <c r="C86" s="52"/>
      <c r="D86" s="52"/>
      <c r="E86" s="52"/>
      <c r="F86" s="52"/>
      <c r="G86" s="52"/>
      <c r="H86" s="52"/>
      <c r="I86" s="52"/>
      <c r="J86" s="52"/>
      <c r="K86" s="52"/>
      <c r="L86" s="52"/>
    </row>
    <row r="87" spans="2:12">
      <c r="B87" s="52"/>
      <c r="C87" s="52"/>
      <c r="D87" s="52"/>
      <c r="E87" s="52"/>
      <c r="F87" s="52"/>
      <c r="G87" s="52"/>
      <c r="H87" s="52"/>
      <c r="I87" s="52"/>
      <c r="J87" s="52"/>
      <c r="K87" s="52"/>
      <c r="L87" s="52"/>
    </row>
    <row r="88" spans="2:12">
      <c r="B88" s="52"/>
      <c r="C88" s="52"/>
      <c r="D88" s="52"/>
      <c r="E88" s="52"/>
      <c r="F88" s="52"/>
      <c r="G88" s="52"/>
      <c r="H88" s="52"/>
      <c r="I88" s="52"/>
      <c r="J88" s="52"/>
      <c r="K88" s="52"/>
      <c r="L88" s="52"/>
    </row>
    <row r="89" spans="2:12">
      <c r="B89" s="52"/>
      <c r="C89" s="52"/>
      <c r="D89" s="52"/>
      <c r="E89" s="52"/>
      <c r="F89" s="52"/>
      <c r="G89" s="52"/>
      <c r="H89" s="52"/>
      <c r="I89" s="52"/>
      <c r="J89" s="52"/>
      <c r="K89" s="52"/>
      <c r="L89" s="52"/>
    </row>
    <row r="90" spans="2:12">
      <c r="B90" s="52"/>
      <c r="C90" s="52"/>
      <c r="D90" s="52"/>
      <c r="E90" s="52"/>
      <c r="F90" s="52"/>
      <c r="G90" s="52"/>
      <c r="H90" s="52"/>
      <c r="I90" s="52"/>
      <c r="J90" s="52"/>
      <c r="K90" s="52"/>
      <c r="L90" s="52"/>
    </row>
    <row r="91" spans="2:12">
      <c r="B91" s="52"/>
      <c r="C91" s="52"/>
      <c r="D91" s="52"/>
      <c r="E91" s="52"/>
      <c r="F91" s="52"/>
      <c r="G91" s="52"/>
      <c r="H91" s="52"/>
      <c r="I91" s="52"/>
      <c r="J91" s="52"/>
      <c r="K91" s="52"/>
      <c r="L91" s="52"/>
    </row>
    <row r="92" spans="2:12">
      <c r="B92" s="52"/>
      <c r="C92" s="52"/>
      <c r="D92" s="52"/>
      <c r="E92" s="52"/>
      <c r="F92" s="52"/>
      <c r="G92" s="52"/>
      <c r="H92" s="52"/>
      <c r="I92" s="52"/>
      <c r="J92" s="52"/>
      <c r="K92" s="52"/>
      <c r="L92" s="52"/>
    </row>
    <row r="93" spans="2:12">
      <c r="B93" s="52"/>
      <c r="C93" s="52"/>
      <c r="D93" s="52"/>
      <c r="E93" s="52"/>
      <c r="F93" s="52"/>
      <c r="G93" s="52"/>
      <c r="H93" s="52"/>
      <c r="I93" s="52"/>
      <c r="J93" s="52"/>
      <c r="K93" s="52"/>
      <c r="L93" s="52"/>
    </row>
    <row r="94" spans="2:12">
      <c r="B94" s="52"/>
      <c r="C94" s="52"/>
      <c r="D94" s="52"/>
      <c r="E94" s="52"/>
      <c r="F94" s="52"/>
      <c r="G94" s="52"/>
      <c r="H94" s="52"/>
      <c r="I94" s="52"/>
      <c r="J94" s="52"/>
      <c r="K94" s="52"/>
      <c r="L94" s="52"/>
    </row>
    <row r="95" spans="2:12">
      <c r="B95" s="52"/>
      <c r="C95" s="52"/>
      <c r="D95" s="52"/>
      <c r="E95" s="52"/>
      <c r="F95" s="52"/>
      <c r="G95" s="52"/>
      <c r="H95" s="52"/>
      <c r="I95" s="52"/>
      <c r="J95" s="52"/>
      <c r="K95" s="52"/>
      <c r="L95" s="52"/>
    </row>
    <row r="96" spans="2:12">
      <c r="B96" s="52"/>
      <c r="C96" s="52"/>
      <c r="D96" s="52"/>
      <c r="E96" s="52"/>
      <c r="F96" s="52"/>
      <c r="G96" s="52"/>
      <c r="H96" s="52"/>
      <c r="I96" s="52"/>
      <c r="J96" s="52"/>
      <c r="K96" s="52"/>
      <c r="L96" s="52"/>
    </row>
    <row r="97" spans="2:12">
      <c r="B97" s="52"/>
      <c r="C97" s="52"/>
      <c r="D97" s="52"/>
      <c r="E97" s="52"/>
      <c r="F97" s="52"/>
      <c r="G97" s="52"/>
      <c r="H97" s="52"/>
      <c r="I97" s="52"/>
      <c r="J97" s="52"/>
      <c r="K97" s="52"/>
      <c r="L97" s="52"/>
    </row>
    <row r="98" spans="2:12">
      <c r="B98" s="52"/>
      <c r="C98" s="52"/>
      <c r="D98" s="52"/>
      <c r="E98" s="52"/>
      <c r="F98" s="52"/>
      <c r="G98" s="52"/>
      <c r="H98" s="52"/>
      <c r="I98" s="52"/>
      <c r="J98" s="52"/>
      <c r="K98" s="52"/>
      <c r="L98" s="52"/>
    </row>
    <row r="99" spans="2:12">
      <c r="B99" s="52"/>
      <c r="C99" s="52"/>
      <c r="D99" s="52"/>
      <c r="E99" s="52"/>
      <c r="F99" s="52"/>
      <c r="G99" s="52"/>
      <c r="H99" s="52"/>
      <c r="I99" s="52"/>
      <c r="J99" s="52"/>
      <c r="K99" s="52"/>
      <c r="L99" s="52"/>
    </row>
    <row r="100" spans="2:12">
      <c r="B100" s="52"/>
      <c r="C100" s="52"/>
      <c r="D100" s="52"/>
      <c r="E100" s="52"/>
      <c r="F100" s="52"/>
      <c r="G100" s="52"/>
      <c r="H100" s="52"/>
      <c r="I100" s="52"/>
      <c r="J100" s="52"/>
      <c r="K100" s="52"/>
      <c r="L100" s="52"/>
    </row>
    <row r="101" spans="2:12">
      <c r="B101" s="52"/>
      <c r="C101" s="52"/>
      <c r="D101" s="52"/>
      <c r="E101" s="52"/>
      <c r="F101" s="52"/>
      <c r="G101" s="52"/>
      <c r="H101" s="52"/>
      <c r="I101" s="52"/>
      <c r="J101" s="52"/>
      <c r="K101" s="52"/>
      <c r="L101" s="52"/>
    </row>
    <row r="102" spans="2:12">
      <c r="B102" s="52"/>
      <c r="C102" s="52"/>
      <c r="D102" s="52"/>
      <c r="E102" s="52"/>
      <c r="F102" s="52"/>
      <c r="G102" s="52"/>
      <c r="H102" s="52"/>
      <c r="I102" s="52"/>
      <c r="J102" s="52"/>
      <c r="K102" s="52"/>
      <c r="L102" s="52"/>
    </row>
    <row r="103" spans="2:12">
      <c r="B103" s="52"/>
      <c r="C103" s="52"/>
      <c r="D103" s="52"/>
      <c r="E103" s="52"/>
      <c r="F103" s="52"/>
      <c r="G103" s="52"/>
      <c r="H103" s="52"/>
      <c r="I103" s="52"/>
      <c r="J103" s="52"/>
      <c r="K103" s="52"/>
      <c r="L103" s="52"/>
    </row>
    <row r="104" spans="2:12">
      <c r="B104" s="52"/>
      <c r="C104" s="52"/>
      <c r="D104" s="52"/>
      <c r="E104" s="52"/>
      <c r="F104" s="52"/>
      <c r="G104" s="52"/>
      <c r="H104" s="52"/>
      <c r="I104" s="52"/>
      <c r="J104" s="52"/>
      <c r="K104" s="52"/>
      <c r="L104" s="52"/>
    </row>
    <row r="105" spans="2:12">
      <c r="B105" s="52"/>
      <c r="C105" s="52"/>
      <c r="D105" s="52"/>
      <c r="E105" s="52"/>
      <c r="F105" s="52"/>
      <c r="G105" s="52"/>
      <c r="H105" s="52"/>
      <c r="I105" s="52"/>
      <c r="J105" s="52"/>
      <c r="K105" s="52"/>
      <c r="L105" s="52"/>
    </row>
    <row r="106" spans="2:12">
      <c r="B106" s="52"/>
      <c r="C106" s="52"/>
      <c r="D106" s="52"/>
      <c r="E106" s="52"/>
      <c r="F106" s="52"/>
      <c r="G106" s="52"/>
      <c r="H106" s="52"/>
      <c r="I106" s="52"/>
      <c r="J106" s="52"/>
      <c r="K106" s="52"/>
      <c r="L106" s="52"/>
    </row>
    <row r="107" spans="2:12">
      <c r="B107" s="52"/>
      <c r="C107" s="52"/>
      <c r="D107" s="52"/>
      <c r="E107" s="52"/>
      <c r="F107" s="52"/>
      <c r="G107" s="52"/>
      <c r="H107" s="52"/>
      <c r="I107" s="52"/>
      <c r="J107" s="52"/>
      <c r="K107" s="52"/>
      <c r="L107" s="52"/>
    </row>
    <row r="108" spans="2:12">
      <c r="B108" s="52"/>
      <c r="C108" s="52"/>
      <c r="D108" s="52"/>
      <c r="E108" s="52"/>
      <c r="F108" s="52"/>
      <c r="G108" s="52"/>
      <c r="H108" s="52"/>
      <c r="I108" s="52"/>
      <c r="J108" s="52"/>
      <c r="K108" s="52"/>
      <c r="L108" s="52"/>
    </row>
    <row r="109" spans="2:12">
      <c r="B109" s="52"/>
      <c r="C109" s="52"/>
      <c r="D109" s="52"/>
      <c r="E109" s="52"/>
      <c r="F109" s="52"/>
      <c r="G109" s="52"/>
      <c r="H109" s="52"/>
      <c r="I109" s="52"/>
      <c r="J109" s="52"/>
      <c r="K109" s="52"/>
      <c r="L109" s="52"/>
    </row>
    <row r="110" spans="2:12">
      <c r="B110" s="52"/>
      <c r="C110" s="52"/>
      <c r="D110" s="52"/>
      <c r="E110" s="52"/>
      <c r="F110" s="52"/>
      <c r="G110" s="52"/>
      <c r="H110" s="52"/>
      <c r="I110" s="52"/>
      <c r="J110" s="52"/>
      <c r="K110" s="52"/>
      <c r="L110" s="52"/>
    </row>
    <row r="111" spans="2:12">
      <c r="B111" s="52"/>
      <c r="C111" s="52"/>
      <c r="D111" s="52"/>
      <c r="E111" s="52"/>
      <c r="F111" s="52"/>
      <c r="G111" s="52"/>
      <c r="H111" s="52"/>
      <c r="I111" s="52"/>
      <c r="J111" s="52"/>
      <c r="K111" s="52"/>
      <c r="L111" s="52"/>
    </row>
    <row r="112" spans="2:12">
      <c r="B112" s="52"/>
      <c r="C112" s="52"/>
      <c r="D112" s="52"/>
      <c r="E112" s="52"/>
      <c r="F112" s="52"/>
      <c r="G112" s="52"/>
      <c r="H112" s="52"/>
      <c r="I112" s="52"/>
      <c r="J112" s="52"/>
      <c r="K112" s="52"/>
      <c r="L112" s="52"/>
    </row>
    <row r="113" spans="2:12">
      <c r="B113" s="52"/>
      <c r="C113" s="52"/>
      <c r="D113" s="52"/>
      <c r="E113" s="52"/>
      <c r="F113" s="52"/>
      <c r="G113" s="52"/>
      <c r="H113" s="52"/>
      <c r="I113" s="52"/>
      <c r="J113" s="52"/>
      <c r="K113" s="52"/>
      <c r="L113" s="52"/>
    </row>
    <row r="114" spans="2:12">
      <c r="B114" s="52"/>
      <c r="C114" s="52"/>
      <c r="D114" s="52"/>
      <c r="E114" s="52"/>
      <c r="F114" s="52"/>
      <c r="G114" s="52"/>
      <c r="H114" s="52"/>
      <c r="I114" s="52"/>
      <c r="J114" s="52"/>
      <c r="K114" s="52"/>
      <c r="L114" s="52"/>
    </row>
    <row r="115" spans="2:12">
      <c r="B115" s="52"/>
      <c r="C115" s="52"/>
      <c r="D115" s="52"/>
      <c r="E115" s="52"/>
      <c r="F115" s="52"/>
      <c r="G115" s="52"/>
      <c r="H115" s="52"/>
      <c r="I115" s="52"/>
      <c r="J115" s="52"/>
      <c r="K115" s="52"/>
      <c r="L115" s="52"/>
    </row>
    <row r="116" spans="2:12">
      <c r="B116" s="52"/>
      <c r="C116" s="52"/>
      <c r="D116" s="52"/>
      <c r="E116" s="52"/>
      <c r="F116" s="52"/>
      <c r="G116" s="52"/>
      <c r="H116" s="52"/>
      <c r="I116" s="52"/>
      <c r="J116" s="52"/>
      <c r="K116" s="52"/>
      <c r="L116" s="52"/>
    </row>
    <row r="117" spans="2:12">
      <c r="B117" s="52"/>
      <c r="C117" s="52"/>
      <c r="D117" s="52"/>
      <c r="E117" s="52"/>
      <c r="F117" s="52"/>
      <c r="G117" s="52"/>
      <c r="H117" s="52"/>
      <c r="I117" s="52"/>
      <c r="J117" s="52"/>
      <c r="K117" s="52"/>
      <c r="L117" s="52"/>
    </row>
    <row r="118" spans="2:12">
      <c r="B118" s="52"/>
      <c r="C118" s="52"/>
      <c r="D118" s="52"/>
      <c r="E118" s="52"/>
      <c r="F118" s="52"/>
      <c r="G118" s="52"/>
      <c r="H118" s="52"/>
      <c r="I118" s="52"/>
      <c r="J118" s="52"/>
      <c r="K118" s="52"/>
      <c r="L118" s="52"/>
    </row>
    <row r="119" spans="2:12">
      <c r="B119" s="52"/>
      <c r="C119" s="52"/>
      <c r="D119" s="52"/>
      <c r="E119" s="52"/>
      <c r="F119" s="52"/>
      <c r="G119" s="52"/>
      <c r="H119" s="52"/>
      <c r="I119" s="52"/>
      <c r="J119" s="52"/>
      <c r="K119" s="52"/>
      <c r="L119" s="52"/>
    </row>
    <row r="120" spans="2:12">
      <c r="B120" s="52"/>
      <c r="C120" s="52"/>
      <c r="D120" s="52"/>
      <c r="E120" s="52"/>
      <c r="F120" s="52"/>
      <c r="G120" s="52"/>
      <c r="H120" s="52"/>
      <c r="I120" s="52"/>
      <c r="J120" s="52"/>
      <c r="K120" s="52"/>
      <c r="L120" s="52"/>
    </row>
    <row r="121" spans="2:12">
      <c r="B121" s="52"/>
      <c r="C121" s="52"/>
      <c r="D121" s="52"/>
      <c r="E121" s="52"/>
      <c r="F121" s="52"/>
      <c r="G121" s="52"/>
      <c r="H121" s="52"/>
      <c r="I121" s="52"/>
      <c r="J121" s="52"/>
      <c r="K121" s="52"/>
      <c r="L121" s="52"/>
    </row>
  </sheetData>
  <mergeCells count="6">
    <mergeCell ref="B9:M9"/>
    <mergeCell ref="B6:M6"/>
    <mergeCell ref="B39:M39"/>
    <mergeCell ref="N6:Y6"/>
    <mergeCell ref="N9:Y9"/>
    <mergeCell ref="N39:Y39"/>
  </mergeCells>
  <phoneticPr fontId="7" type="noConversion"/>
  <printOptions horizontalCentered="1"/>
  <pageMargins left="0.39370078740157483" right="0.39370078740157483" top="0.59055118110236227" bottom="0.59055118110236227" header="0.39370078740157483" footer="0.39370078740157483"/>
  <pageSetup paperSize="9" scale="52" fitToWidth="2" orientation="portrait" r:id="rId1"/>
  <headerFooter alignWithMargins="0">
    <oddHeader>&amp;C&amp;"Helvetica,Fett"&amp;12 2017</oddHeader>
    <oddFooter>&amp;C&amp;"Helvetica,Standard" Eidg. Steuerverwaltung  -  Administration fédérale des contributions  -  Amministrazione federale delle contribuzioni&amp;R24 - 25</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pageSetUpPr fitToPage="1"/>
  </sheetPr>
  <dimension ref="A1:IV77"/>
  <sheetViews>
    <sheetView view="pageLayout" zoomScale="70" zoomScaleNormal="75" zoomScalePageLayoutView="70" workbookViewId="0"/>
  </sheetViews>
  <sheetFormatPr baseColWidth="10" defaultColWidth="11.5" defaultRowHeight="13"/>
  <cols>
    <col min="1" max="1" width="9" style="631" customWidth="1"/>
    <col min="2" max="2" width="20.1640625" style="629" customWidth="1"/>
    <col min="3" max="3" width="4.6640625" style="629" customWidth="1"/>
    <col min="4" max="4" width="13.5" style="629" customWidth="1"/>
    <col min="5" max="5" width="12" style="629" customWidth="1"/>
    <col min="6" max="6" width="10.33203125" style="628" bestFit="1" customWidth="1"/>
    <col min="7" max="7" width="4.5" style="628" customWidth="1"/>
    <col min="8" max="8" width="4.6640625" style="628" customWidth="1"/>
    <col min="9" max="9" width="6.1640625" style="628" customWidth="1"/>
    <col min="10" max="10" width="4.83203125" style="628" customWidth="1"/>
    <col min="11" max="11" width="16.83203125" style="628" customWidth="1"/>
    <col min="12" max="12" width="4.33203125" style="580" customWidth="1"/>
    <col min="13" max="13" width="11.5" style="580"/>
    <col min="14" max="14" width="10" style="580" customWidth="1"/>
    <col min="15" max="15" width="4.33203125" style="580" customWidth="1"/>
    <col min="16" max="16" width="10" style="580" customWidth="1"/>
    <col min="17" max="16384" width="11.5" style="580"/>
  </cols>
  <sheetData>
    <row r="1" spans="1:16" ht="18">
      <c r="A1" s="578" t="s">
        <v>540</v>
      </c>
      <c r="B1" s="536"/>
      <c r="C1" s="536"/>
      <c r="D1" s="536"/>
      <c r="E1" s="536"/>
      <c r="F1" s="536"/>
      <c r="G1" s="536"/>
      <c r="H1" s="536"/>
      <c r="I1" s="538" t="s">
        <v>541</v>
      </c>
      <c r="J1" s="536"/>
      <c r="K1" s="579"/>
      <c r="L1" s="579"/>
      <c r="M1" s="579"/>
      <c r="N1" s="579"/>
      <c r="O1" s="579"/>
      <c r="P1" s="579"/>
    </row>
    <row r="2" spans="1:16" ht="18">
      <c r="A2" s="578"/>
      <c r="B2" s="536"/>
      <c r="C2" s="536"/>
      <c r="D2" s="536"/>
      <c r="E2" s="536"/>
      <c r="F2" s="536"/>
      <c r="G2" s="536"/>
      <c r="H2" s="536"/>
      <c r="I2" s="538" t="s">
        <v>542</v>
      </c>
      <c r="J2" s="536"/>
      <c r="K2" s="579"/>
      <c r="L2" s="579"/>
      <c r="M2" s="579"/>
      <c r="N2" s="579"/>
      <c r="O2" s="579"/>
      <c r="P2" s="579"/>
    </row>
    <row r="3" spans="1:16" ht="16">
      <c r="A3" s="580"/>
      <c r="B3" s="581"/>
      <c r="C3" s="581"/>
      <c r="D3" s="581"/>
      <c r="E3" s="581"/>
      <c r="F3" s="582"/>
      <c r="G3" s="582"/>
      <c r="H3" s="582"/>
      <c r="I3" s="580"/>
      <c r="J3" s="583"/>
      <c r="K3" s="584"/>
      <c r="L3" s="584"/>
      <c r="M3" s="584"/>
      <c r="N3" s="584"/>
    </row>
    <row r="4" spans="1:16" ht="16">
      <c r="A4" s="585" t="s">
        <v>543</v>
      </c>
      <c r="B4" s="586"/>
      <c r="C4" s="586"/>
      <c r="D4" s="586"/>
      <c r="E4" s="586"/>
      <c r="F4" s="587"/>
      <c r="G4" s="587"/>
      <c r="H4" s="587"/>
      <c r="I4" s="582" t="s">
        <v>544</v>
      </c>
      <c r="J4" s="588"/>
      <c r="K4" s="580"/>
    </row>
    <row r="5" spans="1:16" ht="20.5" customHeight="1">
      <c r="A5" s="489" t="s">
        <v>396</v>
      </c>
      <c r="B5" s="586"/>
      <c r="C5" s="586"/>
      <c r="D5" s="586"/>
      <c r="E5" s="586"/>
      <c r="F5" s="587"/>
      <c r="G5" s="587"/>
      <c r="H5" s="587"/>
      <c r="I5" s="587" t="s">
        <v>397</v>
      </c>
      <c r="J5" s="588"/>
      <c r="K5" s="580"/>
    </row>
    <row r="6" spans="1:16" ht="21" customHeight="1">
      <c r="A6" s="589" t="s">
        <v>488</v>
      </c>
      <c r="B6" s="589"/>
      <c r="C6" s="586"/>
      <c r="D6" s="586"/>
      <c r="E6" s="586"/>
      <c r="F6" s="587"/>
      <c r="G6" s="587"/>
      <c r="H6" s="587"/>
      <c r="I6" s="589" t="s">
        <v>489</v>
      </c>
      <c r="J6" s="589"/>
      <c r="K6" s="580"/>
    </row>
    <row r="7" spans="1:16" ht="16">
      <c r="A7" s="590" t="s">
        <v>545</v>
      </c>
      <c r="B7" s="591"/>
      <c r="C7" s="591"/>
      <c r="D7" s="591"/>
      <c r="E7" s="592"/>
      <c r="F7" s="587"/>
      <c r="G7" s="587"/>
      <c r="H7" s="587"/>
      <c r="I7" s="590" t="s">
        <v>491</v>
      </c>
      <c r="J7" s="588"/>
      <c r="K7" s="580"/>
    </row>
    <row r="8" spans="1:16" ht="16">
      <c r="A8" s="593" t="s">
        <v>492</v>
      </c>
      <c r="B8" s="591"/>
      <c r="C8" s="591"/>
      <c r="D8" s="591"/>
      <c r="E8" s="592"/>
      <c r="F8" s="587"/>
      <c r="G8" s="587"/>
      <c r="H8" s="587"/>
      <c r="I8" s="593" t="s">
        <v>493</v>
      </c>
      <c r="J8" s="588"/>
      <c r="K8" s="580"/>
    </row>
    <row r="9" spans="1:16" ht="12.5" customHeight="1">
      <c r="A9" s="590"/>
      <c r="B9" s="591"/>
      <c r="C9" s="591"/>
      <c r="D9" s="591"/>
      <c r="E9" s="591"/>
      <c r="F9" s="587"/>
      <c r="G9" s="587"/>
      <c r="H9" s="587"/>
      <c r="I9" s="590"/>
      <c r="J9" s="588"/>
      <c r="K9" s="580"/>
    </row>
    <row r="10" spans="1:16" ht="16">
      <c r="A10" s="593" t="s">
        <v>244</v>
      </c>
      <c r="B10" s="586"/>
      <c r="C10" s="586"/>
      <c r="D10" s="586"/>
      <c r="E10" s="586"/>
      <c r="F10" s="587"/>
      <c r="G10" s="587"/>
      <c r="H10" s="587"/>
      <c r="I10" s="593" t="s">
        <v>494</v>
      </c>
      <c r="J10" s="588"/>
      <c r="K10" s="580"/>
    </row>
    <row r="11" spans="1:16" ht="18.75" customHeight="1">
      <c r="A11" s="589" t="s">
        <v>495</v>
      </c>
      <c r="B11" s="589"/>
      <c r="C11" s="587"/>
      <c r="D11" s="587"/>
      <c r="E11" s="593"/>
      <c r="F11" s="587"/>
      <c r="G11" s="587"/>
      <c r="H11" s="587"/>
      <c r="I11" s="589" t="s">
        <v>496</v>
      </c>
      <c r="J11" s="588"/>
      <c r="K11" s="580"/>
    </row>
    <row r="12" spans="1:16" ht="18.5" customHeight="1">
      <c r="A12" s="589" t="s">
        <v>497</v>
      </c>
      <c r="B12" s="594"/>
      <c r="C12" s="594"/>
      <c r="D12" s="594"/>
      <c r="E12" s="594"/>
      <c r="F12" s="595" t="s">
        <v>498</v>
      </c>
      <c r="G12" s="588"/>
      <c r="H12" s="588"/>
      <c r="I12" s="589" t="s">
        <v>499</v>
      </c>
      <c r="J12" s="588"/>
      <c r="K12" s="580"/>
    </row>
    <row r="13" spans="1:16" ht="11.5" customHeight="1">
      <c r="A13" s="590"/>
      <c r="B13" s="596"/>
      <c r="C13" s="596"/>
      <c r="D13" s="596"/>
      <c r="E13" s="596"/>
      <c r="F13" s="587"/>
      <c r="G13" s="587"/>
      <c r="H13" s="587"/>
      <c r="I13" s="597"/>
      <c r="J13" s="588"/>
      <c r="K13" s="580"/>
    </row>
    <row r="14" spans="1:16" ht="16">
      <c r="A14" s="593" t="s">
        <v>500</v>
      </c>
      <c r="B14" s="586"/>
      <c r="C14" s="586"/>
      <c r="D14" s="586"/>
      <c r="E14" s="586"/>
      <c r="F14" s="587"/>
      <c r="G14" s="587"/>
      <c r="H14" s="587"/>
      <c r="I14" s="587" t="s">
        <v>501</v>
      </c>
      <c r="J14" s="588"/>
      <c r="K14" s="580"/>
    </row>
    <row r="15" spans="1:16" ht="10.75" customHeight="1">
      <c r="A15" s="593"/>
      <c r="B15" s="586"/>
      <c r="C15" s="586"/>
      <c r="D15" s="586"/>
      <c r="E15" s="586"/>
      <c r="F15" s="587"/>
      <c r="G15" s="587"/>
      <c r="H15" s="587"/>
      <c r="I15" s="587"/>
      <c r="J15" s="588"/>
      <c r="K15" s="580"/>
    </row>
    <row r="16" spans="1:16" ht="18.75" customHeight="1">
      <c r="A16" s="593" t="s">
        <v>502</v>
      </c>
      <c r="B16" s="586"/>
      <c r="C16" s="586"/>
      <c r="D16" s="586"/>
      <c r="E16" s="586"/>
      <c r="F16" s="598">
        <v>35000</v>
      </c>
      <c r="G16" s="587" t="s">
        <v>323</v>
      </c>
      <c r="H16" s="587"/>
      <c r="I16" s="587" t="s">
        <v>503</v>
      </c>
      <c r="J16" s="588"/>
      <c r="K16" s="580"/>
    </row>
    <row r="17" spans="1:11" ht="18.75" customHeight="1">
      <c r="A17" s="593" t="s">
        <v>504</v>
      </c>
      <c r="B17" s="586"/>
      <c r="C17" s="586"/>
      <c r="D17" s="586"/>
      <c r="E17" s="586"/>
      <c r="F17" s="599">
        <v>15000</v>
      </c>
      <c r="G17" s="600" t="s">
        <v>323</v>
      </c>
      <c r="H17" s="587"/>
      <c r="I17" s="587" t="s">
        <v>505</v>
      </c>
      <c r="J17" s="588"/>
      <c r="K17" s="580"/>
    </row>
    <row r="18" spans="1:11" ht="18.75" customHeight="1">
      <c r="A18" s="593" t="s">
        <v>506</v>
      </c>
      <c r="B18" s="586"/>
      <c r="C18" s="586"/>
      <c r="D18" s="586"/>
      <c r="E18" s="586"/>
      <c r="F18" s="598">
        <v>50000</v>
      </c>
      <c r="G18" s="587" t="s">
        <v>323</v>
      </c>
      <c r="H18" s="587"/>
      <c r="I18" s="587" t="s">
        <v>507</v>
      </c>
      <c r="J18" s="588"/>
      <c r="K18" s="580"/>
    </row>
    <row r="19" spans="1:11" ht="12" customHeight="1">
      <c r="A19" s="593"/>
      <c r="B19" s="586"/>
      <c r="C19" s="586"/>
      <c r="D19" s="586"/>
      <c r="E19" s="586"/>
      <c r="F19" s="598"/>
      <c r="G19" s="587"/>
      <c r="H19" s="587"/>
      <c r="I19" s="587"/>
      <c r="J19" s="588"/>
      <c r="K19" s="580"/>
    </row>
    <row r="20" spans="1:11" ht="16">
      <c r="A20" s="590" t="s">
        <v>508</v>
      </c>
      <c r="B20" s="596"/>
      <c r="C20" s="596"/>
      <c r="D20" s="596"/>
      <c r="E20" s="596"/>
      <c r="F20" s="587"/>
      <c r="G20" s="587"/>
      <c r="H20" s="587"/>
      <c r="I20" s="597" t="s">
        <v>509</v>
      </c>
      <c r="J20" s="588"/>
      <c r="K20" s="580"/>
    </row>
    <row r="21" spans="1:11" ht="16">
      <c r="A21" s="593" t="s">
        <v>702</v>
      </c>
      <c r="B21" s="586"/>
      <c r="C21" s="586"/>
      <c r="D21" s="586"/>
      <c r="E21" s="586"/>
      <c r="F21" s="587" t="s">
        <v>438</v>
      </c>
      <c r="G21" s="587"/>
      <c r="H21" s="587"/>
      <c r="I21" s="587" t="s">
        <v>703</v>
      </c>
      <c r="J21" s="588"/>
      <c r="K21" s="580"/>
    </row>
    <row r="22" spans="1:11" ht="16">
      <c r="A22" s="593" t="s">
        <v>510</v>
      </c>
      <c r="B22" s="601"/>
      <c r="C22" s="601"/>
      <c r="D22" s="601"/>
      <c r="E22" s="601"/>
      <c r="F22" s="598">
        <v>1793.75</v>
      </c>
      <c r="G22" s="587" t="s">
        <v>323</v>
      </c>
      <c r="H22" s="587"/>
      <c r="I22" s="589" t="s">
        <v>511</v>
      </c>
      <c r="J22" s="588"/>
      <c r="K22" s="580"/>
    </row>
    <row r="23" spans="1:11" ht="16">
      <c r="A23" s="593" t="s">
        <v>512</v>
      </c>
      <c r="B23" s="601"/>
      <c r="C23" s="601"/>
      <c r="D23" s="601"/>
      <c r="E23" s="601"/>
      <c r="F23" s="598">
        <v>768.75</v>
      </c>
      <c r="G23" s="587" t="s">
        <v>323</v>
      </c>
      <c r="H23" s="587"/>
      <c r="I23" s="589" t="s">
        <v>513</v>
      </c>
      <c r="J23" s="588"/>
      <c r="K23" s="580"/>
    </row>
    <row r="24" spans="1:11" ht="16">
      <c r="A24" s="593"/>
      <c r="B24" s="601"/>
      <c r="C24" s="601"/>
      <c r="D24" s="601"/>
      <c r="E24" s="601"/>
      <c r="F24" s="598"/>
      <c r="G24" s="587"/>
      <c r="H24" s="587"/>
      <c r="I24" s="589"/>
      <c r="J24" s="588"/>
      <c r="K24" s="580"/>
    </row>
    <row r="25" spans="1:11" ht="16">
      <c r="A25" s="593" t="s">
        <v>514</v>
      </c>
      <c r="B25" s="586"/>
      <c r="C25" s="586"/>
      <c r="D25" s="586"/>
      <c r="E25" s="586"/>
      <c r="F25" s="587"/>
      <c r="G25" s="587"/>
      <c r="H25" s="587"/>
      <c r="I25" s="587" t="s">
        <v>515</v>
      </c>
      <c r="J25" s="588"/>
      <c r="K25" s="580"/>
    </row>
    <row r="26" spans="1:11" ht="16">
      <c r="A26" s="593" t="s">
        <v>510</v>
      </c>
      <c r="B26" s="601"/>
      <c r="C26" s="601"/>
      <c r="D26" s="601"/>
      <c r="E26" s="601"/>
      <c r="F26" s="598">
        <v>385.00000000000006</v>
      </c>
      <c r="G26" s="587" t="s">
        <v>323</v>
      </c>
      <c r="H26" s="587"/>
      <c r="I26" s="589" t="s">
        <v>511</v>
      </c>
      <c r="J26" s="588"/>
      <c r="K26" s="580"/>
    </row>
    <row r="27" spans="1:11" ht="16">
      <c r="A27" s="593" t="s">
        <v>512</v>
      </c>
      <c r="B27" s="601"/>
      <c r="C27" s="601"/>
      <c r="D27" s="601"/>
      <c r="E27" s="601"/>
      <c r="F27" s="598">
        <v>165.00000000000003</v>
      </c>
      <c r="G27" s="587" t="s">
        <v>323</v>
      </c>
      <c r="H27" s="587"/>
      <c r="I27" s="589" t="s">
        <v>513</v>
      </c>
      <c r="J27" s="588"/>
      <c r="K27" s="580"/>
    </row>
    <row r="28" spans="1:11" ht="16">
      <c r="A28" s="593"/>
      <c r="B28" s="601"/>
      <c r="C28" s="601"/>
      <c r="D28" s="601"/>
      <c r="E28" s="601"/>
      <c r="F28" s="587"/>
      <c r="G28" s="587"/>
      <c r="H28" s="587"/>
      <c r="I28" s="589"/>
      <c r="J28" s="588"/>
      <c r="K28" s="580"/>
    </row>
    <row r="29" spans="1:11" ht="16">
      <c r="A29" s="593" t="s">
        <v>516</v>
      </c>
      <c r="B29" s="586"/>
      <c r="C29" s="586"/>
      <c r="D29" s="586"/>
      <c r="E29" s="586"/>
      <c r="F29" s="587" t="s">
        <v>438</v>
      </c>
      <c r="G29" s="587"/>
      <c r="H29" s="587"/>
      <c r="I29" s="587" t="s">
        <v>517</v>
      </c>
      <c r="J29" s="588"/>
      <c r="K29" s="580"/>
    </row>
    <row r="30" spans="1:11" ht="16">
      <c r="A30" s="593" t="s">
        <v>510</v>
      </c>
      <c r="B30" s="601"/>
      <c r="C30" s="601"/>
      <c r="D30" s="601"/>
      <c r="E30" s="601"/>
      <c r="F30" s="598">
        <v>1750</v>
      </c>
      <c r="G30" s="587" t="s">
        <v>323</v>
      </c>
      <c r="H30" s="587"/>
      <c r="I30" s="589" t="s">
        <v>511</v>
      </c>
      <c r="J30" s="588"/>
      <c r="K30" s="580"/>
    </row>
    <row r="31" spans="1:11" ht="16">
      <c r="A31" s="593" t="s">
        <v>512</v>
      </c>
      <c r="B31" s="601"/>
      <c r="C31" s="601"/>
      <c r="D31" s="601"/>
      <c r="E31" s="601"/>
      <c r="F31" s="598">
        <v>750</v>
      </c>
      <c r="G31" s="587" t="s">
        <v>323</v>
      </c>
      <c r="H31" s="587"/>
      <c r="I31" s="589" t="s">
        <v>513</v>
      </c>
      <c r="J31" s="588"/>
      <c r="K31" s="580"/>
    </row>
    <row r="32" spans="1:11" ht="16">
      <c r="A32" s="593"/>
      <c r="B32" s="601"/>
      <c r="C32" s="601"/>
      <c r="D32" s="601"/>
      <c r="E32" s="601"/>
      <c r="F32" s="598"/>
      <c r="G32" s="587"/>
      <c r="H32" s="587"/>
      <c r="I32" s="589"/>
      <c r="J32" s="588"/>
      <c r="K32" s="580"/>
    </row>
    <row r="33" spans="1:11" ht="16">
      <c r="A33" s="593" t="s">
        <v>518</v>
      </c>
      <c r="B33" s="586"/>
      <c r="C33" s="586"/>
      <c r="D33" s="586"/>
      <c r="E33" s="586"/>
      <c r="F33" s="632">
        <v>7800</v>
      </c>
      <c r="G33" s="603" t="s">
        <v>323</v>
      </c>
      <c r="H33" s="587"/>
      <c r="I33" s="587" t="s">
        <v>519</v>
      </c>
      <c r="J33" s="588"/>
      <c r="K33" s="580"/>
    </row>
    <row r="34" spans="1:11" ht="16">
      <c r="A34" s="593" t="s">
        <v>520</v>
      </c>
      <c r="B34" s="586"/>
      <c r="C34" s="586"/>
      <c r="D34" s="586"/>
      <c r="E34" s="586"/>
      <c r="F34" s="633"/>
      <c r="G34" s="605"/>
      <c r="H34" s="587"/>
      <c r="I34" s="587" t="s">
        <v>521</v>
      </c>
      <c r="J34" s="588"/>
      <c r="K34" s="580"/>
    </row>
    <row r="35" spans="1:11" ht="15.75" customHeight="1">
      <c r="A35" s="589" t="s">
        <v>522</v>
      </c>
      <c r="B35" s="594"/>
      <c r="C35" s="594"/>
      <c r="D35" s="594"/>
      <c r="E35" s="594"/>
      <c r="F35" s="634">
        <v>6576</v>
      </c>
      <c r="G35" s="607" t="s">
        <v>323</v>
      </c>
      <c r="H35" s="588"/>
      <c r="I35" s="588" t="s">
        <v>427</v>
      </c>
      <c r="J35" s="588"/>
      <c r="K35" s="580"/>
    </row>
    <row r="36" spans="1:11" ht="16">
      <c r="A36" s="593"/>
      <c r="B36" s="586"/>
      <c r="C36" s="586"/>
      <c r="D36" s="586"/>
      <c r="E36" s="586"/>
      <c r="F36" s="598">
        <f>F33-F35</f>
        <v>1224</v>
      </c>
      <c r="G36" s="587" t="s">
        <v>323</v>
      </c>
      <c r="H36" s="587"/>
      <c r="I36" s="587"/>
      <c r="J36" s="588"/>
      <c r="K36" s="580"/>
    </row>
    <row r="37" spans="1:11" ht="16">
      <c r="A37" s="593" t="s">
        <v>523</v>
      </c>
      <c r="B37" s="586"/>
      <c r="C37" s="586"/>
      <c r="D37" s="586"/>
      <c r="E37" s="586"/>
      <c r="F37" s="587" t="s">
        <v>438</v>
      </c>
      <c r="G37" s="587"/>
      <c r="H37" s="587"/>
      <c r="I37" s="587" t="s">
        <v>524</v>
      </c>
      <c r="J37" s="588"/>
      <c r="K37" s="580"/>
    </row>
    <row r="38" spans="1:11" ht="16">
      <c r="A38" s="593" t="s">
        <v>432</v>
      </c>
      <c r="B38" s="586"/>
      <c r="C38" s="586"/>
      <c r="D38" s="586"/>
      <c r="E38" s="586"/>
      <c r="F38" s="587"/>
      <c r="G38" s="587"/>
      <c r="H38" s="587"/>
      <c r="I38" s="587" t="s">
        <v>525</v>
      </c>
      <c r="J38" s="588"/>
      <c r="K38" s="580"/>
    </row>
    <row r="39" spans="1:11" ht="16">
      <c r="A39" s="593" t="s">
        <v>510</v>
      </c>
      <c r="B39" s="608"/>
      <c r="C39" s="608"/>
      <c r="D39" s="608"/>
      <c r="E39" s="608"/>
      <c r="F39" s="598">
        <v>2000</v>
      </c>
      <c r="G39" s="587" t="s">
        <v>323</v>
      </c>
      <c r="H39" s="587"/>
      <c r="I39" s="589" t="s">
        <v>511</v>
      </c>
      <c r="J39" s="588"/>
      <c r="K39" s="580"/>
    </row>
    <row r="40" spans="1:11" ht="16">
      <c r="A40" s="593" t="s">
        <v>512</v>
      </c>
      <c r="B40" s="608"/>
      <c r="C40" s="608"/>
      <c r="D40" s="608"/>
      <c r="E40" s="608"/>
      <c r="F40" s="598">
        <v>2000</v>
      </c>
      <c r="G40" s="587" t="s">
        <v>323</v>
      </c>
      <c r="H40" s="587"/>
      <c r="I40" s="589" t="s">
        <v>513</v>
      </c>
      <c r="J40" s="588"/>
      <c r="K40" s="580"/>
    </row>
    <row r="41" spans="1:11" ht="16">
      <c r="A41" s="593"/>
      <c r="B41" s="608"/>
      <c r="C41" s="608"/>
      <c r="D41" s="608"/>
      <c r="E41" s="608"/>
      <c r="F41" s="598"/>
      <c r="G41" s="587"/>
      <c r="H41" s="587"/>
      <c r="I41" s="589"/>
      <c r="J41" s="588"/>
      <c r="K41" s="580"/>
    </row>
    <row r="42" spans="1:11" ht="16">
      <c r="A42" s="593" t="s">
        <v>526</v>
      </c>
      <c r="B42" s="586"/>
      <c r="C42" s="586"/>
      <c r="D42" s="586"/>
      <c r="E42" s="586"/>
      <c r="F42" s="598">
        <v>5900</v>
      </c>
      <c r="G42" s="587" t="s">
        <v>323</v>
      </c>
      <c r="H42" s="587"/>
      <c r="I42" s="587" t="s">
        <v>527</v>
      </c>
      <c r="J42" s="588"/>
      <c r="K42" s="580"/>
    </row>
    <row r="43" spans="1:11" ht="16">
      <c r="A43" s="593"/>
      <c r="B43" s="586"/>
      <c r="C43" s="586"/>
      <c r="D43" s="586"/>
      <c r="E43" s="586"/>
      <c r="F43" s="598"/>
      <c r="G43" s="587"/>
      <c r="H43" s="587"/>
      <c r="I43" s="587" t="s">
        <v>528</v>
      </c>
      <c r="J43" s="588"/>
      <c r="K43" s="580"/>
    </row>
    <row r="44" spans="1:11" ht="16">
      <c r="A44" s="593" t="s">
        <v>479</v>
      </c>
      <c r="B44" s="586"/>
      <c r="C44" s="586"/>
      <c r="D44" s="586"/>
      <c r="E44" s="586"/>
      <c r="F44" s="599">
        <v>18000</v>
      </c>
      <c r="G44" s="600" t="s">
        <v>323</v>
      </c>
      <c r="H44" s="587"/>
      <c r="I44" s="635" t="s">
        <v>480</v>
      </c>
      <c r="J44" s="588"/>
      <c r="K44" s="580"/>
    </row>
    <row r="45" spans="1:11" ht="16">
      <c r="A45" s="593"/>
      <c r="B45" s="586"/>
      <c r="C45" s="586"/>
      <c r="D45" s="586"/>
      <c r="E45" s="586"/>
      <c r="F45" s="598"/>
      <c r="G45" s="587"/>
      <c r="H45" s="587"/>
      <c r="J45" s="588"/>
      <c r="K45" s="580"/>
    </row>
    <row r="46" spans="1:11" ht="16">
      <c r="A46" s="589" t="s">
        <v>434</v>
      </c>
      <c r="B46" s="594"/>
      <c r="C46" s="594"/>
      <c r="D46" s="594"/>
      <c r="E46" s="594"/>
      <c r="F46" s="609">
        <v>15200</v>
      </c>
      <c r="G46" s="610" t="s">
        <v>323</v>
      </c>
      <c r="H46" s="588"/>
      <c r="I46" s="588" t="s">
        <v>435</v>
      </c>
      <c r="J46" s="588"/>
      <c r="K46" s="580"/>
    </row>
    <row r="47" spans="1:11" ht="16">
      <c r="A47" s="593"/>
      <c r="B47" s="586"/>
      <c r="C47" s="586"/>
      <c r="D47" s="586"/>
      <c r="E47" s="586"/>
      <c r="F47" s="587"/>
      <c r="G47" s="586"/>
      <c r="H47" s="586"/>
      <c r="I47" s="587"/>
      <c r="J47" s="588"/>
      <c r="K47" s="580"/>
    </row>
    <row r="48" spans="1:11" ht="16">
      <c r="A48" s="593" t="s">
        <v>436</v>
      </c>
      <c r="B48" s="586"/>
      <c r="C48" s="586"/>
      <c r="D48" s="586"/>
      <c r="E48" s="586"/>
      <c r="F48" s="611">
        <v>34</v>
      </c>
      <c r="G48" s="600" t="s">
        <v>323</v>
      </c>
      <c r="H48" s="587"/>
      <c r="I48" s="587" t="s">
        <v>470</v>
      </c>
      <c r="J48" s="588"/>
      <c r="K48" s="580"/>
    </row>
    <row r="49" spans="1:256" ht="20.25" customHeight="1">
      <c r="A49" s="589" t="s">
        <v>529</v>
      </c>
      <c r="B49" s="594"/>
      <c r="C49" s="594"/>
      <c r="D49" s="612">
        <v>1</v>
      </c>
      <c r="E49" s="594"/>
      <c r="F49" s="613">
        <f>F48*D49</f>
        <v>34</v>
      </c>
      <c r="G49" s="588" t="s">
        <v>323</v>
      </c>
      <c r="H49" s="588"/>
      <c r="I49" s="588" t="s">
        <v>530</v>
      </c>
      <c r="J49" s="614"/>
      <c r="K49" s="580"/>
      <c r="N49" s="615">
        <f>D49</f>
        <v>1</v>
      </c>
    </row>
    <row r="50" spans="1:256" ht="16">
      <c r="A50" s="593" t="s">
        <v>531</v>
      </c>
      <c r="B50" s="586"/>
      <c r="C50" s="586"/>
      <c r="D50" s="616">
        <v>1.19</v>
      </c>
      <c r="E50" s="586"/>
      <c r="F50" s="613">
        <f>INT((D$50*$F$48+0.025)/0.05)*0.05</f>
        <v>40.450000000000003</v>
      </c>
      <c r="G50" s="587" t="s">
        <v>323</v>
      </c>
      <c r="H50" s="587"/>
      <c r="I50" s="587" t="s">
        <v>532</v>
      </c>
      <c r="J50" s="614"/>
      <c r="K50" s="580"/>
      <c r="N50" s="615">
        <f>D50</f>
        <v>1.19</v>
      </c>
    </row>
    <row r="51" spans="1:256" ht="16">
      <c r="A51" s="593" t="s">
        <v>533</v>
      </c>
      <c r="B51" s="586"/>
      <c r="C51" s="586"/>
      <c r="D51" s="616">
        <v>0.1</v>
      </c>
      <c r="E51" s="586"/>
      <c r="F51" s="617">
        <f>INT(((F48*D51)+0.025)/0.05)*0.05</f>
        <v>3.4000000000000004</v>
      </c>
      <c r="G51" s="587" t="s">
        <v>323</v>
      </c>
      <c r="H51" s="587"/>
      <c r="I51" s="587" t="s">
        <v>534</v>
      </c>
      <c r="J51" s="614"/>
      <c r="K51" s="580"/>
      <c r="N51" s="615">
        <f>D51</f>
        <v>0.1</v>
      </c>
    </row>
    <row r="52" spans="1:256" ht="16">
      <c r="A52" s="593" t="s">
        <v>445</v>
      </c>
      <c r="B52" s="586"/>
      <c r="C52" s="586"/>
      <c r="D52" s="586"/>
      <c r="E52" s="586"/>
      <c r="F52" s="617">
        <v>48</v>
      </c>
      <c r="G52" s="587" t="s">
        <v>323</v>
      </c>
      <c r="H52" s="587"/>
      <c r="I52" s="587" t="s">
        <v>446</v>
      </c>
      <c r="J52" s="588"/>
      <c r="K52" s="580"/>
    </row>
    <row r="53" spans="1:256" ht="4.5" customHeight="1">
      <c r="A53" s="593"/>
      <c r="B53" s="586"/>
      <c r="C53" s="586"/>
      <c r="D53" s="586"/>
      <c r="E53" s="586"/>
      <c r="F53" s="611"/>
      <c r="G53" s="600"/>
      <c r="H53" s="587"/>
      <c r="I53" s="587"/>
      <c r="J53" s="588"/>
      <c r="K53" s="580"/>
    </row>
    <row r="54" spans="1:256" ht="16">
      <c r="A54" s="593"/>
      <c r="B54" s="586"/>
      <c r="C54" s="586"/>
      <c r="D54" s="586"/>
      <c r="E54" s="586"/>
      <c r="F54" s="617"/>
      <c r="G54" s="587"/>
      <c r="H54" s="587"/>
      <c r="I54" s="587"/>
      <c r="J54" s="587"/>
      <c r="K54" s="587"/>
      <c r="L54" s="588"/>
    </row>
    <row r="55" spans="1:256" ht="18" customHeight="1">
      <c r="A55" s="618" t="s">
        <v>535</v>
      </c>
      <c r="B55" s="619"/>
      <c r="C55" s="619"/>
      <c r="D55" s="619"/>
      <c r="E55" s="619"/>
      <c r="F55" s="620">
        <f>SUM(F49:F52)</f>
        <v>125.85000000000001</v>
      </c>
      <c r="G55" s="621" t="s">
        <v>323</v>
      </c>
      <c r="H55" s="621"/>
      <c r="I55" s="621" t="s">
        <v>536</v>
      </c>
      <c r="J55" s="621"/>
      <c r="K55" s="622"/>
      <c r="L55" s="579"/>
      <c r="M55" s="579"/>
      <c r="N55" s="579"/>
      <c r="O55" s="579"/>
    </row>
    <row r="56" spans="1:256" s="624" customFormat="1" ht="5.25" customHeight="1">
      <c r="A56" s="580"/>
      <c r="B56" s="580"/>
      <c r="C56" s="580"/>
      <c r="D56" s="580"/>
      <c r="E56" s="580"/>
      <c r="F56" s="623"/>
      <c r="G56" s="623"/>
      <c r="H56" s="580"/>
      <c r="I56" s="580"/>
      <c r="J56" s="580"/>
      <c r="K56" s="580"/>
      <c r="L56" s="580"/>
      <c r="M56" s="580"/>
      <c r="N56" s="580"/>
      <c r="O56" s="580"/>
      <c r="P56" s="580"/>
      <c r="Q56" s="580"/>
      <c r="R56" s="580"/>
      <c r="S56" s="580"/>
      <c r="T56" s="580"/>
      <c r="U56" s="580"/>
      <c r="V56" s="580"/>
      <c r="W56" s="580"/>
      <c r="X56" s="580"/>
      <c r="Y56" s="580"/>
      <c r="Z56" s="580"/>
      <c r="AA56" s="580"/>
      <c r="AB56" s="580"/>
      <c r="AC56" s="580"/>
      <c r="AD56" s="580"/>
      <c r="AE56" s="580"/>
      <c r="AF56" s="580"/>
      <c r="AG56" s="580"/>
      <c r="AH56" s="580"/>
      <c r="AI56" s="580"/>
      <c r="AJ56" s="580"/>
      <c r="AK56" s="580"/>
      <c r="AL56" s="580"/>
      <c r="AM56" s="580"/>
      <c r="AN56" s="580"/>
      <c r="AO56" s="580"/>
      <c r="AP56" s="580"/>
      <c r="AQ56" s="580"/>
      <c r="AR56" s="580"/>
      <c r="AS56" s="580"/>
      <c r="AT56" s="580"/>
      <c r="AU56" s="580"/>
      <c r="AV56" s="580"/>
      <c r="AW56" s="580"/>
      <c r="AX56" s="580"/>
      <c r="AY56" s="580"/>
      <c r="AZ56" s="580"/>
      <c r="BA56" s="580"/>
      <c r="BB56" s="580"/>
      <c r="BC56" s="580"/>
      <c r="BD56" s="580"/>
      <c r="BE56" s="580"/>
      <c r="BF56" s="580"/>
      <c r="BG56" s="580"/>
      <c r="BH56" s="580"/>
      <c r="BI56" s="580"/>
      <c r="BJ56" s="580"/>
      <c r="BK56" s="580"/>
      <c r="BL56" s="580"/>
      <c r="BM56" s="580"/>
      <c r="BN56" s="580"/>
      <c r="BO56" s="580"/>
      <c r="BP56" s="580"/>
      <c r="BQ56" s="580"/>
      <c r="BR56" s="580"/>
      <c r="BS56" s="580"/>
      <c r="BT56" s="580"/>
      <c r="BU56" s="580"/>
      <c r="BV56" s="580"/>
      <c r="BW56" s="580"/>
      <c r="BX56" s="580"/>
      <c r="BY56" s="580"/>
      <c r="BZ56" s="580"/>
      <c r="CA56" s="580"/>
      <c r="CB56" s="580"/>
      <c r="CC56" s="580"/>
      <c r="CD56" s="580"/>
      <c r="CE56" s="580"/>
      <c r="CF56" s="580"/>
      <c r="CG56" s="580"/>
      <c r="CH56" s="580"/>
      <c r="CI56" s="580"/>
      <c r="CJ56" s="580"/>
      <c r="CK56" s="580"/>
      <c r="CL56" s="580"/>
      <c r="CM56" s="580"/>
      <c r="CN56" s="580"/>
      <c r="CO56" s="580"/>
      <c r="CP56" s="580"/>
      <c r="CQ56" s="580"/>
      <c r="CR56" s="580"/>
      <c r="CS56" s="580"/>
      <c r="CT56" s="580"/>
      <c r="CU56" s="580"/>
      <c r="CV56" s="580"/>
      <c r="CW56" s="580"/>
      <c r="CX56" s="580"/>
      <c r="CY56" s="580"/>
      <c r="CZ56" s="580"/>
      <c r="DA56" s="580"/>
      <c r="DB56" s="580"/>
      <c r="DC56" s="580"/>
      <c r="DD56" s="580"/>
      <c r="DE56" s="580"/>
      <c r="DF56" s="580"/>
      <c r="DG56" s="580"/>
      <c r="DH56" s="580"/>
      <c r="DI56" s="580"/>
      <c r="DJ56" s="580"/>
      <c r="DK56" s="580"/>
      <c r="DL56" s="580"/>
      <c r="DM56" s="580"/>
      <c r="DN56" s="580"/>
      <c r="DO56" s="580"/>
      <c r="DP56" s="580"/>
      <c r="DQ56" s="580"/>
      <c r="DR56" s="580"/>
      <c r="DS56" s="580"/>
      <c r="DT56" s="580"/>
      <c r="DU56" s="580"/>
      <c r="DV56" s="580"/>
      <c r="DW56" s="580"/>
      <c r="DX56" s="580"/>
      <c r="DY56" s="580"/>
      <c r="DZ56" s="580"/>
      <c r="EA56" s="580"/>
      <c r="EB56" s="580"/>
      <c r="EC56" s="580"/>
      <c r="ED56" s="580"/>
      <c r="EE56" s="580"/>
      <c r="EF56" s="580"/>
      <c r="EG56" s="580"/>
      <c r="EH56" s="580"/>
      <c r="EI56" s="580"/>
      <c r="EJ56" s="580"/>
      <c r="EK56" s="580"/>
      <c r="EL56" s="580"/>
      <c r="EM56" s="580"/>
      <c r="EN56" s="580"/>
      <c r="EO56" s="580"/>
      <c r="EP56" s="580"/>
      <c r="EQ56" s="580"/>
      <c r="ER56" s="580"/>
      <c r="ES56" s="580"/>
      <c r="ET56" s="580"/>
      <c r="EU56" s="580"/>
      <c r="EV56" s="580"/>
      <c r="EW56" s="580"/>
      <c r="EX56" s="580"/>
      <c r="EY56" s="580"/>
      <c r="EZ56" s="580"/>
      <c r="FA56" s="580"/>
      <c r="FB56" s="580"/>
      <c r="FC56" s="580"/>
      <c r="FD56" s="580"/>
      <c r="FE56" s="580"/>
      <c r="FF56" s="580"/>
      <c r="FG56" s="580"/>
      <c r="FH56" s="580"/>
      <c r="FI56" s="580"/>
      <c r="FJ56" s="580"/>
      <c r="FK56" s="580"/>
      <c r="FL56" s="580"/>
      <c r="FM56" s="580"/>
      <c r="FN56" s="580"/>
      <c r="FO56" s="580"/>
      <c r="FP56" s="580"/>
      <c r="FQ56" s="580"/>
      <c r="FR56" s="580"/>
      <c r="FS56" s="580"/>
      <c r="FT56" s="580"/>
      <c r="FU56" s="580"/>
      <c r="FV56" s="580"/>
      <c r="FW56" s="580"/>
      <c r="FX56" s="580"/>
      <c r="FY56" s="580"/>
      <c r="FZ56" s="580"/>
      <c r="GA56" s="580"/>
      <c r="GB56" s="580"/>
      <c r="GC56" s="580"/>
      <c r="GD56" s="580"/>
      <c r="GE56" s="580"/>
      <c r="GF56" s="580"/>
      <c r="GG56" s="580"/>
      <c r="GH56" s="580"/>
      <c r="GI56" s="580"/>
      <c r="GJ56" s="580"/>
      <c r="GK56" s="580"/>
      <c r="GL56" s="580"/>
      <c r="GM56" s="580"/>
      <c r="GN56" s="580"/>
      <c r="GO56" s="580"/>
      <c r="GP56" s="580"/>
      <c r="GQ56" s="580"/>
      <c r="GR56" s="580"/>
      <c r="GS56" s="580"/>
      <c r="GT56" s="580"/>
      <c r="GU56" s="580"/>
      <c r="GV56" s="580"/>
      <c r="GW56" s="580"/>
      <c r="GX56" s="580"/>
      <c r="GY56" s="580"/>
      <c r="GZ56" s="580"/>
      <c r="HA56" s="580"/>
      <c r="HB56" s="580"/>
      <c r="HC56" s="580"/>
      <c r="HD56" s="580"/>
      <c r="HE56" s="580"/>
      <c r="HF56" s="580"/>
      <c r="HG56" s="580"/>
      <c r="HH56" s="580"/>
      <c r="HI56" s="580"/>
      <c r="HJ56" s="580"/>
      <c r="HK56" s="580"/>
      <c r="HL56" s="580"/>
      <c r="HM56" s="580"/>
      <c r="HN56" s="580"/>
      <c r="HO56" s="580"/>
      <c r="HP56" s="580"/>
      <c r="HQ56" s="580"/>
      <c r="HR56" s="580"/>
      <c r="HS56" s="580"/>
      <c r="HT56" s="580"/>
      <c r="HU56" s="580"/>
      <c r="HV56" s="580"/>
      <c r="HW56" s="580"/>
      <c r="HX56" s="580"/>
      <c r="HY56" s="580"/>
      <c r="HZ56" s="580"/>
      <c r="IA56" s="580"/>
      <c r="IB56" s="580"/>
      <c r="IC56" s="580"/>
      <c r="ID56" s="580"/>
      <c r="IE56" s="580"/>
      <c r="IF56" s="580"/>
      <c r="IG56" s="580"/>
      <c r="IH56" s="580"/>
      <c r="II56" s="580"/>
      <c r="IJ56" s="580"/>
      <c r="IK56" s="580"/>
      <c r="IL56" s="580"/>
      <c r="IM56" s="580"/>
      <c r="IN56" s="580"/>
      <c r="IO56" s="580"/>
      <c r="IP56" s="580"/>
      <c r="IQ56" s="580"/>
      <c r="IR56" s="580"/>
      <c r="IS56" s="580"/>
      <c r="IT56" s="580"/>
      <c r="IU56" s="580"/>
      <c r="IV56" s="580"/>
    </row>
    <row r="57" spans="1:256" ht="16">
      <c r="A57" s="593"/>
      <c r="B57" s="586"/>
      <c r="C57" s="586"/>
      <c r="D57" s="586"/>
      <c r="E57" s="586"/>
      <c r="F57" s="587"/>
      <c r="G57" s="587"/>
      <c r="H57" s="587"/>
      <c r="I57" s="587"/>
      <c r="J57" s="587"/>
      <c r="K57" s="587"/>
      <c r="L57" s="588"/>
    </row>
    <row r="58" spans="1:256" s="626" customFormat="1" ht="16">
      <c r="A58" s="625" t="s">
        <v>449</v>
      </c>
      <c r="B58" s="521"/>
      <c r="C58" s="521"/>
      <c r="D58" s="521"/>
      <c r="E58" s="521"/>
      <c r="F58" s="522"/>
      <c r="G58" s="522"/>
      <c r="H58" s="522"/>
      <c r="I58" s="522" t="s">
        <v>450</v>
      </c>
      <c r="J58" s="522"/>
      <c r="K58" s="522"/>
      <c r="M58" s="522"/>
      <c r="N58" s="522"/>
      <c r="O58" s="522"/>
      <c r="P58" s="522"/>
      <c r="Q58" s="522"/>
      <c r="R58" s="522"/>
    </row>
    <row r="59" spans="1:256" ht="21" customHeight="1">
      <c r="A59" s="627" t="s">
        <v>451</v>
      </c>
      <c r="B59" s="497"/>
      <c r="C59" s="497"/>
      <c r="D59" s="497"/>
      <c r="E59" s="497"/>
      <c r="F59" s="485"/>
      <c r="G59" s="485"/>
      <c r="H59" s="485"/>
      <c r="I59" s="485" t="s">
        <v>452</v>
      </c>
      <c r="J59" s="485"/>
      <c r="K59" s="485"/>
      <c r="M59" s="485"/>
      <c r="N59" s="485"/>
      <c r="O59" s="485"/>
      <c r="P59" s="485"/>
      <c r="Q59" s="485"/>
      <c r="R59" s="485"/>
    </row>
    <row r="60" spans="1:256" ht="16">
      <c r="A60" s="627" t="s">
        <v>453</v>
      </c>
      <c r="B60" s="497"/>
      <c r="C60" s="497"/>
      <c r="D60" s="497"/>
      <c r="E60" s="497"/>
      <c r="F60" s="485"/>
      <c r="G60" s="485"/>
      <c r="H60" s="485"/>
      <c r="I60" s="485" t="s">
        <v>454</v>
      </c>
      <c r="J60" s="485"/>
      <c r="K60" s="485"/>
      <c r="M60" s="485"/>
      <c r="N60" s="485"/>
      <c r="O60" s="485"/>
      <c r="P60" s="485"/>
      <c r="Q60" s="485"/>
      <c r="R60" s="485"/>
    </row>
    <row r="61" spans="1:256" ht="16">
      <c r="A61" s="627" t="s">
        <v>546</v>
      </c>
      <c r="B61" s="497"/>
      <c r="C61" s="497"/>
      <c r="D61" s="497"/>
      <c r="E61" s="497"/>
      <c r="F61" s="485"/>
      <c r="G61" s="485"/>
      <c r="H61" s="485"/>
      <c r="I61" s="485" t="s">
        <v>538</v>
      </c>
      <c r="J61" s="485"/>
      <c r="K61" s="485"/>
      <c r="M61" s="485"/>
      <c r="N61" s="485"/>
      <c r="O61" s="485"/>
      <c r="P61" s="485"/>
      <c r="Q61" s="485"/>
      <c r="R61" s="485"/>
    </row>
    <row r="62" spans="1:256" ht="16">
      <c r="A62" s="627"/>
      <c r="B62" s="497"/>
      <c r="C62" s="497"/>
      <c r="D62" s="497"/>
      <c r="E62" s="497"/>
      <c r="F62" s="485"/>
      <c r="G62" s="485"/>
      <c r="H62" s="485"/>
      <c r="I62" s="485" t="s">
        <v>547</v>
      </c>
      <c r="J62" s="485"/>
      <c r="K62" s="485"/>
      <c r="M62" s="485"/>
      <c r="N62" s="485"/>
      <c r="O62" s="485"/>
      <c r="P62" s="485"/>
      <c r="Q62" s="485"/>
      <c r="R62" s="485"/>
    </row>
    <row r="63" spans="1:256" ht="16">
      <c r="A63" s="627" t="s">
        <v>458</v>
      </c>
      <c r="B63" s="497"/>
      <c r="C63" s="497"/>
      <c r="D63" s="497"/>
      <c r="E63" s="497"/>
      <c r="F63" s="485"/>
      <c r="G63" s="485"/>
      <c r="H63" s="485"/>
      <c r="I63" s="485" t="s">
        <v>459</v>
      </c>
      <c r="J63" s="485"/>
      <c r="K63" s="485"/>
      <c r="M63" s="485"/>
      <c r="N63" s="485"/>
      <c r="O63" s="485"/>
      <c r="P63" s="485"/>
      <c r="Q63" s="485"/>
      <c r="R63" s="485"/>
    </row>
    <row r="64" spans="1:256" ht="16">
      <c r="A64" s="627" t="s">
        <v>460</v>
      </c>
      <c r="B64" s="497"/>
      <c r="C64" s="497"/>
      <c r="D64" s="497"/>
      <c r="E64" s="497"/>
      <c r="F64" s="485"/>
      <c r="G64" s="485"/>
      <c r="H64" s="485"/>
      <c r="I64" s="485" t="s">
        <v>461</v>
      </c>
      <c r="J64" s="485"/>
      <c r="K64" s="485"/>
      <c r="M64" s="485"/>
      <c r="N64" s="485"/>
      <c r="O64" s="485"/>
      <c r="P64" s="485"/>
      <c r="Q64" s="485"/>
      <c r="R64" s="485"/>
    </row>
    <row r="65" spans="1:18" ht="16">
      <c r="A65" s="627"/>
      <c r="B65" s="497"/>
      <c r="C65" s="497"/>
      <c r="D65" s="497"/>
      <c r="E65" s="497"/>
      <c r="F65" s="485"/>
      <c r="G65" s="485"/>
      <c r="H65" s="485"/>
      <c r="I65" s="485"/>
      <c r="J65" s="485"/>
      <c r="K65" s="485"/>
      <c r="M65" s="485"/>
      <c r="N65" s="485"/>
      <c r="O65" s="485"/>
      <c r="P65" s="485"/>
      <c r="Q65" s="485"/>
      <c r="R65" s="485"/>
    </row>
    <row r="66" spans="1:18" ht="16">
      <c r="A66" s="627" t="s">
        <v>462</v>
      </c>
      <c r="B66" s="497"/>
      <c r="C66" s="497"/>
      <c r="D66" s="497"/>
      <c r="E66" s="497"/>
      <c r="F66" s="485"/>
      <c r="G66" s="485"/>
      <c r="H66" s="485"/>
      <c r="I66" s="485" t="s">
        <v>463</v>
      </c>
      <c r="J66" s="485"/>
      <c r="K66" s="485"/>
      <c r="M66" s="485"/>
      <c r="N66" s="485"/>
      <c r="O66" s="485"/>
      <c r="P66" s="485"/>
      <c r="Q66" s="485"/>
      <c r="R66" s="485"/>
    </row>
    <row r="67" spans="1:18" ht="16">
      <c r="A67" s="627"/>
      <c r="B67" s="497"/>
      <c r="C67" s="497"/>
      <c r="D67" s="485"/>
      <c r="E67" s="485"/>
      <c r="F67" s="485"/>
      <c r="I67" s="485"/>
      <c r="J67" s="485"/>
      <c r="P67" s="485"/>
      <c r="Q67" s="485"/>
      <c r="R67" s="485"/>
    </row>
    <row r="68" spans="1:18" ht="16">
      <c r="A68" s="627" t="s">
        <v>155</v>
      </c>
      <c r="B68" s="598">
        <v>48015</v>
      </c>
      <c r="C68" s="572" t="s">
        <v>323</v>
      </c>
      <c r="E68" s="492" t="s">
        <v>53</v>
      </c>
      <c r="G68" s="809">
        <v>39265</v>
      </c>
      <c r="H68" s="809"/>
      <c r="I68" s="572" t="s">
        <v>54</v>
      </c>
      <c r="K68" s="485" t="s">
        <v>55</v>
      </c>
      <c r="L68" s="485"/>
      <c r="M68" s="485"/>
      <c r="N68" s="630">
        <v>37850</v>
      </c>
      <c r="O68" s="572" t="s">
        <v>323</v>
      </c>
      <c r="P68" s="485"/>
    </row>
    <row r="69" spans="1:18" ht="16">
      <c r="A69" s="627" t="s">
        <v>56</v>
      </c>
      <c r="B69" s="598">
        <v>43340</v>
      </c>
      <c r="C69" s="572" t="s">
        <v>323</v>
      </c>
      <c r="E69" s="492" t="s">
        <v>57</v>
      </c>
      <c r="G69" s="809">
        <v>40555.151089164458</v>
      </c>
      <c r="H69" s="809"/>
      <c r="I69" s="572" t="s">
        <v>323</v>
      </c>
      <c r="K69" s="485" t="s">
        <v>58</v>
      </c>
      <c r="N69" s="630">
        <v>52715</v>
      </c>
      <c r="O69" s="572" t="s">
        <v>323</v>
      </c>
      <c r="P69" s="485"/>
    </row>
    <row r="70" spans="1:18" ht="16">
      <c r="A70" s="627" t="s">
        <v>59</v>
      </c>
      <c r="B70" s="598">
        <v>51370</v>
      </c>
      <c r="C70" s="572" t="s">
        <v>323</v>
      </c>
      <c r="E70" s="492" t="s">
        <v>60</v>
      </c>
      <c r="G70" s="809">
        <v>71755</v>
      </c>
      <c r="H70" s="809"/>
      <c r="I70" s="572" t="s">
        <v>323</v>
      </c>
      <c r="K70" s="485" t="s">
        <v>61</v>
      </c>
      <c r="N70" s="630">
        <v>65335</v>
      </c>
      <c r="O70" s="572" t="s">
        <v>323</v>
      </c>
      <c r="P70" s="485"/>
    </row>
    <row r="71" spans="1:18" ht="16">
      <c r="A71" s="627" t="s">
        <v>62</v>
      </c>
      <c r="B71" s="598">
        <v>51480</v>
      </c>
      <c r="C71" s="572" t="s">
        <v>323</v>
      </c>
      <c r="E71" s="492" t="s">
        <v>63</v>
      </c>
      <c r="G71" s="809">
        <v>65750</v>
      </c>
      <c r="H71" s="809"/>
      <c r="I71" s="572" t="s">
        <v>323</v>
      </c>
      <c r="K71" s="485" t="s">
        <v>64</v>
      </c>
      <c r="N71" s="630">
        <v>54020</v>
      </c>
      <c r="O71" s="572" t="s">
        <v>54</v>
      </c>
      <c r="P71" s="485"/>
    </row>
    <row r="72" spans="1:18" ht="16">
      <c r="A72" s="627" t="s">
        <v>65</v>
      </c>
      <c r="B72" s="598">
        <v>37460</v>
      </c>
      <c r="C72" s="572" t="s">
        <v>323</v>
      </c>
      <c r="E72" s="492" t="s">
        <v>66</v>
      </c>
      <c r="G72" s="809">
        <v>42200</v>
      </c>
      <c r="H72" s="809"/>
      <c r="I72" s="572" t="s">
        <v>323</v>
      </c>
      <c r="K72" s="485" t="s">
        <v>67</v>
      </c>
      <c r="N72" s="630">
        <v>63385</v>
      </c>
      <c r="O72" s="572" t="s">
        <v>54</v>
      </c>
      <c r="P72" s="485"/>
    </row>
    <row r="73" spans="1:18" ht="16">
      <c r="A73" s="627" t="s">
        <v>68</v>
      </c>
      <c r="B73" s="598">
        <v>48910</v>
      </c>
      <c r="C73" s="572" t="s">
        <v>323</v>
      </c>
      <c r="E73" s="492" t="s">
        <v>69</v>
      </c>
      <c r="G73" s="809">
        <v>37860</v>
      </c>
      <c r="H73" s="809"/>
      <c r="I73" s="572" t="s">
        <v>323</v>
      </c>
      <c r="K73" s="485" t="s">
        <v>70</v>
      </c>
      <c r="N73" s="630">
        <v>33265</v>
      </c>
      <c r="O73" s="572" t="s">
        <v>54</v>
      </c>
      <c r="P73" s="485"/>
    </row>
    <row r="74" spans="1:18" ht="16">
      <c r="A74" s="627" t="s">
        <v>71</v>
      </c>
      <c r="B74" s="598">
        <v>45360</v>
      </c>
      <c r="C74" s="572" t="s">
        <v>323</v>
      </c>
      <c r="E74" s="492" t="s">
        <v>72</v>
      </c>
      <c r="G74" s="809">
        <v>24550</v>
      </c>
      <c r="H74" s="809"/>
      <c r="I74" s="572" t="s">
        <v>323</v>
      </c>
      <c r="K74" s="485" t="s">
        <v>73</v>
      </c>
      <c r="N74" s="630">
        <v>80335</v>
      </c>
      <c r="O74" s="572" t="s">
        <v>54</v>
      </c>
      <c r="P74" s="485"/>
    </row>
    <row r="75" spans="1:18" ht="16">
      <c r="A75" s="627" t="s">
        <v>74</v>
      </c>
      <c r="B75" s="598">
        <v>42355</v>
      </c>
      <c r="C75" s="572" t="s">
        <v>323</v>
      </c>
      <c r="E75" s="492" t="s">
        <v>75</v>
      </c>
      <c r="G75" s="809">
        <v>57599.792376630539</v>
      </c>
      <c r="H75" s="809"/>
      <c r="I75" s="572" t="s">
        <v>323</v>
      </c>
      <c r="K75" s="485" t="s">
        <v>76</v>
      </c>
      <c r="N75" s="630">
        <v>46387</v>
      </c>
      <c r="O75" s="572" t="s">
        <v>54</v>
      </c>
      <c r="P75" s="485"/>
    </row>
    <row r="76" spans="1:18" ht="16">
      <c r="A76" s="627" t="s">
        <v>77</v>
      </c>
      <c r="B76" s="598">
        <v>70630</v>
      </c>
      <c r="C76" s="572" t="s">
        <v>323</v>
      </c>
      <c r="E76" s="492" t="s">
        <v>78</v>
      </c>
      <c r="G76" s="809">
        <v>54730</v>
      </c>
      <c r="H76" s="809"/>
      <c r="I76" s="572" t="s">
        <v>323</v>
      </c>
      <c r="K76" s="485" t="s">
        <v>79</v>
      </c>
      <c r="N76" s="630">
        <v>114375</v>
      </c>
      <c r="O76" s="572" t="s">
        <v>323</v>
      </c>
      <c r="P76" s="485"/>
    </row>
    <row r="77" spans="1:18" ht="16">
      <c r="A77" s="627"/>
      <c r="B77" s="497"/>
      <c r="C77" s="497"/>
      <c r="D77" s="485"/>
      <c r="E77" s="485"/>
      <c r="F77" s="485"/>
      <c r="I77" s="485"/>
      <c r="J77" s="485"/>
      <c r="K77" s="485" t="s">
        <v>80</v>
      </c>
      <c r="N77" s="630"/>
      <c r="P77" s="485"/>
      <c r="Q77" s="485"/>
      <c r="R77" s="485"/>
    </row>
  </sheetData>
  <mergeCells count="9">
    <mergeCell ref="G74:H74"/>
    <mergeCell ref="G75:H75"/>
    <mergeCell ref="G76:H76"/>
    <mergeCell ref="G68:H68"/>
    <mergeCell ref="G69:H69"/>
    <mergeCell ref="G70:H70"/>
    <mergeCell ref="G71:H71"/>
    <mergeCell ref="G72:H72"/>
    <mergeCell ref="G73:H73"/>
  </mergeCells>
  <printOptions horizontalCentered="1"/>
  <pageMargins left="5.9055118110236227E-2" right="0.39370078740157483" top="3.937007874015748E-2" bottom="0.39370078740157483" header="0.59055118110236227" footer="0.39370078740157483"/>
  <pageSetup paperSize="9" scale="67" orientation="portrait" r:id="rId1"/>
  <headerFooter alignWithMargins="0">
    <oddHeader>&amp;C&amp;"Helvetica,Fett"&amp;12 2017</oddHeader>
    <oddFooter>&amp;L26&amp;C Eidg. Steuerverwaltung  -  Administration fédérale des contributions  -  Amministrazione federale delle contribuzioni</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0" tint="-0.14999847407452621"/>
  </sheetPr>
  <dimension ref="A1:N78"/>
  <sheetViews>
    <sheetView view="pageLayout" zoomScale="70" zoomScaleNormal="60" zoomScalePageLayoutView="70" workbookViewId="0"/>
  </sheetViews>
  <sheetFormatPr baseColWidth="10" defaultColWidth="10.33203125" defaultRowHeight="18"/>
  <cols>
    <col min="1" max="1" width="32.6640625" style="20" customWidth="1"/>
    <col min="2" max="14" width="10.33203125" style="20" customWidth="1"/>
    <col min="15" max="16" width="10.6640625" style="20" customWidth="1"/>
    <col min="17" max="21" width="12.6640625" style="20" customWidth="1"/>
    <col min="22" max="16384" width="10.33203125" style="20"/>
  </cols>
  <sheetData>
    <row r="1" spans="1:14" ht="20.25" customHeight="1">
      <c r="A1" s="39" t="s">
        <v>677</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11</v>
      </c>
      <c r="B10" s="773" t="s">
        <v>9</v>
      </c>
      <c r="C10" s="774"/>
      <c r="D10" s="774"/>
      <c r="E10" s="774"/>
      <c r="F10" s="774"/>
      <c r="G10" s="774"/>
      <c r="H10" s="774"/>
      <c r="I10" s="774"/>
      <c r="J10" s="774"/>
      <c r="K10" s="774"/>
      <c r="L10" s="774"/>
      <c r="M10" s="774"/>
      <c r="N10" s="775"/>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70" t="s">
        <v>15</v>
      </c>
      <c r="C15" s="771"/>
      <c r="D15" s="771"/>
      <c r="E15" s="771"/>
      <c r="F15" s="771"/>
      <c r="G15" s="771"/>
      <c r="H15" s="771"/>
      <c r="I15" s="771"/>
      <c r="J15" s="771"/>
      <c r="K15" s="771"/>
      <c r="L15" s="771"/>
      <c r="M15" s="771"/>
      <c r="N15" s="772"/>
    </row>
    <row r="16" spans="1:14" ht="19" customHeight="1">
      <c r="A16" s="25" t="s">
        <v>155</v>
      </c>
      <c r="B16" s="26">
        <v>0</v>
      </c>
      <c r="C16" s="26">
        <v>0</v>
      </c>
      <c r="D16" s="26">
        <v>0</v>
      </c>
      <c r="E16" s="26">
        <v>0.77850000000000008</v>
      </c>
      <c r="F16" s="26">
        <v>4.2134999999999998</v>
      </c>
      <c r="G16" s="26">
        <v>7.1105</v>
      </c>
      <c r="H16" s="26">
        <v>9.6065000000000005</v>
      </c>
      <c r="I16" s="26">
        <v>13.446900000000001</v>
      </c>
      <c r="J16" s="26">
        <v>16.726199999999999</v>
      </c>
      <c r="K16" s="26">
        <v>19.661949999999997</v>
      </c>
      <c r="L16" s="26">
        <v>23.003049999999995</v>
      </c>
      <c r="M16" s="26">
        <v>25.494550000000014</v>
      </c>
      <c r="N16" s="26">
        <v>26.60247</v>
      </c>
    </row>
    <row r="17" spans="1:14" ht="19" customHeight="1">
      <c r="A17" s="25" t="s">
        <v>56</v>
      </c>
      <c r="B17" s="26">
        <v>0</v>
      </c>
      <c r="C17" s="26">
        <v>0</v>
      </c>
      <c r="D17" s="26">
        <v>0</v>
      </c>
      <c r="E17" s="26">
        <v>2.8515000000000001</v>
      </c>
      <c r="F17" s="26">
        <v>10.484499999999999</v>
      </c>
      <c r="G17" s="26">
        <v>16.467499999999998</v>
      </c>
      <c r="H17" s="26">
        <v>16.633750000000006</v>
      </c>
      <c r="I17" s="26">
        <v>17.865900000000003</v>
      </c>
      <c r="J17" s="26">
        <v>20.729199999999999</v>
      </c>
      <c r="K17" s="26">
        <v>23.992200000000004</v>
      </c>
      <c r="L17" s="26">
        <v>25.016500000000004</v>
      </c>
      <c r="M17" s="26">
        <v>26.323449999999998</v>
      </c>
      <c r="N17" s="26">
        <v>27.703569999999996</v>
      </c>
    </row>
    <row r="18" spans="1:14" ht="19" customHeight="1">
      <c r="A18" s="25" t="s">
        <v>59</v>
      </c>
      <c r="B18" s="26">
        <v>0</v>
      </c>
      <c r="C18" s="26">
        <v>0</v>
      </c>
      <c r="D18" s="26">
        <v>0</v>
      </c>
      <c r="E18" s="26">
        <v>0</v>
      </c>
      <c r="F18" s="26">
        <v>4.2920000000000007</v>
      </c>
      <c r="G18" s="26">
        <v>13.7735</v>
      </c>
      <c r="H18" s="26">
        <v>12.986999999999997</v>
      </c>
      <c r="I18" s="26">
        <v>13.427200000000003</v>
      </c>
      <c r="J18" s="26">
        <v>16.550199999999997</v>
      </c>
      <c r="K18" s="26">
        <v>18.885100000000005</v>
      </c>
      <c r="L18" s="26">
        <v>18.970699999999997</v>
      </c>
      <c r="M18" s="26">
        <v>18.992100000000008</v>
      </c>
      <c r="N18" s="26">
        <v>19.176639999999995</v>
      </c>
    </row>
    <row r="19" spans="1:14" ht="19" customHeight="1">
      <c r="A19" s="25" t="s">
        <v>62</v>
      </c>
      <c r="B19" s="26">
        <v>0</v>
      </c>
      <c r="C19" s="26">
        <v>0</v>
      </c>
      <c r="D19" s="26">
        <v>0</v>
      </c>
      <c r="E19" s="26">
        <v>0</v>
      </c>
      <c r="F19" s="26">
        <v>8.9456500000000005</v>
      </c>
      <c r="G19" s="26">
        <v>11.585350000000002</v>
      </c>
      <c r="H19" s="26">
        <v>12.978524999999999</v>
      </c>
      <c r="I19" s="26">
        <v>11.67334</v>
      </c>
      <c r="J19" s="26">
        <v>12.494580000000004</v>
      </c>
      <c r="K19" s="26">
        <v>12.963859999999993</v>
      </c>
      <c r="L19" s="26">
        <v>12.963860000000007</v>
      </c>
      <c r="M19" s="26">
        <v>12.978524999999994</v>
      </c>
      <c r="N19" s="26">
        <v>13.104643999999999</v>
      </c>
    </row>
    <row r="20" spans="1:14" ht="19" customHeight="1">
      <c r="A20" s="25" t="s">
        <v>65</v>
      </c>
      <c r="B20" s="26">
        <v>0</v>
      </c>
      <c r="C20" s="26">
        <v>0</v>
      </c>
      <c r="D20" s="26">
        <v>0.16900000000000004</v>
      </c>
      <c r="E20" s="26">
        <v>2.2844999999999995</v>
      </c>
      <c r="F20" s="26">
        <v>5.5409999999999995</v>
      </c>
      <c r="G20" s="26">
        <v>8.3967500000000008</v>
      </c>
      <c r="H20" s="26">
        <v>8.4387500000000024</v>
      </c>
      <c r="I20" s="26">
        <v>11.099499999999999</v>
      </c>
      <c r="J20" s="26">
        <v>14.1959</v>
      </c>
      <c r="K20" s="26">
        <v>14.699249999999999</v>
      </c>
      <c r="L20" s="26">
        <v>14.716150000000003</v>
      </c>
      <c r="M20" s="26">
        <v>14.711949999999996</v>
      </c>
      <c r="N20" s="26">
        <v>18.256249999999998</v>
      </c>
    </row>
    <row r="21" spans="1:14" ht="19" customHeight="1">
      <c r="A21" s="25" t="s">
        <v>68</v>
      </c>
      <c r="B21" s="26">
        <v>0</v>
      </c>
      <c r="C21" s="26">
        <v>0</v>
      </c>
      <c r="D21" s="26">
        <v>0</v>
      </c>
      <c r="E21" s="26">
        <v>1.2390000000000001</v>
      </c>
      <c r="F21" s="26">
        <v>10.052500000000002</v>
      </c>
      <c r="G21" s="26">
        <v>11.842249999999998</v>
      </c>
      <c r="H21" s="26">
        <v>12.117499999999998</v>
      </c>
      <c r="I21" s="26">
        <v>11.566800000000001</v>
      </c>
      <c r="J21" s="26">
        <v>12.09</v>
      </c>
      <c r="K21" s="26">
        <v>12.269100000000002</v>
      </c>
      <c r="L21" s="26">
        <v>12.282899999999998</v>
      </c>
      <c r="M21" s="26">
        <v>12.28275</v>
      </c>
      <c r="N21" s="26">
        <v>12.307629999999998</v>
      </c>
    </row>
    <row r="22" spans="1:14" ht="19" customHeight="1">
      <c r="A22" s="25" t="s">
        <v>71</v>
      </c>
      <c r="B22" s="26">
        <v>0</v>
      </c>
      <c r="C22" s="26">
        <v>0</v>
      </c>
      <c r="D22" s="26">
        <v>0</v>
      </c>
      <c r="E22" s="26">
        <v>1.113</v>
      </c>
      <c r="F22" s="26">
        <v>5.9675000000000002</v>
      </c>
      <c r="G22" s="26">
        <v>9.4522499999999994</v>
      </c>
      <c r="H22" s="26">
        <v>11.911249999999999</v>
      </c>
      <c r="I22" s="26">
        <v>13.247700000000002</v>
      </c>
      <c r="J22" s="26">
        <v>13.870799999999999</v>
      </c>
      <c r="K22" s="26">
        <v>14.901699999999998</v>
      </c>
      <c r="L22" s="26">
        <v>14.721049999999996</v>
      </c>
      <c r="M22" s="26">
        <v>13.194250000000007</v>
      </c>
      <c r="N22" s="26">
        <v>13.409409999999999</v>
      </c>
    </row>
    <row r="23" spans="1:14" ht="19" customHeight="1">
      <c r="A23" s="25" t="s">
        <v>74</v>
      </c>
      <c r="B23" s="26">
        <v>0</v>
      </c>
      <c r="C23" s="26">
        <v>0</v>
      </c>
      <c r="D23" s="26">
        <v>0</v>
      </c>
      <c r="E23" s="26">
        <v>6.908500000000001</v>
      </c>
      <c r="F23" s="26">
        <v>8.4329999999999998</v>
      </c>
      <c r="G23" s="26">
        <v>8.6297500000000014</v>
      </c>
      <c r="H23" s="26">
        <v>13.569750000000003</v>
      </c>
      <c r="I23" s="26">
        <v>15.445799999999995</v>
      </c>
      <c r="J23" s="26">
        <v>16.040100000000002</v>
      </c>
      <c r="K23" s="26">
        <v>17.277049999999996</v>
      </c>
      <c r="L23" s="26">
        <v>19.025900000000011</v>
      </c>
      <c r="M23" s="26">
        <v>19.796749999999992</v>
      </c>
      <c r="N23" s="26">
        <v>21.290789999999998</v>
      </c>
    </row>
    <row r="24" spans="1:14" ht="19" customHeight="1">
      <c r="A24" s="25" t="s">
        <v>77</v>
      </c>
      <c r="B24" s="26">
        <v>0</v>
      </c>
      <c r="C24" s="26">
        <v>0</v>
      </c>
      <c r="D24" s="26">
        <v>0</v>
      </c>
      <c r="E24" s="26">
        <v>0</v>
      </c>
      <c r="F24" s="26">
        <v>0</v>
      </c>
      <c r="G24" s="26">
        <v>0.67774999999999985</v>
      </c>
      <c r="H24" s="26">
        <v>3.4252499999999997</v>
      </c>
      <c r="I24" s="26">
        <v>4.214500000000001</v>
      </c>
      <c r="J24" s="26">
        <v>6.9657999999999998</v>
      </c>
      <c r="K24" s="26">
        <v>13.60965</v>
      </c>
      <c r="L24" s="26">
        <v>13.973199999999997</v>
      </c>
      <c r="M24" s="26">
        <v>10.549199999999997</v>
      </c>
      <c r="N24" s="26">
        <v>10.65171</v>
      </c>
    </row>
    <row r="25" spans="1:14" ht="19" customHeight="1">
      <c r="A25" s="25" t="s">
        <v>53</v>
      </c>
      <c r="B25" s="26">
        <v>0</v>
      </c>
      <c r="C25" s="26">
        <v>0</v>
      </c>
      <c r="D25" s="26">
        <v>0.6130000000000001</v>
      </c>
      <c r="E25" s="26">
        <v>3.5190000000000001</v>
      </c>
      <c r="F25" s="26">
        <v>8.0984999999999996</v>
      </c>
      <c r="G25" s="26">
        <v>10.935999999999998</v>
      </c>
      <c r="H25" s="26">
        <v>12.409500000000003</v>
      </c>
      <c r="I25" s="26">
        <v>19.582799999999995</v>
      </c>
      <c r="J25" s="26">
        <v>21.456700000000005</v>
      </c>
      <c r="K25" s="26">
        <v>23.532000000000007</v>
      </c>
      <c r="L25" s="26">
        <v>26.912349999999989</v>
      </c>
      <c r="M25" s="26">
        <v>27.458400000000012</v>
      </c>
      <c r="N25" s="26">
        <v>22.75704</v>
      </c>
    </row>
    <row r="26" spans="1:14" ht="19" customHeight="1">
      <c r="A26" s="25" t="s">
        <v>57</v>
      </c>
      <c r="B26" s="26">
        <v>0</v>
      </c>
      <c r="C26" s="26">
        <v>0</v>
      </c>
      <c r="D26" s="26">
        <v>0</v>
      </c>
      <c r="E26" s="26">
        <v>10.574999999999999</v>
      </c>
      <c r="F26" s="26">
        <v>13.565499999999997</v>
      </c>
      <c r="G26" s="26">
        <v>13.067750000000004</v>
      </c>
      <c r="H26" s="26">
        <v>14.520999999999997</v>
      </c>
      <c r="I26" s="26">
        <v>19.892900000000001</v>
      </c>
      <c r="J26" s="26">
        <v>21.060599999999997</v>
      </c>
      <c r="K26" s="26">
        <v>23.316250000000004</v>
      </c>
      <c r="L26" s="26">
        <v>24.092449999999996</v>
      </c>
      <c r="M26" s="26">
        <v>24.095299999999988</v>
      </c>
      <c r="N26" s="26">
        <v>23.052199999999999</v>
      </c>
    </row>
    <row r="27" spans="1:14" ht="19" customHeight="1">
      <c r="A27" s="25" t="s">
        <v>60</v>
      </c>
      <c r="B27" s="26">
        <v>0</v>
      </c>
      <c r="C27" s="26">
        <v>0</v>
      </c>
      <c r="D27" s="26">
        <v>0</v>
      </c>
      <c r="E27" s="26">
        <v>0</v>
      </c>
      <c r="F27" s="26">
        <v>0.9255000000000001</v>
      </c>
      <c r="G27" s="26">
        <v>9.8167500000000008</v>
      </c>
      <c r="H27" s="26">
        <v>21.266499999999997</v>
      </c>
      <c r="I27" s="26">
        <v>21.338699999999996</v>
      </c>
      <c r="J27" s="26">
        <v>21.3386</v>
      </c>
      <c r="K27" s="26">
        <v>21.412500000000001</v>
      </c>
      <c r="L27" s="26">
        <v>21.434750000000008</v>
      </c>
      <c r="M27" s="26">
        <v>21.436549999999986</v>
      </c>
      <c r="N27" s="26">
        <v>24.955890000000004</v>
      </c>
    </row>
    <row r="28" spans="1:14" ht="19" customHeight="1">
      <c r="A28" s="25" t="s">
        <v>63</v>
      </c>
      <c r="B28" s="26">
        <v>0</v>
      </c>
      <c r="C28" s="26">
        <v>0</v>
      </c>
      <c r="D28" s="26">
        <v>0</v>
      </c>
      <c r="E28" s="26">
        <v>0</v>
      </c>
      <c r="F28" s="26">
        <v>0</v>
      </c>
      <c r="G28" s="26">
        <v>11.296000000000001</v>
      </c>
      <c r="H28" s="26">
        <v>17.972499999999997</v>
      </c>
      <c r="I28" s="26">
        <v>21.209</v>
      </c>
      <c r="J28" s="26">
        <v>23.484699999999989</v>
      </c>
      <c r="K28" s="26">
        <v>25.643700000000013</v>
      </c>
      <c r="L28" s="26">
        <v>26.42854999999998</v>
      </c>
      <c r="M28" s="26">
        <v>26.829150000000023</v>
      </c>
      <c r="N28" s="26">
        <v>27.652539999999998</v>
      </c>
    </row>
    <row r="29" spans="1:14" ht="19" customHeight="1">
      <c r="A29" s="25" t="s">
        <v>66</v>
      </c>
      <c r="B29" s="26">
        <v>0</v>
      </c>
      <c r="C29" s="26">
        <v>0</v>
      </c>
      <c r="D29" s="26">
        <v>0</v>
      </c>
      <c r="E29" s="26">
        <v>4.2454999999999998</v>
      </c>
      <c r="F29" s="26">
        <v>10.278500000000001</v>
      </c>
      <c r="G29" s="26">
        <v>12.0375</v>
      </c>
      <c r="H29" s="26">
        <v>12.099500000000004</v>
      </c>
      <c r="I29" s="26">
        <v>15.659199999999998</v>
      </c>
      <c r="J29" s="26">
        <v>20.180899999999998</v>
      </c>
      <c r="K29" s="26">
        <v>21.685600000000001</v>
      </c>
      <c r="L29" s="26">
        <v>23.018750000000015</v>
      </c>
      <c r="M29" s="26">
        <v>22.901749999999986</v>
      </c>
      <c r="N29" s="26">
        <v>19.728010000000001</v>
      </c>
    </row>
    <row r="30" spans="1:14" ht="19" customHeight="1">
      <c r="A30" s="25" t="s">
        <v>69</v>
      </c>
      <c r="B30" s="26">
        <v>0</v>
      </c>
      <c r="C30" s="26">
        <v>0</v>
      </c>
      <c r="D30" s="26">
        <v>0.7410000000000001</v>
      </c>
      <c r="E30" s="26">
        <v>8.2680000000000007</v>
      </c>
      <c r="F30" s="26">
        <v>8.2215000000000007</v>
      </c>
      <c r="G30" s="26">
        <v>10.416750000000002</v>
      </c>
      <c r="H30" s="26">
        <v>14.149249999999997</v>
      </c>
      <c r="I30" s="26">
        <v>17.359599999999997</v>
      </c>
      <c r="J30" s="26">
        <v>19.125600000000006</v>
      </c>
      <c r="K30" s="26">
        <v>20.003899999999998</v>
      </c>
      <c r="L30" s="26">
        <v>20.177050000000001</v>
      </c>
      <c r="M30" s="26">
        <v>19.75115000000001</v>
      </c>
      <c r="N30" s="26">
        <v>18.126259999999998</v>
      </c>
    </row>
    <row r="31" spans="1:14" ht="19" customHeight="1">
      <c r="A31" s="25" t="s">
        <v>72</v>
      </c>
      <c r="B31" s="26">
        <v>0</v>
      </c>
      <c r="C31" s="26">
        <v>0.85000000000000009</v>
      </c>
      <c r="D31" s="26">
        <v>2.9804999999999993</v>
      </c>
      <c r="E31" s="26">
        <v>5.112000000000001</v>
      </c>
      <c r="F31" s="26">
        <v>5.8129999999999971</v>
      </c>
      <c r="G31" s="26">
        <v>6.8205000000000018</v>
      </c>
      <c r="H31" s="26">
        <v>10.276999999999996</v>
      </c>
      <c r="I31" s="26">
        <v>12.582400000000002</v>
      </c>
      <c r="J31" s="26">
        <v>13.171100000000004</v>
      </c>
      <c r="K31" s="26">
        <v>13.996249999999996</v>
      </c>
      <c r="L31" s="26">
        <v>13.79535000000001</v>
      </c>
      <c r="M31" s="26">
        <v>13.285049999999995</v>
      </c>
      <c r="N31" s="26">
        <v>12.6555</v>
      </c>
    </row>
    <row r="32" spans="1:14" ht="19" customHeight="1">
      <c r="A32" s="25" t="s">
        <v>75</v>
      </c>
      <c r="B32" s="26">
        <v>0</v>
      </c>
      <c r="C32" s="26">
        <v>0</v>
      </c>
      <c r="D32" s="26">
        <v>0</v>
      </c>
      <c r="E32" s="26">
        <v>0</v>
      </c>
      <c r="F32" s="26">
        <v>2.9640000000000004</v>
      </c>
      <c r="G32" s="26">
        <v>13.544750000000001</v>
      </c>
      <c r="H32" s="26">
        <v>15.183249999999996</v>
      </c>
      <c r="I32" s="26">
        <v>19.790400000000002</v>
      </c>
      <c r="J32" s="26">
        <v>22.6267</v>
      </c>
      <c r="K32" s="26">
        <v>23.652449999999998</v>
      </c>
      <c r="L32" s="26">
        <v>23.898099999999992</v>
      </c>
      <c r="M32" s="26">
        <v>23.897550000000017</v>
      </c>
      <c r="N32" s="26">
        <v>22.08231</v>
      </c>
    </row>
    <row r="33" spans="1:14" ht="19" customHeight="1">
      <c r="A33" s="25" t="s">
        <v>78</v>
      </c>
      <c r="B33" s="26">
        <v>0</v>
      </c>
      <c r="C33" s="26">
        <v>0</v>
      </c>
      <c r="D33" s="26">
        <v>0</v>
      </c>
      <c r="E33" s="26">
        <v>0</v>
      </c>
      <c r="F33" s="26">
        <v>3.2604000000000002</v>
      </c>
      <c r="G33" s="26">
        <v>11.923900000000001</v>
      </c>
      <c r="H33" s="26">
        <v>12.08825</v>
      </c>
      <c r="I33" s="26">
        <v>14.867920000000002</v>
      </c>
      <c r="J33" s="26">
        <v>18.53876</v>
      </c>
      <c r="K33" s="26">
        <v>19.406719999999996</v>
      </c>
      <c r="L33" s="26">
        <v>19.879899999999999</v>
      </c>
      <c r="M33" s="26">
        <v>19.948640000000005</v>
      </c>
      <c r="N33" s="26">
        <v>20.331026000000001</v>
      </c>
    </row>
    <row r="34" spans="1:14" ht="19" customHeight="1">
      <c r="A34" s="25" t="s">
        <v>55</v>
      </c>
      <c r="B34" s="26">
        <v>0</v>
      </c>
      <c r="C34" s="26">
        <v>0</v>
      </c>
      <c r="D34" s="26">
        <v>0.64949999999999997</v>
      </c>
      <c r="E34" s="26">
        <v>3.8754999999999997</v>
      </c>
      <c r="F34" s="26">
        <v>5.8684999999999992</v>
      </c>
      <c r="G34" s="26">
        <v>9.1392500000000023</v>
      </c>
      <c r="H34" s="26">
        <v>12.353499999999997</v>
      </c>
      <c r="I34" s="26">
        <v>15.400100000000002</v>
      </c>
      <c r="J34" s="26">
        <v>17.648899999999994</v>
      </c>
      <c r="K34" s="26">
        <v>19.210249999999995</v>
      </c>
      <c r="L34" s="26">
        <v>19.801600000000004</v>
      </c>
      <c r="M34" s="26">
        <v>20.815200000000011</v>
      </c>
      <c r="N34" s="26">
        <v>21.477339999999998</v>
      </c>
    </row>
    <row r="35" spans="1:14" ht="19" customHeight="1">
      <c r="A35" s="25" t="s">
        <v>58</v>
      </c>
      <c r="B35" s="26">
        <v>0</v>
      </c>
      <c r="C35" s="26">
        <v>0</v>
      </c>
      <c r="D35" s="26">
        <v>0</v>
      </c>
      <c r="E35" s="26">
        <v>0</v>
      </c>
      <c r="F35" s="26">
        <v>4.9264999999999999</v>
      </c>
      <c r="G35" s="26">
        <v>11.54275</v>
      </c>
      <c r="H35" s="26">
        <v>13.602499999999997</v>
      </c>
      <c r="I35" s="26">
        <v>16.436</v>
      </c>
      <c r="J35" s="26">
        <v>17.004300000000004</v>
      </c>
      <c r="K35" s="26">
        <v>18.3582</v>
      </c>
      <c r="L35" s="26">
        <v>18.871549999999996</v>
      </c>
      <c r="M35" s="26">
        <v>19.749950000000005</v>
      </c>
      <c r="N35" s="26">
        <v>19.945489999999992</v>
      </c>
    </row>
    <row r="36" spans="1:14" ht="19" customHeight="1">
      <c r="A36" s="25" t="s">
        <v>61</v>
      </c>
      <c r="B36" s="26">
        <v>0</v>
      </c>
      <c r="C36" s="26">
        <v>0</v>
      </c>
      <c r="D36" s="26">
        <v>0</v>
      </c>
      <c r="E36" s="26">
        <v>0</v>
      </c>
      <c r="F36" s="26">
        <v>0</v>
      </c>
      <c r="G36" s="26">
        <v>5.1674999999999995</v>
      </c>
      <c r="H36" s="26">
        <v>8.5719999999999974</v>
      </c>
      <c r="I36" s="26">
        <v>15.223299999999998</v>
      </c>
      <c r="J36" s="26">
        <v>21.917900000000003</v>
      </c>
      <c r="K36" s="26">
        <v>23.560149999999993</v>
      </c>
      <c r="L36" s="26">
        <v>25.427550000000014</v>
      </c>
      <c r="M36" s="26">
        <v>25.913599999999992</v>
      </c>
      <c r="N36" s="26">
        <v>26.046249999999997</v>
      </c>
    </row>
    <row r="37" spans="1:14" ht="19" customHeight="1">
      <c r="A37" s="25" t="s">
        <v>64</v>
      </c>
      <c r="B37" s="26">
        <v>0</v>
      </c>
      <c r="C37" s="26">
        <v>0</v>
      </c>
      <c r="D37" s="26">
        <v>0</v>
      </c>
      <c r="E37" s="26">
        <v>0</v>
      </c>
      <c r="F37" s="26">
        <v>2.669</v>
      </c>
      <c r="G37" s="26">
        <v>14.004750000000001</v>
      </c>
      <c r="H37" s="26">
        <v>23.796499999999995</v>
      </c>
      <c r="I37" s="26">
        <v>18.721600000000002</v>
      </c>
      <c r="J37" s="26">
        <v>19.167299999999994</v>
      </c>
      <c r="K37" s="26">
        <v>23.310050000000011</v>
      </c>
      <c r="L37" s="26">
        <v>28.459649999999993</v>
      </c>
      <c r="M37" s="26">
        <v>29.577949999999998</v>
      </c>
      <c r="N37" s="26">
        <v>30.732150000000004</v>
      </c>
    </row>
    <row r="38" spans="1:14" ht="19" customHeight="1">
      <c r="A38" s="25" t="s">
        <v>67</v>
      </c>
      <c r="B38" s="26">
        <v>0</v>
      </c>
      <c r="C38" s="26">
        <v>0</v>
      </c>
      <c r="D38" s="26">
        <v>0</v>
      </c>
      <c r="E38" s="26">
        <v>0</v>
      </c>
      <c r="F38" s="26">
        <v>0</v>
      </c>
      <c r="G38" s="26">
        <v>2.7737499999999993</v>
      </c>
      <c r="H38" s="26">
        <v>11.766499999999999</v>
      </c>
      <c r="I38" s="26">
        <v>13.595699999999999</v>
      </c>
      <c r="J38" s="26">
        <v>20.223800000000001</v>
      </c>
      <c r="K38" s="26">
        <v>23.795899999999996</v>
      </c>
      <c r="L38" s="26">
        <v>23.683</v>
      </c>
      <c r="M38" s="26">
        <v>23.836900000000007</v>
      </c>
      <c r="N38" s="26">
        <v>22.639959999999999</v>
      </c>
    </row>
    <row r="39" spans="1:14" ht="19" customHeight="1">
      <c r="A39" s="25" t="s">
        <v>70</v>
      </c>
      <c r="B39" s="26">
        <v>0</v>
      </c>
      <c r="C39" s="26">
        <v>0</v>
      </c>
      <c r="D39" s="26">
        <v>0.8284999999999999</v>
      </c>
      <c r="E39" s="26">
        <v>2.7925</v>
      </c>
      <c r="F39" s="26">
        <v>10.557000000000002</v>
      </c>
      <c r="G39" s="26">
        <v>18.167750000000002</v>
      </c>
      <c r="H39" s="26">
        <v>17.473999999999997</v>
      </c>
      <c r="I39" s="26">
        <v>21.720799999999997</v>
      </c>
      <c r="J39" s="26">
        <v>23.340499999999999</v>
      </c>
      <c r="K39" s="26">
        <v>24.952650000000006</v>
      </c>
      <c r="L39" s="26">
        <v>27.158199999999987</v>
      </c>
      <c r="M39" s="26">
        <v>25.329450000000008</v>
      </c>
      <c r="N39" s="26">
        <v>23.642110000000002</v>
      </c>
    </row>
    <row r="40" spans="1:14" ht="19" customHeight="1">
      <c r="A40" s="25" t="s">
        <v>73</v>
      </c>
      <c r="B40" s="26">
        <v>0</v>
      </c>
      <c r="C40" s="26">
        <v>0</v>
      </c>
      <c r="D40" s="26">
        <v>0</v>
      </c>
      <c r="E40" s="26">
        <v>0</v>
      </c>
      <c r="F40" s="26">
        <v>0</v>
      </c>
      <c r="G40" s="26">
        <v>0</v>
      </c>
      <c r="H40" s="26">
        <v>12.301499999999999</v>
      </c>
      <c r="I40" s="26">
        <v>18.414999999999999</v>
      </c>
      <c r="J40" s="26">
        <v>22.778500000000008</v>
      </c>
      <c r="K40" s="26">
        <v>23.72935</v>
      </c>
      <c r="L40" s="26">
        <v>24.619900000000001</v>
      </c>
      <c r="M40" s="26">
        <v>26.158700000000014</v>
      </c>
      <c r="N40" s="26">
        <v>27.988800000000001</v>
      </c>
    </row>
    <row r="41" spans="1:14" ht="19" customHeight="1">
      <c r="A41" s="25" t="s">
        <v>76</v>
      </c>
      <c r="B41" s="26">
        <v>0</v>
      </c>
      <c r="C41" s="26">
        <v>0</v>
      </c>
      <c r="D41" s="26">
        <v>0</v>
      </c>
      <c r="E41" s="26">
        <v>1.4220000000000002</v>
      </c>
      <c r="F41" s="26">
        <v>7.9344999999999999</v>
      </c>
      <c r="G41" s="26">
        <v>13.797499999999999</v>
      </c>
      <c r="H41" s="26">
        <v>17.982499999999998</v>
      </c>
      <c r="I41" s="26">
        <v>20.331100000000003</v>
      </c>
      <c r="J41" s="26">
        <v>22.083899999999996</v>
      </c>
      <c r="K41" s="26">
        <v>24.466500000000003</v>
      </c>
      <c r="L41" s="26">
        <v>26.490649999999999</v>
      </c>
      <c r="M41" s="26">
        <v>26.5337</v>
      </c>
      <c r="N41" s="26">
        <v>26.971679999999999</v>
      </c>
    </row>
    <row r="42" spans="1:14" ht="17.25" customHeight="1">
      <c r="A42" s="25"/>
      <c r="B42" s="26"/>
      <c r="C42" s="26"/>
      <c r="D42" s="26"/>
      <c r="E42" s="26"/>
      <c r="F42" s="26"/>
      <c r="G42" s="26"/>
      <c r="H42" s="26"/>
      <c r="I42" s="26"/>
      <c r="J42" s="26"/>
      <c r="K42" s="26"/>
      <c r="L42" s="26"/>
      <c r="M42" s="26"/>
      <c r="N42" s="26"/>
    </row>
    <row r="43" spans="1:14" ht="24" customHeight="1">
      <c r="A43" s="28" t="s">
        <v>79</v>
      </c>
      <c r="B43" s="26">
        <v>0</v>
      </c>
      <c r="C43" s="26">
        <v>0</v>
      </c>
      <c r="D43" s="26">
        <v>0</v>
      </c>
      <c r="E43" s="26">
        <v>0</v>
      </c>
      <c r="F43" s="26">
        <v>0</v>
      </c>
      <c r="G43" s="26">
        <v>0</v>
      </c>
      <c r="H43" s="26">
        <v>0</v>
      </c>
      <c r="I43" s="26">
        <v>2.3720000000000003</v>
      </c>
      <c r="J43" s="26">
        <v>5.9139999999999997</v>
      </c>
      <c r="K43" s="26">
        <v>11.336</v>
      </c>
      <c r="L43" s="26">
        <v>11.491999999999999</v>
      </c>
      <c r="M43" s="26">
        <v>11.505000000000001</v>
      </c>
      <c r="N43" s="26">
        <v>11.6168</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0:N10"/>
    <mergeCell ref="B15:N15"/>
  </mergeCells>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2017</oddHeader>
    <oddFooter>&amp;C&amp;"Helvetica,Standard" Eidg. Steuerverwaltung  -  Administration fédérale des contributions  -  Amministrazione federale delle contribuzioni&amp;R27</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0" tint="-0.14999847407452621"/>
  </sheetPr>
  <dimension ref="A1:Z121"/>
  <sheetViews>
    <sheetView view="pageLayout" zoomScale="70" zoomScaleNormal="60" zoomScalePageLayoutView="70" workbookViewId="0"/>
  </sheetViews>
  <sheetFormatPr baseColWidth="10" defaultColWidth="12.6640625" defaultRowHeight="13"/>
  <cols>
    <col min="1" max="1" width="30.5" style="41" customWidth="1"/>
    <col min="2" max="6" width="11.5" style="41" bestFit="1" customWidth="1"/>
    <col min="7" max="12" width="13.5" style="41" bestFit="1" customWidth="1"/>
    <col min="13" max="24" width="12.6640625" style="41"/>
    <col min="25" max="25" width="13.83203125" style="41" customWidth="1"/>
    <col min="26" max="26" width="29.83203125" style="41" customWidth="1"/>
    <col min="27" max="16384" width="12.6640625" style="41"/>
  </cols>
  <sheetData>
    <row r="1" spans="1:26" s="54" customFormat="1" ht="19" customHeight="1">
      <c r="A1" s="39" t="s">
        <v>677</v>
      </c>
      <c r="B1" s="39"/>
      <c r="C1" s="39"/>
      <c r="D1" s="39"/>
      <c r="E1" s="39"/>
      <c r="F1" s="39"/>
      <c r="G1" s="39"/>
      <c r="H1" s="39"/>
      <c r="I1" s="39"/>
      <c r="J1" s="39"/>
      <c r="K1" s="39"/>
      <c r="L1" s="39"/>
    </row>
    <row r="2" spans="1:26" s="54" customFormat="1" ht="19" customHeight="1">
      <c r="A2" s="39"/>
      <c r="B2" s="39"/>
      <c r="C2" s="39"/>
      <c r="D2" s="39"/>
      <c r="E2" s="39"/>
      <c r="F2" s="39"/>
      <c r="G2" s="39"/>
      <c r="H2" s="39"/>
      <c r="I2" s="39"/>
      <c r="J2" s="39"/>
      <c r="K2" s="39"/>
      <c r="L2" s="39"/>
    </row>
    <row r="3" spans="1:26" s="54" customFormat="1" ht="19" customHeight="1">
      <c r="A3" s="42" t="s">
        <v>81</v>
      </c>
      <c r="C3" s="39"/>
      <c r="D3" s="39"/>
      <c r="E3" s="39"/>
      <c r="F3" s="39"/>
      <c r="G3" s="39"/>
      <c r="H3" s="39"/>
      <c r="I3" s="39"/>
      <c r="J3" s="39"/>
      <c r="K3" s="39"/>
      <c r="L3" s="39"/>
    </row>
    <row r="4" spans="1:26" ht="19" customHeight="1">
      <c r="A4" s="700"/>
      <c r="B4" s="40"/>
      <c r="C4" s="40"/>
      <c r="D4" s="40"/>
      <c r="E4" s="40"/>
      <c r="F4" s="40"/>
      <c r="G4" s="40"/>
      <c r="H4" s="40"/>
      <c r="I4" s="40"/>
      <c r="J4" s="40"/>
      <c r="K4" s="40"/>
      <c r="L4" s="40"/>
    </row>
    <row r="5" spans="1:26" ht="19" customHeight="1" thickBot="1">
      <c r="A5" s="43">
        <v>12</v>
      </c>
      <c r="B5" s="40"/>
      <c r="C5" s="40"/>
      <c r="D5" s="40"/>
      <c r="E5" s="40"/>
      <c r="F5" s="40"/>
      <c r="G5" s="40"/>
      <c r="H5" s="40"/>
      <c r="I5" s="40"/>
      <c r="J5" s="40"/>
      <c r="K5" s="40"/>
      <c r="L5" s="40"/>
      <c r="Z5" s="701">
        <f>A5</f>
        <v>12</v>
      </c>
    </row>
    <row r="6" spans="1:26" ht="19" customHeight="1" thickBot="1">
      <c r="A6" s="42" t="s">
        <v>10</v>
      </c>
      <c r="B6" s="788" t="s">
        <v>17</v>
      </c>
      <c r="C6" s="789"/>
      <c r="D6" s="789"/>
      <c r="E6" s="789"/>
      <c r="F6" s="789"/>
      <c r="G6" s="789"/>
      <c r="H6" s="789"/>
      <c r="I6" s="789"/>
      <c r="J6" s="789"/>
      <c r="K6" s="789"/>
      <c r="L6" s="789"/>
      <c r="M6" s="790"/>
      <c r="N6" s="788" t="s">
        <v>114</v>
      </c>
      <c r="O6" s="789"/>
      <c r="P6" s="789"/>
      <c r="Q6" s="789"/>
      <c r="R6" s="789"/>
      <c r="S6" s="789"/>
      <c r="T6" s="789"/>
      <c r="U6" s="789"/>
      <c r="V6" s="789"/>
      <c r="W6" s="789"/>
      <c r="X6" s="789"/>
      <c r="Y6" s="790"/>
      <c r="Z6" s="59" t="s">
        <v>11</v>
      </c>
    </row>
    <row r="7" spans="1:26" ht="19" customHeight="1">
      <c r="A7" s="42" t="s">
        <v>13</v>
      </c>
      <c r="B7" s="91">
        <v>12500</v>
      </c>
      <c r="C7" s="91">
        <v>15000</v>
      </c>
      <c r="D7" s="91">
        <v>17500</v>
      </c>
      <c r="E7" s="91">
        <v>20000</v>
      </c>
      <c r="F7" s="91">
        <v>25000</v>
      </c>
      <c r="G7" s="91">
        <v>30000</v>
      </c>
      <c r="H7" s="91">
        <v>35000</v>
      </c>
      <c r="I7" s="91">
        <v>40000</v>
      </c>
      <c r="J7" s="91">
        <v>45000</v>
      </c>
      <c r="K7" s="91">
        <v>50000</v>
      </c>
      <c r="L7" s="91">
        <v>60000</v>
      </c>
      <c r="M7" s="91">
        <v>70000</v>
      </c>
      <c r="N7" s="442">
        <v>80000</v>
      </c>
      <c r="O7" s="442">
        <v>90000</v>
      </c>
      <c r="P7" s="442">
        <v>100000</v>
      </c>
      <c r="Q7" s="442">
        <v>125000</v>
      </c>
      <c r="R7" s="442">
        <v>150000</v>
      </c>
      <c r="S7" s="442">
        <v>175000</v>
      </c>
      <c r="T7" s="442">
        <v>200000</v>
      </c>
      <c r="U7" s="442">
        <v>250000</v>
      </c>
      <c r="V7" s="442">
        <v>300000</v>
      </c>
      <c r="W7" s="442">
        <v>400000</v>
      </c>
      <c r="X7" s="442">
        <v>500000</v>
      </c>
      <c r="Y7" s="442">
        <v>1000000</v>
      </c>
      <c r="Z7" s="59" t="s">
        <v>14</v>
      </c>
    </row>
    <row r="8" spans="1:26" ht="19" customHeight="1">
      <c r="A8" s="42"/>
      <c r="B8" s="55"/>
      <c r="C8" s="55"/>
      <c r="D8" s="55"/>
      <c r="E8" s="55"/>
      <c r="F8" s="55"/>
      <c r="G8" s="55"/>
      <c r="H8" s="55"/>
      <c r="I8" s="55"/>
      <c r="J8" s="55"/>
      <c r="K8" s="55"/>
      <c r="L8" s="55"/>
      <c r="N8" s="443"/>
      <c r="O8" s="443"/>
      <c r="P8" s="443"/>
      <c r="Q8" s="443"/>
      <c r="R8" s="443"/>
      <c r="S8" s="443"/>
      <c r="T8" s="443"/>
      <c r="U8" s="443"/>
      <c r="V8" s="443"/>
      <c r="W8" s="443"/>
      <c r="X8" s="443"/>
      <c r="Y8" s="443"/>
      <c r="Z8" s="59"/>
    </row>
    <row r="9" spans="1:26" ht="19" customHeight="1">
      <c r="A9" s="42"/>
      <c r="B9" s="785" t="s">
        <v>18</v>
      </c>
      <c r="C9" s="786"/>
      <c r="D9" s="786"/>
      <c r="E9" s="786"/>
      <c r="F9" s="786"/>
      <c r="G9" s="786"/>
      <c r="H9" s="786"/>
      <c r="I9" s="786"/>
      <c r="J9" s="786"/>
      <c r="K9" s="786"/>
      <c r="L9" s="786"/>
      <c r="M9" s="787"/>
      <c r="N9" s="782" t="s">
        <v>329</v>
      </c>
      <c r="O9" s="783"/>
      <c r="P9" s="783"/>
      <c r="Q9" s="783"/>
      <c r="R9" s="783"/>
      <c r="S9" s="783"/>
      <c r="T9" s="783"/>
      <c r="U9" s="783"/>
      <c r="V9" s="783"/>
      <c r="W9" s="783"/>
      <c r="X9" s="783"/>
      <c r="Y9" s="784"/>
      <c r="Z9" s="444"/>
    </row>
    <row r="10" spans="1:26" ht="19" customHeight="1">
      <c r="A10" s="46" t="s">
        <v>155</v>
      </c>
      <c r="B10" s="15">
        <v>48</v>
      </c>
      <c r="C10" s="15">
        <v>48</v>
      </c>
      <c r="D10" s="15">
        <v>48</v>
      </c>
      <c r="E10" s="15">
        <v>48</v>
      </c>
      <c r="F10" s="15">
        <v>48</v>
      </c>
      <c r="G10" s="15">
        <v>48</v>
      </c>
      <c r="H10" s="15">
        <v>48</v>
      </c>
      <c r="I10" s="15">
        <v>48</v>
      </c>
      <c r="J10" s="15">
        <v>48</v>
      </c>
      <c r="K10" s="15">
        <v>125.85000000000001</v>
      </c>
      <c r="L10" s="15">
        <v>547.20000000000005</v>
      </c>
      <c r="M10" s="15">
        <v>1176.95</v>
      </c>
      <c r="N10" s="15">
        <v>1969.3000000000002</v>
      </c>
      <c r="O10" s="15">
        <v>2908.2000000000003</v>
      </c>
      <c r="P10" s="15">
        <v>3890.6000000000004</v>
      </c>
      <c r="Q10" s="15">
        <v>7032.5</v>
      </c>
      <c r="R10" s="15">
        <v>10614.050000000001</v>
      </c>
      <c r="S10" s="15">
        <v>14589.5</v>
      </c>
      <c r="T10" s="15">
        <v>18977.150000000001</v>
      </c>
      <c r="U10" s="15">
        <v>28636.350000000002</v>
      </c>
      <c r="V10" s="15">
        <v>38639.1</v>
      </c>
      <c r="W10" s="15">
        <v>61642.149999999994</v>
      </c>
      <c r="X10" s="15">
        <v>87136.700000000012</v>
      </c>
      <c r="Y10" s="15">
        <v>220149.05000000002</v>
      </c>
      <c r="Z10" s="444" t="s">
        <v>330</v>
      </c>
    </row>
    <row r="11" spans="1:26" ht="19" customHeight="1">
      <c r="A11" s="46" t="s">
        <v>56</v>
      </c>
      <c r="B11" s="15">
        <v>0</v>
      </c>
      <c r="C11" s="15">
        <v>0</v>
      </c>
      <c r="D11" s="15">
        <v>0</v>
      </c>
      <c r="E11" s="15">
        <v>0</v>
      </c>
      <c r="F11" s="15">
        <v>0</v>
      </c>
      <c r="G11" s="15">
        <v>0</v>
      </c>
      <c r="H11" s="15">
        <v>0</v>
      </c>
      <c r="I11" s="15">
        <v>0</v>
      </c>
      <c r="J11" s="15">
        <v>0</v>
      </c>
      <c r="K11" s="15">
        <v>285.15000000000003</v>
      </c>
      <c r="L11" s="15">
        <v>1333.6</v>
      </c>
      <c r="M11" s="15">
        <v>2891.2</v>
      </c>
      <c r="N11" s="15">
        <v>4627.0999999999995</v>
      </c>
      <c r="O11" s="15">
        <v>6372.3000000000011</v>
      </c>
      <c r="P11" s="15">
        <v>7953.85</v>
      </c>
      <c r="Q11" s="15">
        <v>12223.6</v>
      </c>
      <c r="R11" s="15">
        <v>16886.800000000003</v>
      </c>
      <c r="S11" s="15">
        <v>21909.500000000004</v>
      </c>
      <c r="T11" s="15">
        <v>27251.4</v>
      </c>
      <c r="U11" s="15">
        <v>39125.5</v>
      </c>
      <c r="V11" s="15">
        <v>51243.600000000006</v>
      </c>
      <c r="W11" s="15">
        <v>76260.100000000006</v>
      </c>
      <c r="X11" s="15">
        <v>102583.55</v>
      </c>
      <c r="Y11" s="15">
        <v>241101.4</v>
      </c>
      <c r="Z11" s="445" t="s">
        <v>331</v>
      </c>
    </row>
    <row r="12" spans="1:26" ht="19" customHeight="1">
      <c r="A12" s="46" t="s">
        <v>59</v>
      </c>
      <c r="B12" s="15">
        <v>50</v>
      </c>
      <c r="C12" s="15">
        <v>50</v>
      </c>
      <c r="D12" s="15">
        <v>50</v>
      </c>
      <c r="E12" s="15">
        <v>50</v>
      </c>
      <c r="F12" s="15">
        <v>50</v>
      </c>
      <c r="G12" s="15">
        <v>50</v>
      </c>
      <c r="H12" s="15">
        <v>50</v>
      </c>
      <c r="I12" s="15">
        <v>50</v>
      </c>
      <c r="J12" s="15">
        <v>50</v>
      </c>
      <c r="K12" s="15">
        <v>50</v>
      </c>
      <c r="L12" s="15">
        <v>479.20000000000005</v>
      </c>
      <c r="M12" s="15">
        <v>1802</v>
      </c>
      <c r="N12" s="15">
        <v>3233.9</v>
      </c>
      <c r="O12" s="15">
        <v>4499.2999999999993</v>
      </c>
      <c r="P12" s="15">
        <v>5831.2999999999993</v>
      </c>
      <c r="Q12" s="15">
        <v>9144.6</v>
      </c>
      <c r="R12" s="15">
        <v>12544.900000000001</v>
      </c>
      <c r="S12" s="15">
        <v>16559.400000000001</v>
      </c>
      <c r="T12" s="15">
        <v>20820</v>
      </c>
      <c r="U12" s="15">
        <v>30219.800000000003</v>
      </c>
      <c r="V12" s="15">
        <v>39705.100000000006</v>
      </c>
      <c r="W12" s="15">
        <v>58675.8</v>
      </c>
      <c r="X12" s="15">
        <v>77667.900000000009</v>
      </c>
      <c r="Y12" s="15">
        <v>173551.09999999998</v>
      </c>
      <c r="Z12" s="445" t="s">
        <v>332</v>
      </c>
    </row>
    <row r="13" spans="1:26" ht="19" customHeight="1">
      <c r="A13" s="46" t="s">
        <v>62</v>
      </c>
      <c r="B13" s="15">
        <v>100</v>
      </c>
      <c r="C13" s="15">
        <v>100</v>
      </c>
      <c r="D13" s="15">
        <v>100</v>
      </c>
      <c r="E13" s="15">
        <v>100</v>
      </c>
      <c r="F13" s="15">
        <v>100</v>
      </c>
      <c r="G13" s="15">
        <v>100</v>
      </c>
      <c r="H13" s="15">
        <v>100</v>
      </c>
      <c r="I13" s="15">
        <v>100</v>
      </c>
      <c r="J13" s="15">
        <v>100</v>
      </c>
      <c r="K13" s="15">
        <v>100</v>
      </c>
      <c r="L13" s="15">
        <v>994.56500000000005</v>
      </c>
      <c r="M13" s="15">
        <v>2006.4499999999998</v>
      </c>
      <c r="N13" s="15">
        <v>3311.6350000000002</v>
      </c>
      <c r="O13" s="15">
        <v>4602.1549999999997</v>
      </c>
      <c r="P13" s="15">
        <v>5907.34</v>
      </c>
      <c r="Q13" s="15">
        <v>8855.005000000001</v>
      </c>
      <c r="R13" s="15">
        <v>11744.01</v>
      </c>
      <c r="S13" s="15">
        <v>14794.329999999998</v>
      </c>
      <c r="T13" s="15">
        <v>17991.300000000003</v>
      </c>
      <c r="U13" s="15">
        <v>24473.23</v>
      </c>
      <c r="V13" s="15">
        <v>30955.159999999996</v>
      </c>
      <c r="W13" s="15">
        <v>43919.020000000004</v>
      </c>
      <c r="X13" s="15">
        <v>56897.544999999998</v>
      </c>
      <c r="Y13" s="15">
        <v>122420.76499999998</v>
      </c>
      <c r="Z13" s="445" t="s">
        <v>333</v>
      </c>
    </row>
    <row r="14" spans="1:26" ht="19" customHeight="1">
      <c r="A14" s="46" t="s">
        <v>65</v>
      </c>
      <c r="B14" s="15">
        <v>0</v>
      </c>
      <c r="C14" s="15">
        <v>0</v>
      </c>
      <c r="D14" s="15">
        <v>0</v>
      </c>
      <c r="E14" s="15">
        <v>0</v>
      </c>
      <c r="F14" s="15">
        <v>0</v>
      </c>
      <c r="G14" s="15">
        <v>0</v>
      </c>
      <c r="H14" s="15">
        <v>0</v>
      </c>
      <c r="I14" s="15">
        <v>16.900000000000002</v>
      </c>
      <c r="J14" s="15">
        <v>93.050000000000011</v>
      </c>
      <c r="K14" s="15">
        <v>245.35</v>
      </c>
      <c r="L14" s="15">
        <v>799.44999999999993</v>
      </c>
      <c r="M14" s="15">
        <v>1637</v>
      </c>
      <c r="N14" s="15">
        <v>2478.7999999999997</v>
      </c>
      <c r="O14" s="15">
        <v>3290.95</v>
      </c>
      <c r="P14" s="15">
        <v>4166.55</v>
      </c>
      <c r="Q14" s="15">
        <v>6531.1</v>
      </c>
      <c r="R14" s="15">
        <v>9716.2999999999993</v>
      </c>
      <c r="S14" s="15">
        <v>13151.05</v>
      </c>
      <c r="T14" s="15">
        <v>16814.25</v>
      </c>
      <c r="U14" s="15">
        <v>24153.3</v>
      </c>
      <c r="V14" s="15">
        <v>31513.5</v>
      </c>
      <c r="W14" s="15">
        <v>46229.65</v>
      </c>
      <c r="X14" s="15">
        <v>60941.599999999999</v>
      </c>
      <c r="Y14" s="15">
        <v>152222.85</v>
      </c>
      <c r="Z14" s="445" t="s">
        <v>334</v>
      </c>
    </row>
    <row r="15" spans="1:26" ht="19" customHeight="1">
      <c r="A15" s="46" t="s">
        <v>68</v>
      </c>
      <c r="B15" s="15">
        <v>0</v>
      </c>
      <c r="C15" s="15">
        <v>0</v>
      </c>
      <c r="D15" s="15">
        <v>0</v>
      </c>
      <c r="E15" s="15">
        <v>0</v>
      </c>
      <c r="F15" s="15">
        <v>0</v>
      </c>
      <c r="G15" s="15">
        <v>0</v>
      </c>
      <c r="H15" s="15">
        <v>0</v>
      </c>
      <c r="I15" s="15">
        <v>0</v>
      </c>
      <c r="J15" s="15">
        <v>0</v>
      </c>
      <c r="K15" s="15">
        <v>123.9</v>
      </c>
      <c r="L15" s="15">
        <v>1129.1500000000001</v>
      </c>
      <c r="M15" s="15">
        <v>2217</v>
      </c>
      <c r="N15" s="15">
        <v>3497.6</v>
      </c>
      <c r="O15" s="15">
        <v>4805.75</v>
      </c>
      <c r="P15" s="15">
        <v>5921.0999999999995</v>
      </c>
      <c r="Q15" s="15">
        <v>8661.35</v>
      </c>
      <c r="R15" s="15">
        <v>11704.5</v>
      </c>
      <c r="S15" s="15">
        <v>14692.6</v>
      </c>
      <c r="T15" s="15">
        <v>17749.5</v>
      </c>
      <c r="U15" s="15">
        <v>23877.149999999998</v>
      </c>
      <c r="V15" s="15">
        <v>30018.600000000002</v>
      </c>
      <c r="W15" s="15">
        <v>42301.5</v>
      </c>
      <c r="X15" s="15">
        <v>54584.25</v>
      </c>
      <c r="Y15" s="15">
        <v>116122.4</v>
      </c>
      <c r="Z15" s="445" t="s">
        <v>335</v>
      </c>
    </row>
    <row r="16" spans="1:26" ht="19" customHeight="1">
      <c r="A16" s="46" t="s">
        <v>71</v>
      </c>
      <c r="B16" s="15">
        <v>50</v>
      </c>
      <c r="C16" s="15">
        <v>50</v>
      </c>
      <c r="D16" s="15">
        <v>50</v>
      </c>
      <c r="E16" s="15">
        <v>50</v>
      </c>
      <c r="F16" s="15">
        <v>50</v>
      </c>
      <c r="G16" s="15">
        <v>50</v>
      </c>
      <c r="H16" s="15">
        <v>50</v>
      </c>
      <c r="I16" s="15">
        <v>50</v>
      </c>
      <c r="J16" s="15">
        <v>50</v>
      </c>
      <c r="K16" s="15">
        <v>161.30000000000001</v>
      </c>
      <c r="L16" s="15">
        <v>758.05</v>
      </c>
      <c r="M16" s="15">
        <v>1552.05</v>
      </c>
      <c r="N16" s="15">
        <v>2648.5</v>
      </c>
      <c r="O16" s="15">
        <v>3806.5</v>
      </c>
      <c r="P16" s="15">
        <v>5030.75</v>
      </c>
      <c r="Q16" s="15">
        <v>8372.5</v>
      </c>
      <c r="R16" s="15">
        <v>11654.6</v>
      </c>
      <c r="S16" s="15">
        <v>15109.35</v>
      </c>
      <c r="T16" s="15">
        <v>18590</v>
      </c>
      <c r="U16" s="15">
        <v>25885.75</v>
      </c>
      <c r="V16" s="15">
        <v>33491.699999999997</v>
      </c>
      <c r="W16" s="15">
        <v>48212.749999999993</v>
      </c>
      <c r="X16" s="15">
        <v>61407</v>
      </c>
      <c r="Y16" s="15">
        <v>128454.05</v>
      </c>
      <c r="Z16" s="445" t="s">
        <v>336</v>
      </c>
    </row>
    <row r="17" spans="1:26" ht="19" customHeight="1">
      <c r="A17" s="46" t="s">
        <v>74</v>
      </c>
      <c r="B17" s="15">
        <v>0</v>
      </c>
      <c r="C17" s="15">
        <v>0</v>
      </c>
      <c r="D17" s="15">
        <v>0</v>
      </c>
      <c r="E17" s="15">
        <v>0</v>
      </c>
      <c r="F17" s="15">
        <v>0</v>
      </c>
      <c r="G17" s="15">
        <v>0</v>
      </c>
      <c r="H17" s="15">
        <v>0</v>
      </c>
      <c r="I17" s="15">
        <v>0</v>
      </c>
      <c r="J17" s="15">
        <v>243.85000000000002</v>
      </c>
      <c r="K17" s="15">
        <v>690.85000000000014</v>
      </c>
      <c r="L17" s="15">
        <v>1534.15</v>
      </c>
      <c r="M17" s="15">
        <v>2379.9499999999998</v>
      </c>
      <c r="N17" s="15">
        <v>3260.1000000000004</v>
      </c>
      <c r="O17" s="15">
        <v>4504.7</v>
      </c>
      <c r="P17" s="15">
        <v>5974.0500000000011</v>
      </c>
      <c r="Q17" s="15">
        <v>9658.35</v>
      </c>
      <c r="R17" s="15">
        <v>13696.949999999999</v>
      </c>
      <c r="S17" s="15">
        <v>17716.5</v>
      </c>
      <c r="T17" s="15">
        <v>21717</v>
      </c>
      <c r="U17" s="15">
        <v>30276.799999999999</v>
      </c>
      <c r="V17" s="15">
        <v>38994.049999999996</v>
      </c>
      <c r="W17" s="15">
        <v>58019.950000000004</v>
      </c>
      <c r="X17" s="15">
        <v>77816.7</v>
      </c>
      <c r="Y17" s="15">
        <v>184270.65</v>
      </c>
      <c r="Z17" s="445" t="s">
        <v>337</v>
      </c>
    </row>
    <row r="18" spans="1:26" ht="19" customHeight="1">
      <c r="A18" s="46" t="s">
        <v>77</v>
      </c>
      <c r="B18" s="15">
        <v>0</v>
      </c>
      <c r="C18" s="15">
        <v>0</v>
      </c>
      <c r="D18" s="15">
        <v>0</v>
      </c>
      <c r="E18" s="15">
        <v>0</v>
      </c>
      <c r="F18" s="15">
        <v>0</v>
      </c>
      <c r="G18" s="15">
        <v>0</v>
      </c>
      <c r="H18" s="15">
        <v>0</v>
      </c>
      <c r="I18" s="15">
        <v>0</v>
      </c>
      <c r="J18" s="15">
        <v>0</v>
      </c>
      <c r="K18" s="15">
        <v>0</v>
      </c>
      <c r="L18" s="15">
        <v>0</v>
      </c>
      <c r="M18" s="15">
        <v>0</v>
      </c>
      <c r="N18" s="15">
        <v>135.54999999999998</v>
      </c>
      <c r="O18" s="15">
        <v>461.90000000000003</v>
      </c>
      <c r="P18" s="15">
        <v>820.59999999999991</v>
      </c>
      <c r="Q18" s="15">
        <v>1569.7</v>
      </c>
      <c r="R18" s="15">
        <v>2927.8500000000004</v>
      </c>
      <c r="S18" s="15">
        <v>4624.2000000000007</v>
      </c>
      <c r="T18" s="15">
        <v>6410.75</v>
      </c>
      <c r="U18" s="15">
        <v>12384.149999999998</v>
      </c>
      <c r="V18" s="15">
        <v>20020.400000000001</v>
      </c>
      <c r="W18" s="15">
        <v>33993.599999999999</v>
      </c>
      <c r="X18" s="15">
        <v>44542.799999999996</v>
      </c>
      <c r="Y18" s="15">
        <v>97801.349999999991</v>
      </c>
      <c r="Z18" s="445" t="s">
        <v>338</v>
      </c>
    </row>
    <row r="19" spans="1:26" ht="19" customHeight="1">
      <c r="A19" s="46" t="s">
        <v>19</v>
      </c>
      <c r="B19" s="15">
        <v>50</v>
      </c>
      <c r="C19" s="15">
        <v>50</v>
      </c>
      <c r="D19" s="15">
        <v>50</v>
      </c>
      <c r="E19" s="15">
        <v>50</v>
      </c>
      <c r="F19" s="15">
        <v>50</v>
      </c>
      <c r="G19" s="15">
        <v>50</v>
      </c>
      <c r="H19" s="15">
        <v>50</v>
      </c>
      <c r="I19" s="15">
        <v>111.30000000000001</v>
      </c>
      <c r="J19" s="15">
        <v>219.6</v>
      </c>
      <c r="K19" s="15">
        <v>463.2</v>
      </c>
      <c r="L19" s="15">
        <v>1273.05</v>
      </c>
      <c r="M19" s="15">
        <v>2419.5500000000002</v>
      </c>
      <c r="N19" s="15">
        <v>3460.25</v>
      </c>
      <c r="O19" s="15">
        <v>4592.7</v>
      </c>
      <c r="P19" s="15">
        <v>5942.1500000000005</v>
      </c>
      <c r="Q19" s="15">
        <v>10733.000000000002</v>
      </c>
      <c r="R19" s="15">
        <v>15733.55</v>
      </c>
      <c r="S19" s="15">
        <v>20834.649999999998</v>
      </c>
      <c r="T19" s="15">
        <v>26461.9</v>
      </c>
      <c r="U19" s="15">
        <v>37847.5</v>
      </c>
      <c r="V19" s="15">
        <v>49993.900000000009</v>
      </c>
      <c r="W19" s="15">
        <v>76906.25</v>
      </c>
      <c r="X19" s="15">
        <v>104364.65000000001</v>
      </c>
      <c r="Y19" s="15">
        <v>218149.85</v>
      </c>
      <c r="Z19" s="445" t="s">
        <v>339</v>
      </c>
    </row>
    <row r="20" spans="1:26" ht="19" customHeight="1">
      <c r="A20" s="46" t="s">
        <v>57</v>
      </c>
      <c r="B20" s="15">
        <v>60</v>
      </c>
      <c r="C20" s="15">
        <v>60</v>
      </c>
      <c r="D20" s="15">
        <v>60</v>
      </c>
      <c r="E20" s="15">
        <v>60</v>
      </c>
      <c r="F20" s="15">
        <v>60</v>
      </c>
      <c r="G20" s="15">
        <v>60</v>
      </c>
      <c r="H20" s="15">
        <v>60</v>
      </c>
      <c r="I20" s="15">
        <v>60</v>
      </c>
      <c r="J20" s="15">
        <v>527.84999999999991</v>
      </c>
      <c r="K20" s="15">
        <v>1117.5</v>
      </c>
      <c r="L20" s="15">
        <v>2474.0499999999997</v>
      </c>
      <c r="M20" s="15">
        <v>3814.8499999999995</v>
      </c>
      <c r="N20" s="15">
        <v>5087.6000000000004</v>
      </c>
      <c r="O20" s="15">
        <v>6425.45</v>
      </c>
      <c r="P20" s="15">
        <v>7991.8</v>
      </c>
      <c r="Q20" s="15">
        <v>12879.550000000001</v>
      </c>
      <c r="R20" s="15">
        <v>17938.25</v>
      </c>
      <c r="S20" s="15">
        <v>23087.899999999998</v>
      </c>
      <c r="T20" s="15">
        <v>28468.55</v>
      </c>
      <c r="U20" s="15">
        <v>39738.15</v>
      </c>
      <c r="V20" s="15">
        <v>51784.800000000003</v>
      </c>
      <c r="W20" s="15">
        <v>75877.25</v>
      </c>
      <c r="X20" s="15">
        <v>99972.549999999988</v>
      </c>
      <c r="Y20" s="15">
        <v>215233.55</v>
      </c>
      <c r="Z20" s="445" t="s">
        <v>340</v>
      </c>
    </row>
    <row r="21" spans="1:26" ht="19" customHeight="1">
      <c r="A21" s="46" t="s">
        <v>60</v>
      </c>
      <c r="B21" s="15">
        <v>0</v>
      </c>
      <c r="C21" s="15">
        <v>0</v>
      </c>
      <c r="D21" s="15">
        <v>0</v>
      </c>
      <c r="E21" s="15">
        <v>0</v>
      </c>
      <c r="F21" s="15">
        <v>0</v>
      </c>
      <c r="G21" s="15">
        <v>0</v>
      </c>
      <c r="H21" s="15">
        <v>0</v>
      </c>
      <c r="I21" s="15">
        <v>0</v>
      </c>
      <c r="J21" s="15">
        <v>0</v>
      </c>
      <c r="K21" s="15">
        <v>0</v>
      </c>
      <c r="L21" s="15">
        <v>92.550000000000011</v>
      </c>
      <c r="M21" s="15">
        <v>251</v>
      </c>
      <c r="N21" s="15">
        <v>2055.9</v>
      </c>
      <c r="O21" s="15">
        <v>4170.55</v>
      </c>
      <c r="P21" s="15">
        <v>6309.2</v>
      </c>
      <c r="Q21" s="15">
        <v>11643.85</v>
      </c>
      <c r="R21" s="15">
        <v>16978.55</v>
      </c>
      <c r="S21" s="15">
        <v>22313.200000000001</v>
      </c>
      <c r="T21" s="15">
        <v>27647.85</v>
      </c>
      <c r="U21" s="15">
        <v>38343</v>
      </c>
      <c r="V21" s="15">
        <v>49060.35</v>
      </c>
      <c r="W21" s="15">
        <v>70495.100000000006</v>
      </c>
      <c r="X21" s="15">
        <v>91931.65</v>
      </c>
      <c r="Y21" s="15">
        <v>216711.1</v>
      </c>
      <c r="Z21" s="445" t="s">
        <v>341</v>
      </c>
    </row>
    <row r="22" spans="1:26" ht="19" customHeight="1">
      <c r="A22" s="46" t="s">
        <v>63</v>
      </c>
      <c r="B22" s="15">
        <v>0</v>
      </c>
      <c r="C22" s="15">
        <v>0</v>
      </c>
      <c r="D22" s="15">
        <v>0</v>
      </c>
      <c r="E22" s="15">
        <v>0</v>
      </c>
      <c r="F22" s="15">
        <v>0</v>
      </c>
      <c r="G22" s="15">
        <v>0</v>
      </c>
      <c r="H22" s="15">
        <v>0</v>
      </c>
      <c r="I22" s="15">
        <v>0</v>
      </c>
      <c r="J22" s="15">
        <v>0</v>
      </c>
      <c r="K22" s="15">
        <v>0</v>
      </c>
      <c r="L22" s="15">
        <v>0</v>
      </c>
      <c r="M22" s="15">
        <v>724.75</v>
      </c>
      <c r="N22" s="15">
        <v>2259.2000000000003</v>
      </c>
      <c r="O22" s="15">
        <v>3976.4</v>
      </c>
      <c r="P22" s="15">
        <v>5853.7</v>
      </c>
      <c r="Q22" s="15">
        <v>10984.4</v>
      </c>
      <c r="R22" s="15">
        <v>16458.2</v>
      </c>
      <c r="S22" s="15">
        <v>22210.9</v>
      </c>
      <c r="T22" s="15">
        <v>28200.549999999996</v>
      </c>
      <c r="U22" s="15">
        <v>40819.049999999996</v>
      </c>
      <c r="V22" s="15">
        <v>53844.250000000007</v>
      </c>
      <c r="W22" s="15">
        <v>80272.799999999988</v>
      </c>
      <c r="X22" s="15">
        <v>107101.95000000001</v>
      </c>
      <c r="Y22" s="15">
        <v>245364.65</v>
      </c>
      <c r="Z22" s="445" t="s">
        <v>342</v>
      </c>
    </row>
    <row r="23" spans="1:26" ht="19" customHeight="1">
      <c r="A23" s="46" t="s">
        <v>66</v>
      </c>
      <c r="B23" s="15">
        <v>60</v>
      </c>
      <c r="C23" s="15">
        <v>60</v>
      </c>
      <c r="D23" s="15">
        <v>60</v>
      </c>
      <c r="E23" s="15">
        <v>60</v>
      </c>
      <c r="F23" s="15">
        <v>60</v>
      </c>
      <c r="G23" s="15">
        <v>60</v>
      </c>
      <c r="H23" s="15">
        <v>60</v>
      </c>
      <c r="I23" s="15">
        <v>60</v>
      </c>
      <c r="J23" s="15">
        <v>175</v>
      </c>
      <c r="K23" s="15">
        <v>484.55</v>
      </c>
      <c r="L23" s="15">
        <v>1512.4</v>
      </c>
      <c r="M23" s="15">
        <v>2648.7999999999997</v>
      </c>
      <c r="N23" s="15">
        <v>3919.9</v>
      </c>
      <c r="O23" s="15">
        <v>5131.25</v>
      </c>
      <c r="P23" s="15">
        <v>6339.8000000000011</v>
      </c>
      <c r="Q23" s="15">
        <v>9815.4000000000015</v>
      </c>
      <c r="R23" s="15">
        <v>14169.4</v>
      </c>
      <c r="S23" s="15">
        <v>18982.05</v>
      </c>
      <c r="T23" s="15">
        <v>24259.85</v>
      </c>
      <c r="U23" s="15">
        <v>35108.999999999993</v>
      </c>
      <c r="V23" s="15">
        <v>45945.45</v>
      </c>
      <c r="W23" s="15">
        <v>68964.200000000012</v>
      </c>
      <c r="X23" s="15">
        <v>91865.95</v>
      </c>
      <c r="Y23" s="15">
        <v>190506</v>
      </c>
      <c r="Z23" s="445" t="s">
        <v>343</v>
      </c>
    </row>
    <row r="24" spans="1:26" ht="19" customHeight="1">
      <c r="A24" s="46" t="s">
        <v>69</v>
      </c>
      <c r="B24" s="15">
        <v>0</v>
      </c>
      <c r="C24" s="15">
        <v>0</v>
      </c>
      <c r="D24" s="15">
        <v>0</v>
      </c>
      <c r="E24" s="15">
        <v>0</v>
      </c>
      <c r="F24" s="15">
        <v>0</v>
      </c>
      <c r="G24" s="15">
        <v>0</v>
      </c>
      <c r="H24" s="15">
        <v>0</v>
      </c>
      <c r="I24" s="15">
        <v>74.100000000000009</v>
      </c>
      <c r="J24" s="15">
        <v>419.65</v>
      </c>
      <c r="K24" s="15">
        <v>900.90000000000009</v>
      </c>
      <c r="L24" s="15">
        <v>1723.0500000000002</v>
      </c>
      <c r="M24" s="15">
        <v>2605.9500000000007</v>
      </c>
      <c r="N24" s="15">
        <v>3806.4000000000005</v>
      </c>
      <c r="O24" s="15">
        <v>5160.45</v>
      </c>
      <c r="P24" s="15">
        <v>6636.25</v>
      </c>
      <c r="Q24" s="15">
        <v>10809.25</v>
      </c>
      <c r="R24" s="15">
        <v>15316.05</v>
      </c>
      <c r="S24" s="15">
        <v>20030.400000000001</v>
      </c>
      <c r="T24" s="15">
        <v>24878.850000000002</v>
      </c>
      <c r="U24" s="15">
        <v>34794.25</v>
      </c>
      <c r="V24" s="15">
        <v>44882.75</v>
      </c>
      <c r="W24" s="15">
        <v>65059.8</v>
      </c>
      <c r="X24" s="15">
        <v>84810.950000000012</v>
      </c>
      <c r="Y24" s="15">
        <v>175442.25</v>
      </c>
      <c r="Z24" s="445" t="s">
        <v>344</v>
      </c>
    </row>
    <row r="25" spans="1:26" ht="19" customHeight="1">
      <c r="A25" s="46" t="s">
        <v>72</v>
      </c>
      <c r="B25" s="15">
        <v>0</v>
      </c>
      <c r="C25" s="15">
        <v>0</v>
      </c>
      <c r="D25" s="15">
        <v>0</v>
      </c>
      <c r="E25" s="15">
        <v>0</v>
      </c>
      <c r="F25" s="15">
        <v>7.25</v>
      </c>
      <c r="G25" s="15">
        <v>85</v>
      </c>
      <c r="H25" s="15">
        <v>212.64999999999998</v>
      </c>
      <c r="I25" s="15">
        <v>383.04999999999995</v>
      </c>
      <c r="J25" s="15">
        <v>606.65000000000009</v>
      </c>
      <c r="K25" s="15">
        <v>894.25</v>
      </c>
      <c r="L25" s="15">
        <v>1475.5499999999997</v>
      </c>
      <c r="M25" s="15">
        <v>2104</v>
      </c>
      <c r="N25" s="15">
        <v>2839.65</v>
      </c>
      <c r="O25" s="15">
        <v>3814</v>
      </c>
      <c r="P25" s="15">
        <v>4895.0499999999993</v>
      </c>
      <c r="Q25" s="15">
        <v>7910.9</v>
      </c>
      <c r="R25" s="15">
        <v>11186.25</v>
      </c>
      <c r="S25" s="15">
        <v>14473.4</v>
      </c>
      <c r="T25" s="15">
        <v>17771.800000000003</v>
      </c>
      <c r="U25" s="15">
        <v>24767.65</v>
      </c>
      <c r="V25" s="15">
        <v>31768.05</v>
      </c>
      <c r="W25" s="15">
        <v>45563.400000000009</v>
      </c>
      <c r="X25" s="15">
        <v>58848.450000000004</v>
      </c>
      <c r="Y25" s="15">
        <v>122125.95000000001</v>
      </c>
      <c r="Z25" s="445" t="s">
        <v>345</v>
      </c>
    </row>
    <row r="26" spans="1:26" ht="19" customHeight="1">
      <c r="A26" s="46" t="s">
        <v>75</v>
      </c>
      <c r="B26" s="15">
        <v>0</v>
      </c>
      <c r="C26" s="15">
        <v>0</v>
      </c>
      <c r="D26" s="15">
        <v>0</v>
      </c>
      <c r="E26" s="15">
        <v>0</v>
      </c>
      <c r="F26" s="15">
        <v>0</v>
      </c>
      <c r="G26" s="15">
        <v>0</v>
      </c>
      <c r="H26" s="15">
        <v>0</v>
      </c>
      <c r="I26" s="15">
        <v>0</v>
      </c>
      <c r="J26" s="15">
        <v>0</v>
      </c>
      <c r="K26" s="15">
        <v>0</v>
      </c>
      <c r="L26" s="15">
        <v>296.40000000000003</v>
      </c>
      <c r="M26" s="15">
        <v>1493.4</v>
      </c>
      <c r="N26" s="15">
        <v>3005.35</v>
      </c>
      <c r="O26" s="15">
        <v>4511.8000000000011</v>
      </c>
      <c r="P26" s="15">
        <v>6041.9999999999991</v>
      </c>
      <c r="Q26" s="15">
        <v>10875.6</v>
      </c>
      <c r="R26" s="15">
        <v>15937.199999999999</v>
      </c>
      <c r="S26" s="15">
        <v>21429.75</v>
      </c>
      <c r="T26" s="15">
        <v>27250.55</v>
      </c>
      <c r="U26" s="15">
        <v>38953.4</v>
      </c>
      <c r="V26" s="15">
        <v>50903</v>
      </c>
      <c r="W26" s="15">
        <v>74801.099999999991</v>
      </c>
      <c r="X26" s="15">
        <v>98698.650000000009</v>
      </c>
      <c r="Y26" s="15">
        <v>209110.2</v>
      </c>
      <c r="Z26" s="445" t="s">
        <v>346</v>
      </c>
    </row>
    <row r="27" spans="1:26" ht="19" customHeight="1">
      <c r="A27" s="46" t="s">
        <v>78</v>
      </c>
      <c r="B27" s="15">
        <v>0</v>
      </c>
      <c r="C27" s="15">
        <v>0</v>
      </c>
      <c r="D27" s="15">
        <v>0</v>
      </c>
      <c r="E27" s="15">
        <v>0</v>
      </c>
      <c r="F27" s="15">
        <v>0</v>
      </c>
      <c r="G27" s="15">
        <v>0</v>
      </c>
      <c r="H27" s="15">
        <v>0</v>
      </c>
      <c r="I27" s="15">
        <v>0</v>
      </c>
      <c r="J27" s="15">
        <v>0</v>
      </c>
      <c r="K27" s="15">
        <v>0</v>
      </c>
      <c r="L27" s="15">
        <v>326.04000000000002</v>
      </c>
      <c r="M27" s="15">
        <v>1422.65</v>
      </c>
      <c r="N27" s="15">
        <v>2710.82</v>
      </c>
      <c r="O27" s="15">
        <v>3894.27</v>
      </c>
      <c r="P27" s="15">
        <v>5128.47</v>
      </c>
      <c r="Q27" s="15">
        <v>8646.9500000000007</v>
      </c>
      <c r="R27" s="15">
        <v>12562.43</v>
      </c>
      <c r="S27" s="15">
        <v>17149.98</v>
      </c>
      <c r="T27" s="15">
        <v>21831.81</v>
      </c>
      <c r="U27" s="15">
        <v>31299.08</v>
      </c>
      <c r="V27" s="15">
        <v>41238.53</v>
      </c>
      <c r="W27" s="15">
        <v>61118.43</v>
      </c>
      <c r="X27" s="15">
        <v>81067.070000000007</v>
      </c>
      <c r="Y27" s="15">
        <v>182722.2</v>
      </c>
      <c r="Z27" s="445" t="s">
        <v>347</v>
      </c>
    </row>
    <row r="28" spans="1:26" ht="19" customHeight="1">
      <c r="A28" s="46" t="s">
        <v>55</v>
      </c>
      <c r="B28" s="15">
        <v>0</v>
      </c>
      <c r="C28" s="15">
        <v>0</v>
      </c>
      <c r="D28" s="15">
        <v>0</v>
      </c>
      <c r="E28" s="15">
        <v>0</v>
      </c>
      <c r="F28" s="15">
        <v>0</v>
      </c>
      <c r="G28" s="15">
        <v>0</v>
      </c>
      <c r="H28" s="15">
        <v>0</v>
      </c>
      <c r="I28" s="15">
        <v>64.95</v>
      </c>
      <c r="J28" s="15">
        <v>210.54999999999998</v>
      </c>
      <c r="K28" s="15">
        <v>452.5</v>
      </c>
      <c r="L28" s="15">
        <v>1039.3499999999999</v>
      </c>
      <c r="M28" s="15">
        <v>1861.4499999999998</v>
      </c>
      <c r="N28" s="15">
        <v>2867.2000000000003</v>
      </c>
      <c r="O28" s="15">
        <v>4049.8999999999996</v>
      </c>
      <c r="P28" s="15">
        <v>5337.9</v>
      </c>
      <c r="Q28" s="15">
        <v>8995.85</v>
      </c>
      <c r="R28" s="15">
        <v>13037.95</v>
      </c>
      <c r="S28" s="15">
        <v>17319.7</v>
      </c>
      <c r="T28" s="15">
        <v>21862.399999999998</v>
      </c>
      <c r="U28" s="15">
        <v>31268.149999999998</v>
      </c>
      <c r="V28" s="15">
        <v>41072.649999999994</v>
      </c>
      <c r="W28" s="15">
        <v>60874.25</v>
      </c>
      <c r="X28" s="15">
        <v>81689.450000000012</v>
      </c>
      <c r="Y28" s="15">
        <v>189076.15</v>
      </c>
      <c r="Z28" s="445" t="s">
        <v>348</v>
      </c>
    </row>
    <row r="29" spans="1:26" ht="19" customHeight="1">
      <c r="A29" s="46" t="s">
        <v>58</v>
      </c>
      <c r="B29" s="15">
        <v>0</v>
      </c>
      <c r="C29" s="15">
        <v>0</v>
      </c>
      <c r="D29" s="15">
        <v>0</v>
      </c>
      <c r="E29" s="15">
        <v>0</v>
      </c>
      <c r="F29" s="15">
        <v>0</v>
      </c>
      <c r="G29" s="15">
        <v>0</v>
      </c>
      <c r="H29" s="15">
        <v>0</v>
      </c>
      <c r="I29" s="15">
        <v>0</v>
      </c>
      <c r="J29" s="15">
        <v>0</v>
      </c>
      <c r="K29" s="15">
        <v>0</v>
      </c>
      <c r="L29" s="15">
        <v>492.65</v>
      </c>
      <c r="M29" s="15">
        <v>1460.1</v>
      </c>
      <c r="N29" s="15">
        <v>2801.2000000000003</v>
      </c>
      <c r="O29" s="15">
        <v>4173.8</v>
      </c>
      <c r="P29" s="15">
        <v>5521.7</v>
      </c>
      <c r="Q29" s="15">
        <v>9508.3499999999985</v>
      </c>
      <c r="R29" s="15">
        <v>13739.7</v>
      </c>
      <c r="S29" s="15">
        <v>17984.3</v>
      </c>
      <c r="T29" s="15">
        <v>22241.850000000002</v>
      </c>
      <c r="U29" s="15">
        <v>31351.200000000001</v>
      </c>
      <c r="V29" s="15">
        <v>40600.050000000003</v>
      </c>
      <c r="W29" s="15">
        <v>59471.6</v>
      </c>
      <c r="X29" s="15">
        <v>79221.55</v>
      </c>
      <c r="Y29" s="15">
        <v>178948.99999999997</v>
      </c>
      <c r="Z29" s="445" t="s">
        <v>349</v>
      </c>
    </row>
    <row r="30" spans="1:26" ht="19" customHeight="1">
      <c r="A30" s="46" t="s">
        <v>61</v>
      </c>
      <c r="B30" s="15">
        <v>40</v>
      </c>
      <c r="C30" s="15">
        <v>40</v>
      </c>
      <c r="D30" s="15">
        <v>40</v>
      </c>
      <c r="E30" s="15">
        <v>40</v>
      </c>
      <c r="F30" s="15">
        <v>40</v>
      </c>
      <c r="G30" s="15">
        <v>40</v>
      </c>
      <c r="H30" s="15">
        <v>40</v>
      </c>
      <c r="I30" s="15">
        <v>40</v>
      </c>
      <c r="J30" s="15">
        <v>40</v>
      </c>
      <c r="K30" s="15">
        <v>40</v>
      </c>
      <c r="L30" s="15">
        <v>40</v>
      </c>
      <c r="M30" s="15">
        <v>570.29999999999995</v>
      </c>
      <c r="N30" s="15">
        <v>1073.5</v>
      </c>
      <c r="O30" s="15">
        <v>1711.4500000000003</v>
      </c>
      <c r="P30" s="15">
        <v>2787.8999999999996</v>
      </c>
      <c r="Q30" s="15">
        <v>6085.2999999999993</v>
      </c>
      <c r="R30" s="15">
        <v>10399.549999999999</v>
      </c>
      <c r="S30" s="15">
        <v>15966.2</v>
      </c>
      <c r="T30" s="15">
        <v>21358.5</v>
      </c>
      <c r="U30" s="15">
        <v>32706.3</v>
      </c>
      <c r="V30" s="15">
        <v>44918.649999999994</v>
      </c>
      <c r="W30" s="15">
        <v>70346.200000000012</v>
      </c>
      <c r="X30" s="15">
        <v>96259.8</v>
      </c>
      <c r="Y30" s="15">
        <v>226491.05</v>
      </c>
      <c r="Z30" s="445" t="s">
        <v>350</v>
      </c>
    </row>
    <row r="31" spans="1:26" ht="19" customHeight="1">
      <c r="A31" s="46" t="s">
        <v>64</v>
      </c>
      <c r="B31" s="15">
        <v>0</v>
      </c>
      <c r="C31" s="15">
        <v>0</v>
      </c>
      <c r="D31" s="15">
        <v>0</v>
      </c>
      <c r="E31" s="15">
        <v>0</v>
      </c>
      <c r="F31" s="15">
        <v>0</v>
      </c>
      <c r="G31" s="15">
        <v>0</v>
      </c>
      <c r="H31" s="15">
        <v>0</v>
      </c>
      <c r="I31" s="15">
        <v>0</v>
      </c>
      <c r="J31" s="15">
        <v>0</v>
      </c>
      <c r="K31" s="15">
        <v>0</v>
      </c>
      <c r="L31" s="15">
        <v>266.89999999999998</v>
      </c>
      <c r="M31" s="15">
        <v>1333.75</v>
      </c>
      <c r="N31" s="15">
        <v>3067.8500000000004</v>
      </c>
      <c r="O31" s="15">
        <v>5362.55</v>
      </c>
      <c r="P31" s="15">
        <v>7827.15</v>
      </c>
      <c r="Q31" s="15">
        <v>12963.550000000001</v>
      </c>
      <c r="R31" s="15">
        <v>17187.95</v>
      </c>
      <c r="S31" s="15">
        <v>21848.5</v>
      </c>
      <c r="T31" s="15">
        <v>26771.599999999999</v>
      </c>
      <c r="U31" s="15">
        <v>37479.100000000006</v>
      </c>
      <c r="V31" s="15">
        <v>50081.650000000009</v>
      </c>
      <c r="W31" s="15">
        <v>78541.3</v>
      </c>
      <c r="X31" s="15">
        <v>108119.25</v>
      </c>
      <c r="Y31" s="15">
        <v>261780</v>
      </c>
      <c r="Z31" s="445" t="s">
        <v>351</v>
      </c>
    </row>
    <row r="32" spans="1:26" ht="19" customHeight="1">
      <c r="A32" s="46" t="s">
        <v>20</v>
      </c>
      <c r="B32" s="15">
        <v>34</v>
      </c>
      <c r="C32" s="15">
        <v>34</v>
      </c>
      <c r="D32" s="15">
        <v>34</v>
      </c>
      <c r="E32" s="15">
        <v>34</v>
      </c>
      <c r="F32" s="15">
        <v>34</v>
      </c>
      <c r="G32" s="15">
        <v>34</v>
      </c>
      <c r="H32" s="15">
        <v>34</v>
      </c>
      <c r="I32" s="15">
        <v>34</v>
      </c>
      <c r="J32" s="15">
        <v>34</v>
      </c>
      <c r="K32" s="15">
        <v>34</v>
      </c>
      <c r="L32" s="15">
        <v>34</v>
      </c>
      <c r="M32" s="15">
        <v>181.95</v>
      </c>
      <c r="N32" s="15">
        <v>588.74999999999989</v>
      </c>
      <c r="O32" s="15">
        <v>1881.4</v>
      </c>
      <c r="P32" s="15">
        <v>2942.0499999999997</v>
      </c>
      <c r="Q32" s="15">
        <v>6080.5499999999993</v>
      </c>
      <c r="R32" s="15">
        <v>9739.9</v>
      </c>
      <c r="S32" s="15">
        <v>14009.650000000001</v>
      </c>
      <c r="T32" s="15">
        <v>19851.8</v>
      </c>
      <c r="U32" s="15">
        <v>32312.45</v>
      </c>
      <c r="V32" s="15">
        <v>43647.7</v>
      </c>
      <c r="W32" s="15">
        <v>67330.7</v>
      </c>
      <c r="X32" s="15">
        <v>91167.6</v>
      </c>
      <c r="Y32" s="15">
        <v>204367.4</v>
      </c>
      <c r="Z32" s="445" t="s">
        <v>352</v>
      </c>
    </row>
    <row r="33" spans="1:26" ht="19" customHeight="1">
      <c r="A33" s="46" t="s">
        <v>21</v>
      </c>
      <c r="B33" s="15">
        <v>0</v>
      </c>
      <c r="C33" s="15">
        <v>0</v>
      </c>
      <c r="D33" s="15">
        <v>0</v>
      </c>
      <c r="E33" s="15">
        <v>0</v>
      </c>
      <c r="F33" s="15">
        <v>0</v>
      </c>
      <c r="G33" s="15">
        <v>0</v>
      </c>
      <c r="H33" s="15">
        <v>22.75</v>
      </c>
      <c r="I33" s="15">
        <v>82.85</v>
      </c>
      <c r="J33" s="15">
        <v>156.6</v>
      </c>
      <c r="K33" s="15">
        <v>362.09999999999997</v>
      </c>
      <c r="L33" s="15">
        <v>1417.8000000000002</v>
      </c>
      <c r="M33" s="15">
        <v>3484.7000000000003</v>
      </c>
      <c r="N33" s="15">
        <v>5051.3500000000004</v>
      </c>
      <c r="O33" s="15">
        <v>7029.5499999999993</v>
      </c>
      <c r="P33" s="15">
        <v>8546.15</v>
      </c>
      <c r="Q33" s="15">
        <v>13872.55</v>
      </c>
      <c r="R33" s="15">
        <v>19406.55</v>
      </c>
      <c r="S33" s="15">
        <v>25134.75</v>
      </c>
      <c r="T33" s="15">
        <v>31076.799999999999</v>
      </c>
      <c r="U33" s="15">
        <v>42906.049999999996</v>
      </c>
      <c r="V33" s="15">
        <v>56029.450000000004</v>
      </c>
      <c r="W33" s="15">
        <v>83187.649999999994</v>
      </c>
      <c r="X33" s="15">
        <v>108517.1</v>
      </c>
      <c r="Y33" s="15">
        <v>226727.65000000002</v>
      </c>
      <c r="Z33" s="445" t="s">
        <v>353</v>
      </c>
    </row>
    <row r="34" spans="1:26" ht="19" customHeight="1">
      <c r="A34" s="46" t="s">
        <v>22</v>
      </c>
      <c r="B34" s="15">
        <v>25</v>
      </c>
      <c r="C34" s="15">
        <v>25</v>
      </c>
      <c r="D34" s="15">
        <v>25</v>
      </c>
      <c r="E34" s="15">
        <v>25</v>
      </c>
      <c r="F34" s="15">
        <v>25</v>
      </c>
      <c r="G34" s="15">
        <v>25</v>
      </c>
      <c r="H34" s="15">
        <v>25</v>
      </c>
      <c r="I34" s="15">
        <v>25</v>
      </c>
      <c r="J34" s="15">
        <v>25</v>
      </c>
      <c r="K34" s="15">
        <v>25</v>
      </c>
      <c r="L34" s="15">
        <v>25</v>
      </c>
      <c r="M34" s="15">
        <v>25</v>
      </c>
      <c r="N34" s="15">
        <v>25</v>
      </c>
      <c r="O34" s="15">
        <v>1040</v>
      </c>
      <c r="P34" s="15">
        <v>2485.2999999999997</v>
      </c>
      <c r="Q34" s="15">
        <v>6379.5999999999995</v>
      </c>
      <c r="R34" s="15">
        <v>11692.8</v>
      </c>
      <c r="S34" s="15">
        <v>17387.400000000001</v>
      </c>
      <c r="T34" s="15">
        <v>23082.050000000003</v>
      </c>
      <c r="U34" s="15">
        <v>34876</v>
      </c>
      <c r="V34" s="15">
        <v>46811.4</v>
      </c>
      <c r="W34" s="15">
        <v>71431.3</v>
      </c>
      <c r="X34" s="15">
        <v>97590.000000000015</v>
      </c>
      <c r="Y34" s="15">
        <v>237534</v>
      </c>
      <c r="Z34" s="445" t="s">
        <v>354</v>
      </c>
    </row>
    <row r="35" spans="1:26" ht="19" customHeight="1">
      <c r="A35" s="46" t="s">
        <v>23</v>
      </c>
      <c r="B35" s="15">
        <v>0</v>
      </c>
      <c r="C35" s="15">
        <v>0</v>
      </c>
      <c r="D35" s="15">
        <v>0</v>
      </c>
      <c r="E35" s="15">
        <v>0</v>
      </c>
      <c r="F35" s="15">
        <v>0</v>
      </c>
      <c r="G35" s="15">
        <v>0</v>
      </c>
      <c r="H35" s="15">
        <v>0</v>
      </c>
      <c r="I35" s="15">
        <v>0</v>
      </c>
      <c r="J35" s="15">
        <v>0</v>
      </c>
      <c r="K35" s="15">
        <v>142.20000000000002</v>
      </c>
      <c r="L35" s="15">
        <v>935.65</v>
      </c>
      <c r="M35" s="15">
        <v>2208.0500000000002</v>
      </c>
      <c r="N35" s="15">
        <v>3695.15</v>
      </c>
      <c r="O35" s="15">
        <v>5379.45</v>
      </c>
      <c r="P35" s="15">
        <v>7291.65</v>
      </c>
      <c r="Q35" s="15">
        <v>12061.449999999999</v>
      </c>
      <c r="R35" s="15">
        <v>17457.2</v>
      </c>
      <c r="S35" s="15">
        <v>22978.15</v>
      </c>
      <c r="T35" s="15">
        <v>28499.149999999998</v>
      </c>
      <c r="U35" s="15">
        <v>39720.399999999994</v>
      </c>
      <c r="V35" s="15">
        <v>52965.65</v>
      </c>
      <c r="W35" s="15">
        <v>79456.3</v>
      </c>
      <c r="X35" s="15">
        <v>105990</v>
      </c>
      <c r="Y35" s="15">
        <v>240848.4</v>
      </c>
      <c r="Z35" s="445" t="s">
        <v>355</v>
      </c>
    </row>
    <row r="36" spans="1:26" ht="19" customHeight="1">
      <c r="A36" s="46"/>
      <c r="B36" s="15"/>
      <c r="C36" s="15"/>
      <c r="D36" s="15"/>
      <c r="E36" s="15"/>
      <c r="F36" s="15"/>
      <c r="G36" s="15"/>
      <c r="H36" s="15"/>
      <c r="I36" s="15"/>
      <c r="J36" s="15"/>
      <c r="K36" s="15"/>
      <c r="L36" s="15"/>
      <c r="M36" s="15"/>
      <c r="N36" s="15"/>
      <c r="O36" s="15"/>
      <c r="P36" s="15"/>
      <c r="Q36" s="15"/>
      <c r="R36" s="15"/>
      <c r="S36" s="15"/>
      <c r="T36" s="15"/>
      <c r="U36" s="15"/>
      <c r="V36" s="15"/>
      <c r="W36" s="15"/>
      <c r="X36" s="15"/>
      <c r="Y36" s="15"/>
      <c r="Z36" s="445"/>
    </row>
    <row r="37" spans="1:26" ht="19" customHeight="1">
      <c r="A37" s="48" t="s">
        <v>79</v>
      </c>
      <c r="B37" s="15">
        <v>0</v>
      </c>
      <c r="C37" s="15">
        <v>0</v>
      </c>
      <c r="D37" s="15">
        <v>0</v>
      </c>
      <c r="E37" s="15">
        <v>0</v>
      </c>
      <c r="F37" s="15">
        <v>0</v>
      </c>
      <c r="G37" s="15">
        <v>0</v>
      </c>
      <c r="H37" s="15">
        <v>0</v>
      </c>
      <c r="I37" s="15">
        <v>0</v>
      </c>
      <c r="J37" s="15">
        <v>0</v>
      </c>
      <c r="K37" s="15">
        <v>0</v>
      </c>
      <c r="L37" s="15">
        <v>0</v>
      </c>
      <c r="M37" s="15">
        <v>0</v>
      </c>
      <c r="N37" s="15">
        <v>0</v>
      </c>
      <c r="O37" s="15">
        <v>0</v>
      </c>
      <c r="P37" s="15">
        <v>0</v>
      </c>
      <c r="Q37" s="15">
        <v>303</v>
      </c>
      <c r="R37" s="15">
        <v>1186</v>
      </c>
      <c r="S37" s="15">
        <v>2412</v>
      </c>
      <c r="T37" s="15">
        <v>4143</v>
      </c>
      <c r="U37" s="15">
        <v>9733</v>
      </c>
      <c r="V37" s="15">
        <v>15479</v>
      </c>
      <c r="W37" s="15">
        <v>26971</v>
      </c>
      <c r="X37" s="15">
        <v>38476</v>
      </c>
      <c r="Y37" s="15">
        <v>96560</v>
      </c>
      <c r="Z37" s="445" t="s">
        <v>80</v>
      </c>
    </row>
    <row r="38" spans="1:26" ht="19" customHeight="1">
      <c r="A38" s="56"/>
      <c r="B38" s="57"/>
      <c r="C38" s="57"/>
      <c r="D38" s="57"/>
      <c r="E38" s="57"/>
      <c r="F38" s="57"/>
      <c r="G38" s="57"/>
      <c r="H38" s="57"/>
      <c r="I38" s="58"/>
      <c r="J38" s="58"/>
      <c r="K38" s="58"/>
      <c r="L38" s="58"/>
      <c r="N38" s="15"/>
      <c r="O38" s="15"/>
      <c r="P38" s="15"/>
      <c r="Q38" s="15"/>
      <c r="R38" s="15"/>
      <c r="S38" s="15"/>
      <c r="T38" s="15"/>
      <c r="U38" s="15"/>
      <c r="V38" s="15"/>
      <c r="W38" s="15"/>
      <c r="X38" s="15"/>
      <c r="Y38" s="15"/>
      <c r="Z38" s="445"/>
    </row>
    <row r="39" spans="1:26" ht="19" customHeight="1">
      <c r="A39" s="39"/>
      <c r="B39" s="791" t="s">
        <v>24</v>
      </c>
      <c r="C39" s="792"/>
      <c r="D39" s="792"/>
      <c r="E39" s="792"/>
      <c r="F39" s="792"/>
      <c r="G39" s="792"/>
      <c r="H39" s="792"/>
      <c r="I39" s="792"/>
      <c r="J39" s="792"/>
      <c r="K39" s="792"/>
      <c r="L39" s="792"/>
      <c r="M39" s="793"/>
      <c r="N39" s="785" t="s">
        <v>356</v>
      </c>
      <c r="O39" s="786"/>
      <c r="P39" s="786"/>
      <c r="Q39" s="786"/>
      <c r="R39" s="786"/>
      <c r="S39" s="786"/>
      <c r="T39" s="786"/>
      <c r="U39" s="786"/>
      <c r="V39" s="786"/>
      <c r="W39" s="786"/>
      <c r="X39" s="786"/>
      <c r="Y39" s="787"/>
      <c r="Z39" s="447"/>
    </row>
    <row r="40" spans="1:26" ht="19" customHeight="1">
      <c r="A40" s="46" t="s">
        <v>155</v>
      </c>
      <c r="B40" s="11">
        <v>0.38400000000000001</v>
      </c>
      <c r="C40" s="11">
        <v>0.32</v>
      </c>
      <c r="D40" s="11">
        <v>0.2742857142857143</v>
      </c>
      <c r="E40" s="11">
        <v>0.24</v>
      </c>
      <c r="F40" s="11">
        <v>0.192</v>
      </c>
      <c r="G40" s="11">
        <v>0.16</v>
      </c>
      <c r="H40" s="11">
        <v>0.13714285714285715</v>
      </c>
      <c r="I40" s="11">
        <v>0.12</v>
      </c>
      <c r="J40" s="11">
        <v>0.10666666666666667</v>
      </c>
      <c r="K40" s="11">
        <v>0.25170000000000003</v>
      </c>
      <c r="L40" s="11">
        <v>0.91200000000000014</v>
      </c>
      <c r="M40" s="11">
        <v>1.6813571428571428</v>
      </c>
      <c r="N40" s="11">
        <v>2.4616250000000002</v>
      </c>
      <c r="O40" s="11">
        <v>3.2313333333333341</v>
      </c>
      <c r="P40" s="11">
        <v>3.8906000000000005</v>
      </c>
      <c r="Q40" s="11">
        <v>5.6259999999999994</v>
      </c>
      <c r="R40" s="11">
        <v>7.0760333333333341</v>
      </c>
      <c r="S40" s="11">
        <v>8.3368571428571432</v>
      </c>
      <c r="T40" s="11">
        <v>9.4885750000000009</v>
      </c>
      <c r="U40" s="11">
        <v>11.45454</v>
      </c>
      <c r="V40" s="11">
        <v>12.8797</v>
      </c>
      <c r="W40" s="11">
        <v>15.410537499999998</v>
      </c>
      <c r="X40" s="11">
        <v>17.427340000000001</v>
      </c>
      <c r="Y40" s="11">
        <v>22.014905000000002</v>
      </c>
      <c r="Z40" s="444" t="s">
        <v>330</v>
      </c>
    </row>
    <row r="41" spans="1:26" ht="19" customHeight="1">
      <c r="A41" s="46" t="s">
        <v>56</v>
      </c>
      <c r="B41" s="11">
        <v>0</v>
      </c>
      <c r="C41" s="11">
        <v>0</v>
      </c>
      <c r="D41" s="11">
        <v>0</v>
      </c>
      <c r="E41" s="11">
        <v>0</v>
      </c>
      <c r="F41" s="11">
        <v>0</v>
      </c>
      <c r="G41" s="11">
        <v>0</v>
      </c>
      <c r="H41" s="11">
        <v>0</v>
      </c>
      <c r="I41" s="11">
        <v>0</v>
      </c>
      <c r="J41" s="11">
        <v>0</v>
      </c>
      <c r="K41" s="11">
        <v>0.57030000000000003</v>
      </c>
      <c r="L41" s="11">
        <v>2.2226666666666666</v>
      </c>
      <c r="M41" s="11">
        <v>4.1302857142857139</v>
      </c>
      <c r="N41" s="11">
        <v>5.7838749999999992</v>
      </c>
      <c r="O41" s="11">
        <v>7.0803333333333347</v>
      </c>
      <c r="P41" s="11">
        <v>7.9538500000000001</v>
      </c>
      <c r="Q41" s="11">
        <v>9.7788800000000009</v>
      </c>
      <c r="R41" s="11">
        <v>11.257866666666668</v>
      </c>
      <c r="S41" s="11">
        <v>12.519714285714286</v>
      </c>
      <c r="T41" s="11">
        <v>13.625700000000002</v>
      </c>
      <c r="U41" s="11">
        <v>15.6502</v>
      </c>
      <c r="V41" s="11">
        <v>17.081200000000003</v>
      </c>
      <c r="W41" s="11">
        <v>19.065025000000002</v>
      </c>
      <c r="X41" s="11">
        <v>20.516710000000003</v>
      </c>
      <c r="Y41" s="11">
        <v>24.110139999999998</v>
      </c>
      <c r="Z41" s="445" t="s">
        <v>331</v>
      </c>
    </row>
    <row r="42" spans="1:26" ht="19" customHeight="1">
      <c r="A42" s="46" t="s">
        <v>59</v>
      </c>
      <c r="B42" s="11">
        <v>0.4</v>
      </c>
      <c r="C42" s="11">
        <v>0.33333333333333337</v>
      </c>
      <c r="D42" s="11">
        <v>0.2857142857142857</v>
      </c>
      <c r="E42" s="11">
        <v>0.25</v>
      </c>
      <c r="F42" s="11">
        <v>0.2</v>
      </c>
      <c r="G42" s="11">
        <v>0.16666666666666669</v>
      </c>
      <c r="H42" s="11">
        <v>0.14285714285714285</v>
      </c>
      <c r="I42" s="11">
        <v>0.125</v>
      </c>
      <c r="J42" s="11">
        <v>0.1111111111111111</v>
      </c>
      <c r="K42" s="11">
        <v>0.1</v>
      </c>
      <c r="L42" s="11">
        <v>0.79866666666666675</v>
      </c>
      <c r="M42" s="11">
        <v>2.5742857142857143</v>
      </c>
      <c r="N42" s="11">
        <v>4.0423749999999998</v>
      </c>
      <c r="O42" s="11">
        <v>4.9992222222222216</v>
      </c>
      <c r="P42" s="11">
        <v>5.8312999999999988</v>
      </c>
      <c r="Q42" s="11">
        <v>7.3156800000000004</v>
      </c>
      <c r="R42" s="11">
        <v>8.363266666666668</v>
      </c>
      <c r="S42" s="11">
        <v>9.4625142857142865</v>
      </c>
      <c r="T42" s="11">
        <v>10.41</v>
      </c>
      <c r="U42" s="11">
        <v>12.08792</v>
      </c>
      <c r="V42" s="11">
        <v>13.235033333333334</v>
      </c>
      <c r="W42" s="11">
        <v>14.668950000000001</v>
      </c>
      <c r="X42" s="11">
        <v>15.533580000000002</v>
      </c>
      <c r="Y42" s="11">
        <v>17.35511</v>
      </c>
      <c r="Z42" s="445" t="s">
        <v>332</v>
      </c>
    </row>
    <row r="43" spans="1:26" ht="19" customHeight="1">
      <c r="A43" s="46" t="s">
        <v>62</v>
      </c>
      <c r="B43" s="11">
        <v>0.8</v>
      </c>
      <c r="C43" s="11">
        <v>0.66666666666666674</v>
      </c>
      <c r="D43" s="11">
        <v>0.5714285714285714</v>
      </c>
      <c r="E43" s="11">
        <v>0.5</v>
      </c>
      <c r="F43" s="11">
        <v>0.4</v>
      </c>
      <c r="G43" s="11">
        <v>0.33333333333333337</v>
      </c>
      <c r="H43" s="11">
        <v>0.2857142857142857</v>
      </c>
      <c r="I43" s="11">
        <v>0.25</v>
      </c>
      <c r="J43" s="11">
        <v>0.22222222222222221</v>
      </c>
      <c r="K43" s="11">
        <v>0.2</v>
      </c>
      <c r="L43" s="11">
        <v>1.6576083333333336</v>
      </c>
      <c r="M43" s="11">
        <v>2.8663571428571428</v>
      </c>
      <c r="N43" s="11">
        <v>4.1395437499999996</v>
      </c>
      <c r="O43" s="11">
        <v>5.1135055555555553</v>
      </c>
      <c r="P43" s="11">
        <v>5.9073399999999996</v>
      </c>
      <c r="Q43" s="11">
        <v>7.0840040000000011</v>
      </c>
      <c r="R43" s="11">
        <v>7.8293400000000002</v>
      </c>
      <c r="S43" s="11">
        <v>8.4539028571428556</v>
      </c>
      <c r="T43" s="11">
        <v>8.9956500000000013</v>
      </c>
      <c r="U43" s="11">
        <v>9.7892919999999997</v>
      </c>
      <c r="V43" s="11">
        <v>10.318386666666665</v>
      </c>
      <c r="W43" s="11">
        <v>10.979755000000001</v>
      </c>
      <c r="X43" s="11">
        <v>11.379509000000001</v>
      </c>
      <c r="Y43" s="11">
        <v>12.2420765</v>
      </c>
      <c r="Z43" s="445" t="s">
        <v>333</v>
      </c>
    </row>
    <row r="44" spans="1:26" ht="19" customHeight="1">
      <c r="A44" s="46" t="s">
        <v>65</v>
      </c>
      <c r="B44" s="11">
        <v>0</v>
      </c>
      <c r="C44" s="11">
        <v>0</v>
      </c>
      <c r="D44" s="11">
        <v>0</v>
      </c>
      <c r="E44" s="11">
        <v>0</v>
      </c>
      <c r="F44" s="11">
        <v>0</v>
      </c>
      <c r="G44" s="11">
        <v>0</v>
      </c>
      <c r="H44" s="11">
        <v>0</v>
      </c>
      <c r="I44" s="11">
        <v>4.225000000000001E-2</v>
      </c>
      <c r="J44" s="11">
        <v>0.20677777777777781</v>
      </c>
      <c r="K44" s="11">
        <v>0.49069999999999997</v>
      </c>
      <c r="L44" s="11">
        <v>1.3324166666666666</v>
      </c>
      <c r="M44" s="11">
        <v>2.3385714285714285</v>
      </c>
      <c r="N44" s="11">
        <v>3.0984999999999996</v>
      </c>
      <c r="O44" s="11">
        <v>3.6566111111111113</v>
      </c>
      <c r="P44" s="11">
        <v>4.16655</v>
      </c>
      <c r="Q44" s="11">
        <v>5.2248800000000006</v>
      </c>
      <c r="R44" s="11">
        <v>6.4775333333333327</v>
      </c>
      <c r="S44" s="11">
        <v>7.5148857142857146</v>
      </c>
      <c r="T44" s="11">
        <v>8.4071250000000006</v>
      </c>
      <c r="U44" s="11">
        <v>9.6613199999999999</v>
      </c>
      <c r="V44" s="11">
        <v>10.5045</v>
      </c>
      <c r="W44" s="11">
        <v>11.5574125</v>
      </c>
      <c r="X44" s="11">
        <v>12.188319999999999</v>
      </c>
      <c r="Y44" s="11">
        <v>15.222284999999999</v>
      </c>
      <c r="Z44" s="445" t="s">
        <v>334</v>
      </c>
    </row>
    <row r="45" spans="1:26" ht="19" customHeight="1">
      <c r="A45" s="46" t="s">
        <v>68</v>
      </c>
      <c r="B45" s="11">
        <v>0</v>
      </c>
      <c r="C45" s="11">
        <v>0</v>
      </c>
      <c r="D45" s="11">
        <v>0</v>
      </c>
      <c r="E45" s="11">
        <v>0</v>
      </c>
      <c r="F45" s="11">
        <v>0</v>
      </c>
      <c r="G45" s="11">
        <v>0</v>
      </c>
      <c r="H45" s="11">
        <v>0</v>
      </c>
      <c r="I45" s="11">
        <v>0</v>
      </c>
      <c r="J45" s="11">
        <v>0</v>
      </c>
      <c r="K45" s="11">
        <v>0.24780000000000002</v>
      </c>
      <c r="L45" s="11">
        <v>1.8819166666666669</v>
      </c>
      <c r="M45" s="11">
        <v>3.1671428571428573</v>
      </c>
      <c r="N45" s="11">
        <v>4.3719999999999999</v>
      </c>
      <c r="O45" s="11">
        <v>5.339722222222222</v>
      </c>
      <c r="P45" s="11">
        <v>5.9210999999999991</v>
      </c>
      <c r="Q45" s="11">
        <v>6.9290799999999999</v>
      </c>
      <c r="R45" s="11">
        <v>7.8029999999999999</v>
      </c>
      <c r="S45" s="11">
        <v>8.3957714285714289</v>
      </c>
      <c r="T45" s="11">
        <v>8.8747500000000006</v>
      </c>
      <c r="U45" s="11">
        <v>9.5508599999999984</v>
      </c>
      <c r="V45" s="11">
        <v>10.006200000000002</v>
      </c>
      <c r="W45" s="11">
        <v>10.575374999999999</v>
      </c>
      <c r="X45" s="11">
        <v>10.91685</v>
      </c>
      <c r="Y45" s="11">
        <v>11.61224</v>
      </c>
      <c r="Z45" s="445" t="s">
        <v>335</v>
      </c>
    </row>
    <row r="46" spans="1:26" ht="19" customHeight="1">
      <c r="A46" s="46" t="s">
        <v>71</v>
      </c>
      <c r="B46" s="11">
        <v>0.4</v>
      </c>
      <c r="C46" s="11">
        <v>0.33333333333333337</v>
      </c>
      <c r="D46" s="11">
        <v>0.2857142857142857</v>
      </c>
      <c r="E46" s="11">
        <v>0.25</v>
      </c>
      <c r="F46" s="11">
        <v>0.2</v>
      </c>
      <c r="G46" s="11">
        <v>0.16666666666666669</v>
      </c>
      <c r="H46" s="11">
        <v>0.14285714285714285</v>
      </c>
      <c r="I46" s="11">
        <v>0.125</v>
      </c>
      <c r="J46" s="11">
        <v>0.1111111111111111</v>
      </c>
      <c r="K46" s="11">
        <v>0.3226</v>
      </c>
      <c r="L46" s="11">
        <v>1.2634166666666664</v>
      </c>
      <c r="M46" s="11">
        <v>2.2172142857142854</v>
      </c>
      <c r="N46" s="11">
        <v>3.3106249999999995</v>
      </c>
      <c r="O46" s="11">
        <v>4.2294444444444448</v>
      </c>
      <c r="P46" s="11">
        <v>5.0307499999999994</v>
      </c>
      <c r="Q46" s="11">
        <v>6.6979999999999995</v>
      </c>
      <c r="R46" s="11">
        <v>7.7697333333333338</v>
      </c>
      <c r="S46" s="11">
        <v>8.6339142857142868</v>
      </c>
      <c r="T46" s="11">
        <v>9.2949999999999999</v>
      </c>
      <c r="U46" s="11">
        <v>10.3543</v>
      </c>
      <c r="V46" s="11">
        <v>11.163899999999998</v>
      </c>
      <c r="W46" s="11">
        <v>12.053187499999998</v>
      </c>
      <c r="X46" s="11">
        <v>12.281400000000001</v>
      </c>
      <c r="Y46" s="11">
        <v>12.845405000000001</v>
      </c>
      <c r="Z46" s="445" t="s">
        <v>336</v>
      </c>
    </row>
    <row r="47" spans="1:26" ht="19" customHeight="1">
      <c r="A47" s="46" t="s">
        <v>74</v>
      </c>
      <c r="B47" s="11">
        <v>0</v>
      </c>
      <c r="C47" s="11">
        <v>0</v>
      </c>
      <c r="D47" s="11">
        <v>0</v>
      </c>
      <c r="E47" s="11">
        <v>0</v>
      </c>
      <c r="F47" s="11">
        <v>0</v>
      </c>
      <c r="G47" s="11">
        <v>0</v>
      </c>
      <c r="H47" s="11">
        <v>0</v>
      </c>
      <c r="I47" s="11">
        <v>0</v>
      </c>
      <c r="J47" s="11">
        <v>0.54188888888888898</v>
      </c>
      <c r="K47" s="11">
        <v>1.3817000000000004</v>
      </c>
      <c r="L47" s="11">
        <v>2.5569166666666665</v>
      </c>
      <c r="M47" s="11">
        <v>3.3999285714285712</v>
      </c>
      <c r="N47" s="11">
        <v>4.0751249999999999</v>
      </c>
      <c r="O47" s="11">
        <v>5.0052222222222218</v>
      </c>
      <c r="P47" s="11">
        <v>5.974050000000001</v>
      </c>
      <c r="Q47" s="11">
        <v>7.72668</v>
      </c>
      <c r="R47" s="11">
        <v>9.1312999999999995</v>
      </c>
      <c r="S47" s="11">
        <v>10.123714285714286</v>
      </c>
      <c r="T47" s="11">
        <v>10.858499999999999</v>
      </c>
      <c r="U47" s="11">
        <v>12.110720000000001</v>
      </c>
      <c r="V47" s="11">
        <v>12.998016666666665</v>
      </c>
      <c r="W47" s="11">
        <v>14.504987500000002</v>
      </c>
      <c r="X47" s="11">
        <v>15.56334</v>
      </c>
      <c r="Y47" s="11">
        <v>18.427065000000002</v>
      </c>
      <c r="Z47" s="445" t="s">
        <v>337</v>
      </c>
    </row>
    <row r="48" spans="1:26" ht="19" customHeight="1">
      <c r="A48" s="46" t="s">
        <v>77</v>
      </c>
      <c r="B48" s="11">
        <v>0</v>
      </c>
      <c r="C48" s="11">
        <v>0</v>
      </c>
      <c r="D48" s="11">
        <v>0</v>
      </c>
      <c r="E48" s="11">
        <v>0</v>
      </c>
      <c r="F48" s="11">
        <v>0</v>
      </c>
      <c r="G48" s="11">
        <v>0</v>
      </c>
      <c r="H48" s="11">
        <v>0</v>
      </c>
      <c r="I48" s="11">
        <v>0</v>
      </c>
      <c r="J48" s="11">
        <v>0</v>
      </c>
      <c r="K48" s="11">
        <v>0</v>
      </c>
      <c r="L48" s="11">
        <v>0</v>
      </c>
      <c r="M48" s="11">
        <v>0</v>
      </c>
      <c r="N48" s="11">
        <v>0.16943749999999996</v>
      </c>
      <c r="O48" s="11">
        <v>0.51322222222222225</v>
      </c>
      <c r="P48" s="11">
        <v>0.8206</v>
      </c>
      <c r="Q48" s="11">
        <v>1.25576</v>
      </c>
      <c r="R48" s="11">
        <v>1.9519000000000002</v>
      </c>
      <c r="S48" s="11">
        <v>2.6424000000000003</v>
      </c>
      <c r="T48" s="11">
        <v>3.2053750000000001</v>
      </c>
      <c r="U48" s="11">
        <v>4.9536599999999993</v>
      </c>
      <c r="V48" s="11">
        <v>6.673466666666668</v>
      </c>
      <c r="W48" s="11">
        <v>8.4983999999999984</v>
      </c>
      <c r="X48" s="11">
        <v>8.9085599999999978</v>
      </c>
      <c r="Y48" s="11">
        <v>9.7801349999999996</v>
      </c>
      <c r="Z48" s="445" t="s">
        <v>338</v>
      </c>
    </row>
    <row r="49" spans="1:26" ht="19" customHeight="1">
      <c r="A49" s="46" t="s">
        <v>19</v>
      </c>
      <c r="B49" s="11">
        <v>0.4</v>
      </c>
      <c r="C49" s="11">
        <v>0.33333333333333337</v>
      </c>
      <c r="D49" s="11">
        <v>0.2857142857142857</v>
      </c>
      <c r="E49" s="11">
        <v>0.25</v>
      </c>
      <c r="F49" s="11">
        <v>0.2</v>
      </c>
      <c r="G49" s="11">
        <v>0.16666666666666669</v>
      </c>
      <c r="H49" s="11">
        <v>0.14285714285714285</v>
      </c>
      <c r="I49" s="11">
        <v>0.27825</v>
      </c>
      <c r="J49" s="11">
        <v>0.48799999999999999</v>
      </c>
      <c r="K49" s="11">
        <v>0.9264</v>
      </c>
      <c r="L49" s="11">
        <v>2.12175</v>
      </c>
      <c r="M49" s="11">
        <v>3.4565000000000006</v>
      </c>
      <c r="N49" s="11">
        <v>4.3253125000000008</v>
      </c>
      <c r="O49" s="11">
        <v>5.1029999999999998</v>
      </c>
      <c r="P49" s="11">
        <v>5.9421499999999998</v>
      </c>
      <c r="Q49" s="11">
        <v>8.5864000000000011</v>
      </c>
      <c r="R49" s="11">
        <v>10.489033333333333</v>
      </c>
      <c r="S49" s="11">
        <v>11.905514285714284</v>
      </c>
      <c r="T49" s="11">
        <v>13.23095</v>
      </c>
      <c r="U49" s="11">
        <v>15.138999999999999</v>
      </c>
      <c r="V49" s="11">
        <v>16.664633333333338</v>
      </c>
      <c r="W49" s="11">
        <v>19.2265625</v>
      </c>
      <c r="X49" s="11">
        <v>20.87293</v>
      </c>
      <c r="Y49" s="11">
        <v>21.814985</v>
      </c>
      <c r="Z49" s="445" t="s">
        <v>339</v>
      </c>
    </row>
    <row r="50" spans="1:26" ht="19" customHeight="1">
      <c r="A50" s="46" t="s">
        <v>57</v>
      </c>
      <c r="B50" s="11">
        <v>0.48</v>
      </c>
      <c r="C50" s="11">
        <v>0.4</v>
      </c>
      <c r="D50" s="11">
        <v>0.34285714285714286</v>
      </c>
      <c r="E50" s="11">
        <v>0.3</v>
      </c>
      <c r="F50" s="11">
        <v>0.24</v>
      </c>
      <c r="G50" s="11">
        <v>0.2</v>
      </c>
      <c r="H50" s="11">
        <v>0.17142857142857143</v>
      </c>
      <c r="I50" s="11">
        <v>0.15</v>
      </c>
      <c r="J50" s="11">
        <v>1.1729999999999998</v>
      </c>
      <c r="K50" s="11">
        <v>2.2349999999999999</v>
      </c>
      <c r="L50" s="11">
        <v>4.1234166666666665</v>
      </c>
      <c r="M50" s="11">
        <v>5.4497857142857136</v>
      </c>
      <c r="N50" s="11">
        <v>6.3594999999999997</v>
      </c>
      <c r="O50" s="11">
        <v>7.1393888888888881</v>
      </c>
      <c r="P50" s="11">
        <v>7.9918000000000005</v>
      </c>
      <c r="Q50" s="11">
        <v>10.303640000000001</v>
      </c>
      <c r="R50" s="11">
        <v>11.958833333333335</v>
      </c>
      <c r="S50" s="11">
        <v>13.193085714285713</v>
      </c>
      <c r="T50" s="11">
        <v>14.234274999999998</v>
      </c>
      <c r="U50" s="11">
        <v>15.89526</v>
      </c>
      <c r="V50" s="11">
        <v>17.261600000000001</v>
      </c>
      <c r="W50" s="11">
        <v>18.969312499999997</v>
      </c>
      <c r="X50" s="11">
        <v>19.994509999999998</v>
      </c>
      <c r="Y50" s="11">
        <v>21.523354999999999</v>
      </c>
      <c r="Z50" s="445" t="s">
        <v>340</v>
      </c>
    </row>
    <row r="51" spans="1:26" ht="19" customHeight="1">
      <c r="A51" s="46" t="s">
        <v>60</v>
      </c>
      <c r="B51" s="11">
        <v>0</v>
      </c>
      <c r="C51" s="11">
        <v>0</v>
      </c>
      <c r="D51" s="11">
        <v>0</v>
      </c>
      <c r="E51" s="11">
        <v>0</v>
      </c>
      <c r="F51" s="11">
        <v>0</v>
      </c>
      <c r="G51" s="11">
        <v>0</v>
      </c>
      <c r="H51" s="11">
        <v>0</v>
      </c>
      <c r="I51" s="11">
        <v>0</v>
      </c>
      <c r="J51" s="11">
        <v>0</v>
      </c>
      <c r="K51" s="11">
        <v>0</v>
      </c>
      <c r="L51" s="11">
        <v>0.15425000000000003</v>
      </c>
      <c r="M51" s="11">
        <v>0.3585714285714286</v>
      </c>
      <c r="N51" s="11">
        <v>2.5698750000000001</v>
      </c>
      <c r="O51" s="11">
        <v>4.6339444444444444</v>
      </c>
      <c r="P51" s="11">
        <v>6.3091999999999997</v>
      </c>
      <c r="Q51" s="11">
        <v>9.31508</v>
      </c>
      <c r="R51" s="11">
        <v>11.319033333333332</v>
      </c>
      <c r="S51" s="11">
        <v>12.750400000000001</v>
      </c>
      <c r="T51" s="11">
        <v>13.823924999999997</v>
      </c>
      <c r="U51" s="11">
        <v>15.337200000000001</v>
      </c>
      <c r="V51" s="11">
        <v>16.353449999999999</v>
      </c>
      <c r="W51" s="11">
        <v>17.623775000000002</v>
      </c>
      <c r="X51" s="11">
        <v>18.386329999999997</v>
      </c>
      <c r="Y51" s="11">
        <v>21.671110000000002</v>
      </c>
      <c r="Z51" s="445" t="s">
        <v>341</v>
      </c>
    </row>
    <row r="52" spans="1:26" ht="19" customHeight="1">
      <c r="A52" s="46" t="s">
        <v>63</v>
      </c>
      <c r="B52" s="11">
        <v>0</v>
      </c>
      <c r="C52" s="11">
        <v>0</v>
      </c>
      <c r="D52" s="11">
        <v>0</v>
      </c>
      <c r="E52" s="11">
        <v>0</v>
      </c>
      <c r="F52" s="11">
        <v>0</v>
      </c>
      <c r="G52" s="11">
        <v>0</v>
      </c>
      <c r="H52" s="11">
        <v>0</v>
      </c>
      <c r="I52" s="11">
        <v>0</v>
      </c>
      <c r="J52" s="11">
        <v>0</v>
      </c>
      <c r="K52" s="11">
        <v>0</v>
      </c>
      <c r="L52" s="11">
        <v>0</v>
      </c>
      <c r="M52" s="11">
        <v>1.0353571428571429</v>
      </c>
      <c r="N52" s="11">
        <v>2.8240000000000003</v>
      </c>
      <c r="O52" s="11">
        <v>4.4182222222222221</v>
      </c>
      <c r="P52" s="11">
        <v>5.8536999999999999</v>
      </c>
      <c r="Q52" s="11">
        <v>8.7875200000000007</v>
      </c>
      <c r="R52" s="11">
        <v>10.972133333333334</v>
      </c>
      <c r="S52" s="11">
        <v>12.691942857142857</v>
      </c>
      <c r="T52" s="11">
        <v>14.100274999999998</v>
      </c>
      <c r="U52" s="11">
        <v>16.32762</v>
      </c>
      <c r="V52" s="11">
        <v>17.948083333333336</v>
      </c>
      <c r="W52" s="11">
        <v>20.068199999999997</v>
      </c>
      <c r="X52" s="11">
        <v>21.420390000000005</v>
      </c>
      <c r="Y52" s="11">
        <v>24.536465</v>
      </c>
      <c r="Z52" s="445" t="s">
        <v>342</v>
      </c>
    </row>
    <row r="53" spans="1:26" ht="19" customHeight="1">
      <c r="A53" s="46" t="s">
        <v>66</v>
      </c>
      <c r="B53" s="11">
        <v>0.48</v>
      </c>
      <c r="C53" s="11">
        <v>0.4</v>
      </c>
      <c r="D53" s="11">
        <v>0.34285714285714286</v>
      </c>
      <c r="E53" s="11">
        <v>0.3</v>
      </c>
      <c r="F53" s="11">
        <v>0.24</v>
      </c>
      <c r="G53" s="11">
        <v>0.2</v>
      </c>
      <c r="H53" s="11">
        <v>0.17142857142857143</v>
      </c>
      <c r="I53" s="11">
        <v>0.15</v>
      </c>
      <c r="J53" s="11">
        <v>0.3888888888888889</v>
      </c>
      <c r="K53" s="11">
        <v>0.96909999999999996</v>
      </c>
      <c r="L53" s="11">
        <v>2.5206666666666671</v>
      </c>
      <c r="M53" s="11">
        <v>3.7839999999999998</v>
      </c>
      <c r="N53" s="11">
        <v>4.8998749999999998</v>
      </c>
      <c r="O53" s="11">
        <v>5.7013888888888893</v>
      </c>
      <c r="P53" s="11">
        <v>6.3398000000000012</v>
      </c>
      <c r="Q53" s="11">
        <v>7.8523200000000015</v>
      </c>
      <c r="R53" s="11">
        <v>9.4462666666666664</v>
      </c>
      <c r="S53" s="11">
        <v>10.846885714285715</v>
      </c>
      <c r="T53" s="11">
        <v>12.129925</v>
      </c>
      <c r="U53" s="11">
        <v>14.043599999999998</v>
      </c>
      <c r="V53" s="11">
        <v>15.315149999999999</v>
      </c>
      <c r="W53" s="11">
        <v>17.241050000000001</v>
      </c>
      <c r="X53" s="11">
        <v>18.373190000000001</v>
      </c>
      <c r="Y53" s="11">
        <v>19.050599999999999</v>
      </c>
      <c r="Z53" s="445" t="s">
        <v>343</v>
      </c>
    </row>
    <row r="54" spans="1:26" ht="19" customHeight="1">
      <c r="A54" s="46" t="s">
        <v>69</v>
      </c>
      <c r="B54" s="11">
        <v>0</v>
      </c>
      <c r="C54" s="11">
        <v>0</v>
      </c>
      <c r="D54" s="11">
        <v>0</v>
      </c>
      <c r="E54" s="11">
        <v>0</v>
      </c>
      <c r="F54" s="11">
        <v>0</v>
      </c>
      <c r="G54" s="11">
        <v>0</v>
      </c>
      <c r="H54" s="11">
        <v>0</v>
      </c>
      <c r="I54" s="11">
        <v>0.18525000000000003</v>
      </c>
      <c r="J54" s="11">
        <v>0.93255555555555558</v>
      </c>
      <c r="K54" s="11">
        <v>1.8018000000000003</v>
      </c>
      <c r="L54" s="11">
        <v>2.8717500000000005</v>
      </c>
      <c r="M54" s="11">
        <v>3.7227857142857155</v>
      </c>
      <c r="N54" s="11">
        <v>4.758</v>
      </c>
      <c r="O54" s="11">
        <v>5.7338333333333331</v>
      </c>
      <c r="P54" s="11">
        <v>6.6362500000000004</v>
      </c>
      <c r="Q54" s="11">
        <v>8.6473999999999993</v>
      </c>
      <c r="R54" s="11">
        <v>10.210699999999999</v>
      </c>
      <c r="S54" s="11">
        <v>11.445942857142857</v>
      </c>
      <c r="T54" s="11">
        <v>12.439425000000002</v>
      </c>
      <c r="U54" s="11">
        <v>13.9177</v>
      </c>
      <c r="V54" s="11">
        <v>14.960916666666666</v>
      </c>
      <c r="W54" s="11">
        <v>16.264949999999999</v>
      </c>
      <c r="X54" s="11">
        <v>16.962190000000003</v>
      </c>
      <c r="Y54" s="11">
        <v>17.544225000000001</v>
      </c>
      <c r="Z54" s="445" t="s">
        <v>344</v>
      </c>
    </row>
    <row r="55" spans="1:26" ht="19" customHeight="1">
      <c r="A55" s="46" t="s">
        <v>72</v>
      </c>
      <c r="B55" s="11">
        <v>0</v>
      </c>
      <c r="C55" s="11">
        <v>0</v>
      </c>
      <c r="D55" s="11">
        <v>0</v>
      </c>
      <c r="E55" s="11">
        <v>0</v>
      </c>
      <c r="F55" s="11">
        <v>2.9000000000000001E-2</v>
      </c>
      <c r="G55" s="11">
        <v>0.28333333333333333</v>
      </c>
      <c r="H55" s="11">
        <v>0.60757142857142854</v>
      </c>
      <c r="I55" s="11">
        <v>0.95762499999999995</v>
      </c>
      <c r="J55" s="11">
        <v>1.3481111111111115</v>
      </c>
      <c r="K55" s="11">
        <v>1.7885000000000002</v>
      </c>
      <c r="L55" s="11">
        <v>2.4592499999999995</v>
      </c>
      <c r="M55" s="11">
        <v>3.0057142857142858</v>
      </c>
      <c r="N55" s="11">
        <v>3.5495625000000004</v>
      </c>
      <c r="O55" s="11">
        <v>4.2377777777777776</v>
      </c>
      <c r="P55" s="11">
        <v>4.8950499999999995</v>
      </c>
      <c r="Q55" s="11">
        <v>6.3287200000000006</v>
      </c>
      <c r="R55" s="11">
        <v>7.4575000000000005</v>
      </c>
      <c r="S55" s="11">
        <v>8.2705142857142846</v>
      </c>
      <c r="T55" s="11">
        <v>8.885900000000003</v>
      </c>
      <c r="U55" s="11">
        <v>9.9070600000000013</v>
      </c>
      <c r="V55" s="11">
        <v>10.58935</v>
      </c>
      <c r="W55" s="11">
        <v>11.390850000000002</v>
      </c>
      <c r="X55" s="11">
        <v>11.769690000000001</v>
      </c>
      <c r="Y55" s="11">
        <v>12.212595</v>
      </c>
      <c r="Z55" s="445" t="s">
        <v>345</v>
      </c>
    </row>
    <row r="56" spans="1:26" ht="19" customHeight="1">
      <c r="A56" s="46" t="s">
        <v>75</v>
      </c>
      <c r="B56" s="11">
        <v>0</v>
      </c>
      <c r="C56" s="11">
        <v>0</v>
      </c>
      <c r="D56" s="11">
        <v>0</v>
      </c>
      <c r="E56" s="11">
        <v>0</v>
      </c>
      <c r="F56" s="11">
        <v>0</v>
      </c>
      <c r="G56" s="11">
        <v>0</v>
      </c>
      <c r="H56" s="11">
        <v>0</v>
      </c>
      <c r="I56" s="11">
        <v>0</v>
      </c>
      <c r="J56" s="11">
        <v>0</v>
      </c>
      <c r="K56" s="11">
        <v>0</v>
      </c>
      <c r="L56" s="11">
        <v>0.49400000000000011</v>
      </c>
      <c r="M56" s="11">
        <v>2.1334285714285715</v>
      </c>
      <c r="N56" s="11">
        <v>3.7566875</v>
      </c>
      <c r="O56" s="11">
        <v>5.0131111111111126</v>
      </c>
      <c r="P56" s="11">
        <v>6.0419999999999989</v>
      </c>
      <c r="Q56" s="11">
        <v>8.7004800000000007</v>
      </c>
      <c r="R56" s="11">
        <v>10.624799999999999</v>
      </c>
      <c r="S56" s="11">
        <v>12.245571428571427</v>
      </c>
      <c r="T56" s="11">
        <v>13.625275</v>
      </c>
      <c r="U56" s="11">
        <v>15.58136</v>
      </c>
      <c r="V56" s="11">
        <v>16.967666666666666</v>
      </c>
      <c r="W56" s="11">
        <v>18.700274999999998</v>
      </c>
      <c r="X56" s="11">
        <v>19.739730000000002</v>
      </c>
      <c r="Y56" s="11">
        <v>20.911020000000001</v>
      </c>
      <c r="Z56" s="445" t="s">
        <v>346</v>
      </c>
    </row>
    <row r="57" spans="1:26" ht="19" customHeight="1">
      <c r="A57" s="46" t="s">
        <v>78</v>
      </c>
      <c r="B57" s="11">
        <v>0</v>
      </c>
      <c r="C57" s="11">
        <v>0</v>
      </c>
      <c r="D57" s="11">
        <v>0</v>
      </c>
      <c r="E57" s="11">
        <v>0</v>
      </c>
      <c r="F57" s="11">
        <v>0</v>
      </c>
      <c r="G57" s="11">
        <v>0</v>
      </c>
      <c r="H57" s="11">
        <v>0</v>
      </c>
      <c r="I57" s="11">
        <v>0</v>
      </c>
      <c r="J57" s="11">
        <v>0</v>
      </c>
      <c r="K57" s="11">
        <v>0</v>
      </c>
      <c r="L57" s="11">
        <v>0.54339999999999999</v>
      </c>
      <c r="M57" s="11">
        <v>2.0323571428571432</v>
      </c>
      <c r="N57" s="11">
        <v>3.388525</v>
      </c>
      <c r="O57" s="11">
        <v>4.3269666666666664</v>
      </c>
      <c r="P57" s="11">
        <v>5.1284700000000001</v>
      </c>
      <c r="Q57" s="11">
        <v>6.9175599999999999</v>
      </c>
      <c r="R57" s="11">
        <v>8.3749533333333339</v>
      </c>
      <c r="S57" s="11">
        <v>9.799988571428571</v>
      </c>
      <c r="T57" s="11">
        <v>10.915905</v>
      </c>
      <c r="U57" s="11">
        <v>12.519632</v>
      </c>
      <c r="V57" s="11">
        <v>13.746176666666665</v>
      </c>
      <c r="W57" s="11">
        <v>15.279607500000001</v>
      </c>
      <c r="X57" s="11">
        <v>16.213414</v>
      </c>
      <c r="Y57" s="11">
        <v>18.272220000000001</v>
      </c>
      <c r="Z57" s="445" t="s">
        <v>347</v>
      </c>
    </row>
    <row r="58" spans="1:26" ht="19" customHeight="1">
      <c r="A58" s="46" t="s">
        <v>55</v>
      </c>
      <c r="B58" s="11">
        <v>0</v>
      </c>
      <c r="C58" s="11">
        <v>0</v>
      </c>
      <c r="D58" s="11">
        <v>0</v>
      </c>
      <c r="E58" s="11">
        <v>0</v>
      </c>
      <c r="F58" s="11">
        <v>0</v>
      </c>
      <c r="G58" s="11">
        <v>0</v>
      </c>
      <c r="H58" s="11">
        <v>0</v>
      </c>
      <c r="I58" s="11">
        <v>0.16237499999999999</v>
      </c>
      <c r="J58" s="11">
        <v>0.46788888888888885</v>
      </c>
      <c r="K58" s="11">
        <v>0.90500000000000003</v>
      </c>
      <c r="L58" s="11">
        <v>1.7322499999999998</v>
      </c>
      <c r="M58" s="11">
        <v>2.6592142857142855</v>
      </c>
      <c r="N58" s="11">
        <v>3.5840000000000005</v>
      </c>
      <c r="O58" s="11">
        <v>4.499888888888889</v>
      </c>
      <c r="P58" s="11">
        <v>5.3378999999999994</v>
      </c>
      <c r="Q58" s="11">
        <v>7.1966799999999997</v>
      </c>
      <c r="R58" s="11">
        <v>8.6919666666666675</v>
      </c>
      <c r="S58" s="11">
        <v>9.8969714285714279</v>
      </c>
      <c r="T58" s="11">
        <v>10.931199999999999</v>
      </c>
      <c r="U58" s="11">
        <v>12.507259999999999</v>
      </c>
      <c r="V58" s="11">
        <v>13.690883333333332</v>
      </c>
      <c r="W58" s="11">
        <v>15.218562499999999</v>
      </c>
      <c r="X58" s="11">
        <v>16.337890000000002</v>
      </c>
      <c r="Y58" s="11">
        <v>18.907615</v>
      </c>
      <c r="Z58" s="445" t="s">
        <v>348</v>
      </c>
    </row>
    <row r="59" spans="1:26" ht="19" customHeight="1">
      <c r="A59" s="46" t="s">
        <v>58</v>
      </c>
      <c r="B59" s="11">
        <v>0</v>
      </c>
      <c r="C59" s="11">
        <v>0</v>
      </c>
      <c r="D59" s="11">
        <v>0</v>
      </c>
      <c r="E59" s="11">
        <v>0</v>
      </c>
      <c r="F59" s="11">
        <v>0</v>
      </c>
      <c r="G59" s="11">
        <v>0</v>
      </c>
      <c r="H59" s="11">
        <v>0</v>
      </c>
      <c r="I59" s="11">
        <v>0</v>
      </c>
      <c r="J59" s="11">
        <v>0</v>
      </c>
      <c r="K59" s="11">
        <v>0</v>
      </c>
      <c r="L59" s="11">
        <v>0.82108333333333317</v>
      </c>
      <c r="M59" s="11">
        <v>2.0858571428571429</v>
      </c>
      <c r="N59" s="11">
        <v>3.5015000000000005</v>
      </c>
      <c r="O59" s="11">
        <v>4.6375555555555561</v>
      </c>
      <c r="P59" s="11">
        <v>5.5216999999999992</v>
      </c>
      <c r="Q59" s="11">
        <v>7.606679999999999</v>
      </c>
      <c r="R59" s="11">
        <v>9.1598000000000006</v>
      </c>
      <c r="S59" s="11">
        <v>10.276742857142857</v>
      </c>
      <c r="T59" s="11">
        <v>11.120925000000002</v>
      </c>
      <c r="U59" s="11">
        <v>12.540480000000001</v>
      </c>
      <c r="V59" s="11">
        <v>13.533350000000002</v>
      </c>
      <c r="W59" s="11">
        <v>14.867900000000001</v>
      </c>
      <c r="X59" s="11">
        <v>15.84431</v>
      </c>
      <c r="Y59" s="11">
        <v>17.894899999999996</v>
      </c>
      <c r="Z59" s="445" t="s">
        <v>349</v>
      </c>
    </row>
    <row r="60" spans="1:26" ht="19" customHeight="1">
      <c r="A60" s="46" t="s">
        <v>61</v>
      </c>
      <c r="B60" s="11">
        <v>0.32</v>
      </c>
      <c r="C60" s="11">
        <v>0.26666666666666666</v>
      </c>
      <c r="D60" s="11">
        <v>0.22857142857142859</v>
      </c>
      <c r="E60" s="11">
        <v>0.2</v>
      </c>
      <c r="F60" s="11">
        <v>0.16</v>
      </c>
      <c r="G60" s="11">
        <v>0.13333333333333333</v>
      </c>
      <c r="H60" s="11">
        <v>0.1142857142857143</v>
      </c>
      <c r="I60" s="11">
        <v>0.1</v>
      </c>
      <c r="J60" s="11">
        <v>8.8888888888888892E-2</v>
      </c>
      <c r="K60" s="11">
        <v>0.08</v>
      </c>
      <c r="L60" s="11">
        <v>6.6666666666666666E-2</v>
      </c>
      <c r="M60" s="11">
        <v>0.81471428571428561</v>
      </c>
      <c r="N60" s="11">
        <v>1.3418749999999999</v>
      </c>
      <c r="O60" s="11">
        <v>1.9016111111111116</v>
      </c>
      <c r="P60" s="11">
        <v>2.7878999999999996</v>
      </c>
      <c r="Q60" s="11">
        <v>4.8682399999999992</v>
      </c>
      <c r="R60" s="11">
        <v>6.9330333333333325</v>
      </c>
      <c r="S60" s="11">
        <v>9.1235428571428585</v>
      </c>
      <c r="T60" s="11">
        <v>10.67925</v>
      </c>
      <c r="U60" s="11">
        <v>13.082520000000001</v>
      </c>
      <c r="V60" s="11">
        <v>14.972883333333332</v>
      </c>
      <c r="W60" s="11">
        <v>17.586550000000003</v>
      </c>
      <c r="X60" s="11">
        <v>19.25196</v>
      </c>
      <c r="Y60" s="11">
        <v>22.649104999999999</v>
      </c>
      <c r="Z60" s="445" t="s">
        <v>350</v>
      </c>
    </row>
    <row r="61" spans="1:26" ht="19" customHeight="1">
      <c r="A61" s="46" t="s">
        <v>64</v>
      </c>
      <c r="B61" s="11">
        <v>0</v>
      </c>
      <c r="C61" s="11">
        <v>0</v>
      </c>
      <c r="D61" s="11">
        <v>0</v>
      </c>
      <c r="E61" s="11">
        <v>0</v>
      </c>
      <c r="F61" s="11">
        <v>0</v>
      </c>
      <c r="G61" s="11">
        <v>0</v>
      </c>
      <c r="H61" s="11">
        <v>0</v>
      </c>
      <c r="I61" s="11">
        <v>0</v>
      </c>
      <c r="J61" s="11">
        <v>0</v>
      </c>
      <c r="K61" s="11">
        <v>0</v>
      </c>
      <c r="L61" s="11">
        <v>0.4448333333333333</v>
      </c>
      <c r="M61" s="11">
        <v>1.905357142857143</v>
      </c>
      <c r="N61" s="11">
        <v>3.8348125000000004</v>
      </c>
      <c r="O61" s="11">
        <v>5.958388888888889</v>
      </c>
      <c r="P61" s="11">
        <v>7.8271499999999996</v>
      </c>
      <c r="Q61" s="11">
        <v>10.370840000000001</v>
      </c>
      <c r="R61" s="11">
        <v>11.458633333333333</v>
      </c>
      <c r="S61" s="11">
        <v>12.484857142857143</v>
      </c>
      <c r="T61" s="11">
        <v>13.3858</v>
      </c>
      <c r="U61" s="11">
        <v>14.991640000000004</v>
      </c>
      <c r="V61" s="11">
        <v>16.693883333333336</v>
      </c>
      <c r="W61" s="11">
        <v>19.635325000000002</v>
      </c>
      <c r="X61" s="11">
        <v>21.623850000000001</v>
      </c>
      <c r="Y61" s="11">
        <v>26.178000000000001</v>
      </c>
      <c r="Z61" s="445" t="s">
        <v>351</v>
      </c>
    </row>
    <row r="62" spans="1:26" ht="19" customHeight="1">
      <c r="A62" s="46" t="s">
        <v>20</v>
      </c>
      <c r="B62" s="11">
        <v>0.27200000000000002</v>
      </c>
      <c r="C62" s="11">
        <v>0.22666666666666668</v>
      </c>
      <c r="D62" s="11">
        <v>0.19428571428571428</v>
      </c>
      <c r="E62" s="11">
        <v>0.16999999999999998</v>
      </c>
      <c r="F62" s="11">
        <v>0.13600000000000001</v>
      </c>
      <c r="G62" s="11">
        <v>0.11333333333333334</v>
      </c>
      <c r="H62" s="11">
        <v>9.7142857142857142E-2</v>
      </c>
      <c r="I62" s="11">
        <v>8.4999999999999992E-2</v>
      </c>
      <c r="J62" s="11">
        <v>7.5555555555555556E-2</v>
      </c>
      <c r="K62" s="11">
        <v>6.8000000000000005E-2</v>
      </c>
      <c r="L62" s="11">
        <v>5.6666666666666671E-2</v>
      </c>
      <c r="M62" s="11">
        <v>0.2599285714285714</v>
      </c>
      <c r="N62" s="11">
        <v>0.73593749999999991</v>
      </c>
      <c r="O62" s="11">
        <v>2.0904444444444445</v>
      </c>
      <c r="P62" s="11">
        <v>2.9420500000000001</v>
      </c>
      <c r="Q62" s="11">
        <v>4.8644400000000001</v>
      </c>
      <c r="R62" s="11">
        <v>6.493266666666667</v>
      </c>
      <c r="S62" s="11">
        <v>8.0055142857142858</v>
      </c>
      <c r="T62" s="11">
        <v>9.9259000000000004</v>
      </c>
      <c r="U62" s="11">
        <v>12.92498</v>
      </c>
      <c r="V62" s="11">
        <v>14.549233333333333</v>
      </c>
      <c r="W62" s="11">
        <v>16.832674999999998</v>
      </c>
      <c r="X62" s="11">
        <v>18.233519999999999</v>
      </c>
      <c r="Y62" s="11">
        <v>20.43674</v>
      </c>
      <c r="Z62" s="445" t="s">
        <v>352</v>
      </c>
    </row>
    <row r="63" spans="1:26" ht="19" customHeight="1">
      <c r="A63" s="46" t="s">
        <v>21</v>
      </c>
      <c r="B63" s="11">
        <v>0</v>
      </c>
      <c r="C63" s="11">
        <v>0</v>
      </c>
      <c r="D63" s="11">
        <v>0</v>
      </c>
      <c r="E63" s="11">
        <v>0</v>
      </c>
      <c r="F63" s="11">
        <v>0</v>
      </c>
      <c r="G63" s="11">
        <v>0</v>
      </c>
      <c r="H63" s="11">
        <v>6.5000000000000002E-2</v>
      </c>
      <c r="I63" s="11">
        <v>0.20712499999999998</v>
      </c>
      <c r="J63" s="11">
        <v>0.34799999999999998</v>
      </c>
      <c r="K63" s="11">
        <v>0.72419999999999995</v>
      </c>
      <c r="L63" s="11">
        <v>2.363</v>
      </c>
      <c r="M63" s="11">
        <v>4.9781428571428572</v>
      </c>
      <c r="N63" s="11">
        <v>6.3141875000000001</v>
      </c>
      <c r="O63" s="11">
        <v>7.8106111111111094</v>
      </c>
      <c r="P63" s="11">
        <v>8.546149999999999</v>
      </c>
      <c r="Q63" s="11">
        <v>11.098039999999999</v>
      </c>
      <c r="R63" s="11">
        <v>12.9377</v>
      </c>
      <c r="S63" s="11">
        <v>14.362714285714286</v>
      </c>
      <c r="T63" s="11">
        <v>15.538399999999999</v>
      </c>
      <c r="U63" s="11">
        <v>17.162419999999997</v>
      </c>
      <c r="V63" s="11">
        <v>18.676483333333334</v>
      </c>
      <c r="W63" s="11">
        <v>20.796912499999998</v>
      </c>
      <c r="X63" s="11">
        <v>21.703420000000001</v>
      </c>
      <c r="Y63" s="11">
        <v>22.672765000000002</v>
      </c>
      <c r="Z63" s="445" t="s">
        <v>353</v>
      </c>
    </row>
    <row r="64" spans="1:26" ht="19" customHeight="1">
      <c r="A64" s="46" t="s">
        <v>22</v>
      </c>
      <c r="B64" s="11">
        <v>0.2</v>
      </c>
      <c r="C64" s="11">
        <v>0.16666666666666669</v>
      </c>
      <c r="D64" s="11">
        <v>0.14285714285714285</v>
      </c>
      <c r="E64" s="11">
        <v>0.125</v>
      </c>
      <c r="F64" s="11">
        <v>0.1</v>
      </c>
      <c r="G64" s="11">
        <v>8.3333333333333343E-2</v>
      </c>
      <c r="H64" s="11">
        <v>7.1428571428571425E-2</v>
      </c>
      <c r="I64" s="11">
        <v>6.25E-2</v>
      </c>
      <c r="J64" s="11">
        <v>5.5555555555555552E-2</v>
      </c>
      <c r="K64" s="11">
        <v>0.05</v>
      </c>
      <c r="L64" s="11">
        <v>4.1666666666666671E-2</v>
      </c>
      <c r="M64" s="11">
        <v>3.5714285714285712E-2</v>
      </c>
      <c r="N64" s="11">
        <v>3.125E-2</v>
      </c>
      <c r="O64" s="11">
        <v>1.1555555555555554</v>
      </c>
      <c r="P64" s="11">
        <v>2.4852999999999996</v>
      </c>
      <c r="Q64" s="11">
        <v>5.1036799999999989</v>
      </c>
      <c r="R64" s="11">
        <v>7.7951999999999995</v>
      </c>
      <c r="S64" s="11">
        <v>9.9356571428571439</v>
      </c>
      <c r="T64" s="11">
        <v>11.541025000000001</v>
      </c>
      <c r="U64" s="11">
        <v>13.950399999999998</v>
      </c>
      <c r="V64" s="11">
        <v>15.603800000000001</v>
      </c>
      <c r="W64" s="11">
        <v>17.857824999999998</v>
      </c>
      <c r="X64" s="11">
        <v>19.518000000000001</v>
      </c>
      <c r="Y64" s="11">
        <v>23.753399999999999</v>
      </c>
      <c r="Z64" s="445" t="s">
        <v>354</v>
      </c>
    </row>
    <row r="65" spans="1:26" ht="19" customHeight="1">
      <c r="A65" s="46" t="s">
        <v>23</v>
      </c>
      <c r="B65" s="11">
        <v>0</v>
      </c>
      <c r="C65" s="11">
        <v>0</v>
      </c>
      <c r="D65" s="11">
        <v>0</v>
      </c>
      <c r="E65" s="11">
        <v>0</v>
      </c>
      <c r="F65" s="11">
        <v>0</v>
      </c>
      <c r="G65" s="11">
        <v>0</v>
      </c>
      <c r="H65" s="11">
        <v>0</v>
      </c>
      <c r="I65" s="11">
        <v>0</v>
      </c>
      <c r="J65" s="11">
        <v>0</v>
      </c>
      <c r="K65" s="11">
        <v>0.28440000000000004</v>
      </c>
      <c r="L65" s="11">
        <v>1.5594166666666667</v>
      </c>
      <c r="M65" s="11">
        <v>3.1543571428571426</v>
      </c>
      <c r="N65" s="11">
        <v>4.6189374999999995</v>
      </c>
      <c r="O65" s="11">
        <v>5.9771666666666672</v>
      </c>
      <c r="P65" s="11">
        <v>7.2916499999999997</v>
      </c>
      <c r="Q65" s="11">
        <v>9.6491600000000002</v>
      </c>
      <c r="R65" s="11">
        <v>11.638133333333334</v>
      </c>
      <c r="S65" s="11">
        <v>13.130371428571429</v>
      </c>
      <c r="T65" s="11">
        <v>14.249574999999998</v>
      </c>
      <c r="U65" s="11">
        <v>15.888159999999999</v>
      </c>
      <c r="V65" s="11">
        <v>17.655216666666668</v>
      </c>
      <c r="W65" s="11">
        <v>19.864075</v>
      </c>
      <c r="X65" s="11">
        <v>21.198</v>
      </c>
      <c r="Y65" s="11">
        <v>24.08484</v>
      </c>
      <c r="Z65" s="445" t="s">
        <v>355</v>
      </c>
    </row>
    <row r="66" spans="1:26" ht="19" customHeight="1">
      <c r="A66" s="46"/>
      <c r="B66" s="11"/>
      <c r="C66" s="11"/>
      <c r="D66" s="11"/>
      <c r="E66" s="11"/>
      <c r="F66" s="11"/>
      <c r="G66" s="11"/>
      <c r="H66" s="11"/>
      <c r="I66" s="11"/>
      <c r="J66" s="11"/>
      <c r="K66" s="11"/>
      <c r="L66" s="11"/>
      <c r="M66" s="11"/>
      <c r="N66" s="11"/>
      <c r="O66" s="11"/>
      <c r="P66" s="11"/>
      <c r="Q66" s="11"/>
      <c r="R66" s="11"/>
      <c r="S66" s="11"/>
      <c r="T66" s="11"/>
      <c r="U66" s="11"/>
      <c r="V66" s="11"/>
      <c r="W66" s="11"/>
      <c r="X66" s="11"/>
      <c r="Y66" s="11"/>
      <c r="Z66" s="445"/>
    </row>
    <row r="67" spans="1:26" ht="19" customHeight="1">
      <c r="A67" s="48" t="s">
        <v>79</v>
      </c>
      <c r="B67" s="11">
        <v>0</v>
      </c>
      <c r="C67" s="11">
        <v>0</v>
      </c>
      <c r="D67" s="11">
        <v>0</v>
      </c>
      <c r="E67" s="11">
        <v>0</v>
      </c>
      <c r="F67" s="11">
        <v>0</v>
      </c>
      <c r="G67" s="11">
        <v>0</v>
      </c>
      <c r="H67" s="11">
        <v>0</v>
      </c>
      <c r="I67" s="11">
        <v>0</v>
      </c>
      <c r="J67" s="11">
        <v>0</v>
      </c>
      <c r="K67" s="11">
        <v>0</v>
      </c>
      <c r="L67" s="11">
        <v>0</v>
      </c>
      <c r="M67" s="11">
        <v>0</v>
      </c>
      <c r="N67" s="11">
        <v>0</v>
      </c>
      <c r="O67" s="11">
        <v>0</v>
      </c>
      <c r="P67" s="11">
        <v>0</v>
      </c>
      <c r="Q67" s="11">
        <v>0.2424</v>
      </c>
      <c r="R67" s="11">
        <v>0.79066666666666663</v>
      </c>
      <c r="S67" s="11">
        <v>1.3782857142857143</v>
      </c>
      <c r="T67" s="11">
        <v>2.0714999999999999</v>
      </c>
      <c r="U67" s="11">
        <v>3.8932000000000002</v>
      </c>
      <c r="V67" s="11">
        <v>5.1596666666666664</v>
      </c>
      <c r="W67" s="11">
        <v>6.74275</v>
      </c>
      <c r="X67" s="11">
        <v>7.6952000000000007</v>
      </c>
      <c r="Y67" s="11">
        <v>9.6560000000000006</v>
      </c>
      <c r="Z67" s="445" t="s">
        <v>80</v>
      </c>
    </row>
    <row r="68" spans="1:26" ht="19" customHeight="1">
      <c r="A68" s="40"/>
      <c r="B68" s="51"/>
      <c r="C68" s="51"/>
      <c r="D68" s="51"/>
      <c r="E68" s="51"/>
      <c r="F68" s="51"/>
      <c r="G68" s="51"/>
      <c r="H68" s="51"/>
      <c r="I68" s="51"/>
      <c r="J68" s="51"/>
      <c r="K68" s="51"/>
      <c r="L68" s="51"/>
      <c r="N68" s="11"/>
      <c r="O68" s="11"/>
      <c r="P68" s="11"/>
      <c r="Q68" s="11"/>
      <c r="R68" s="11"/>
      <c r="S68" s="11"/>
      <c r="T68" s="11"/>
      <c r="U68" s="11"/>
      <c r="V68" s="11"/>
      <c r="W68" s="11"/>
      <c r="X68" s="11"/>
      <c r="Y68" s="11"/>
      <c r="Z68" s="445"/>
    </row>
    <row r="69" spans="1:26" ht="19" customHeight="1">
      <c r="A69" s="59"/>
      <c r="B69" s="60"/>
      <c r="C69" s="60"/>
      <c r="D69" s="60"/>
      <c r="E69" s="61"/>
      <c r="F69" s="61"/>
      <c r="G69" s="61"/>
      <c r="H69" s="61"/>
      <c r="I69" s="61"/>
      <c r="J69" s="61"/>
      <c r="K69" s="61"/>
      <c r="L69" s="59"/>
    </row>
    <row r="70" spans="1:26" ht="19" customHeight="1">
      <c r="B70" s="52"/>
      <c r="C70" s="52"/>
      <c r="D70" s="52"/>
      <c r="E70" s="52"/>
      <c r="F70" s="52"/>
      <c r="G70" s="52"/>
      <c r="H70" s="52"/>
      <c r="I70" s="52"/>
      <c r="J70" s="52"/>
      <c r="K70" s="52"/>
      <c r="L70" s="52"/>
    </row>
    <row r="71" spans="1:26" ht="19" customHeight="1">
      <c r="B71" s="52"/>
      <c r="C71" s="52"/>
      <c r="D71" s="52"/>
      <c r="E71" s="52"/>
      <c r="F71" s="52"/>
      <c r="G71" s="52"/>
      <c r="H71" s="52"/>
      <c r="I71" s="52"/>
      <c r="J71" s="52"/>
      <c r="K71" s="52"/>
      <c r="L71" s="52"/>
    </row>
    <row r="72" spans="1:26" ht="19" customHeight="1">
      <c r="B72" s="52"/>
      <c r="C72" s="52"/>
      <c r="D72" s="52"/>
      <c r="E72" s="52"/>
      <c r="F72" s="52"/>
      <c r="G72" s="52"/>
      <c r="H72" s="52"/>
      <c r="I72" s="52"/>
      <c r="J72" s="52"/>
      <c r="K72" s="52"/>
      <c r="L72" s="52"/>
    </row>
    <row r="73" spans="1:26" ht="19" customHeight="1">
      <c r="B73" s="52"/>
      <c r="C73" s="52"/>
      <c r="D73" s="52"/>
      <c r="E73" s="52"/>
      <c r="F73" s="52"/>
      <c r="G73" s="52"/>
      <c r="H73" s="52"/>
      <c r="I73" s="52"/>
      <c r="J73" s="52"/>
      <c r="K73" s="52"/>
      <c r="L73" s="52"/>
    </row>
    <row r="74" spans="1:26" ht="19" customHeight="1">
      <c r="B74" s="52"/>
      <c r="C74" s="52"/>
      <c r="D74" s="52"/>
      <c r="E74" s="52"/>
      <c r="F74" s="52"/>
      <c r="G74" s="52"/>
      <c r="H74" s="52"/>
      <c r="I74" s="52"/>
      <c r="J74" s="52"/>
      <c r="K74" s="52"/>
      <c r="L74" s="52"/>
    </row>
    <row r="75" spans="1:26" ht="19" customHeight="1">
      <c r="B75" s="52"/>
      <c r="C75" s="52"/>
      <c r="D75" s="52"/>
      <c r="E75" s="52"/>
      <c r="F75" s="52"/>
      <c r="G75" s="52"/>
      <c r="H75" s="52"/>
      <c r="I75" s="52"/>
      <c r="J75" s="52"/>
      <c r="K75" s="52"/>
      <c r="L75" s="52"/>
    </row>
    <row r="76" spans="1:26" ht="19" customHeight="1">
      <c r="B76" s="52"/>
      <c r="C76" s="52"/>
      <c r="D76" s="52"/>
      <c r="E76" s="52"/>
      <c r="F76" s="52"/>
      <c r="G76" s="52"/>
      <c r="H76" s="52"/>
      <c r="I76" s="52"/>
      <c r="J76" s="52"/>
      <c r="K76" s="52"/>
      <c r="L76" s="52"/>
    </row>
    <row r="77" spans="1:26">
      <c r="B77" s="52"/>
      <c r="C77" s="52"/>
      <c r="D77" s="52"/>
      <c r="E77" s="52"/>
      <c r="F77" s="52"/>
      <c r="G77" s="52"/>
      <c r="H77" s="52"/>
      <c r="I77" s="52"/>
      <c r="J77" s="52"/>
      <c r="K77" s="52"/>
      <c r="L77" s="52"/>
    </row>
    <row r="78" spans="1:26">
      <c r="B78" s="52"/>
      <c r="C78" s="52"/>
      <c r="D78" s="52"/>
      <c r="E78" s="52"/>
      <c r="F78" s="52"/>
      <c r="G78" s="52"/>
      <c r="H78" s="52"/>
      <c r="I78" s="52"/>
      <c r="J78" s="52"/>
      <c r="K78" s="52"/>
      <c r="L78" s="52"/>
    </row>
    <row r="79" spans="1:26">
      <c r="B79" s="52"/>
      <c r="C79" s="52"/>
      <c r="D79" s="52"/>
      <c r="E79" s="52"/>
      <c r="F79" s="52"/>
      <c r="G79" s="52"/>
      <c r="H79" s="52"/>
      <c r="I79" s="52"/>
      <c r="J79" s="52"/>
      <c r="K79" s="52"/>
      <c r="L79" s="52"/>
    </row>
    <row r="80" spans="1:26">
      <c r="B80" s="52"/>
      <c r="C80" s="52"/>
      <c r="D80" s="52"/>
      <c r="E80" s="52"/>
      <c r="F80" s="52"/>
      <c r="G80" s="52"/>
      <c r="H80" s="52"/>
      <c r="I80" s="52"/>
      <c r="J80" s="52"/>
      <c r="K80" s="52"/>
      <c r="L80" s="52"/>
    </row>
    <row r="81" spans="2:12">
      <c r="B81" s="52"/>
      <c r="C81" s="52"/>
      <c r="D81" s="52"/>
      <c r="E81" s="52"/>
      <c r="F81" s="52"/>
      <c r="G81" s="52"/>
      <c r="H81" s="52"/>
      <c r="I81" s="52"/>
      <c r="J81" s="52"/>
      <c r="K81" s="52"/>
      <c r="L81" s="52"/>
    </row>
    <row r="82" spans="2:12">
      <c r="B82" s="52"/>
      <c r="C82" s="52"/>
      <c r="D82" s="52"/>
      <c r="E82" s="52"/>
      <c r="F82" s="52"/>
      <c r="G82" s="52"/>
      <c r="H82" s="52"/>
      <c r="I82" s="52"/>
      <c r="J82" s="52"/>
      <c r="K82" s="52"/>
      <c r="L82" s="52"/>
    </row>
    <row r="83" spans="2:12">
      <c r="B83" s="52"/>
      <c r="C83" s="52"/>
      <c r="D83" s="52"/>
      <c r="E83" s="52"/>
      <c r="F83" s="52"/>
      <c r="G83" s="52"/>
      <c r="H83" s="52"/>
      <c r="I83" s="52"/>
      <c r="J83" s="52"/>
      <c r="K83" s="52"/>
      <c r="L83" s="52"/>
    </row>
    <row r="84" spans="2:12">
      <c r="B84" s="52"/>
      <c r="C84" s="52"/>
      <c r="D84" s="52"/>
      <c r="E84" s="52"/>
      <c r="F84" s="52"/>
      <c r="G84" s="52"/>
      <c r="H84" s="52"/>
      <c r="I84" s="52"/>
      <c r="J84" s="52"/>
      <c r="K84" s="52"/>
      <c r="L84" s="52"/>
    </row>
    <row r="85" spans="2:12">
      <c r="B85" s="52"/>
      <c r="C85" s="52"/>
      <c r="D85" s="52"/>
      <c r="E85" s="52"/>
      <c r="F85" s="52"/>
      <c r="G85" s="52"/>
      <c r="H85" s="52"/>
      <c r="I85" s="52"/>
      <c r="J85" s="52"/>
      <c r="K85" s="52"/>
      <c r="L85" s="52"/>
    </row>
    <row r="86" spans="2:12">
      <c r="B86" s="52"/>
      <c r="C86" s="52"/>
      <c r="D86" s="52"/>
      <c r="E86" s="52"/>
      <c r="F86" s="52"/>
      <c r="G86" s="52"/>
      <c r="H86" s="52"/>
      <c r="I86" s="52"/>
      <c r="J86" s="52"/>
      <c r="K86" s="52"/>
      <c r="L86" s="52"/>
    </row>
    <row r="87" spans="2:12">
      <c r="B87" s="52"/>
      <c r="C87" s="52"/>
      <c r="D87" s="52"/>
      <c r="E87" s="52"/>
      <c r="F87" s="52"/>
      <c r="G87" s="52"/>
      <c r="H87" s="52"/>
      <c r="I87" s="52"/>
      <c r="J87" s="52"/>
      <c r="K87" s="52"/>
      <c r="L87" s="52"/>
    </row>
    <row r="88" spans="2:12">
      <c r="B88" s="52"/>
      <c r="C88" s="52"/>
      <c r="D88" s="52"/>
      <c r="E88" s="52"/>
      <c r="F88" s="52"/>
      <c r="G88" s="52"/>
      <c r="H88" s="52"/>
      <c r="I88" s="52"/>
      <c r="J88" s="52"/>
      <c r="K88" s="52"/>
      <c r="L88" s="52"/>
    </row>
    <row r="89" spans="2:12">
      <c r="B89" s="52"/>
      <c r="C89" s="52"/>
      <c r="D89" s="52"/>
      <c r="E89" s="52"/>
      <c r="F89" s="52"/>
      <c r="G89" s="52"/>
      <c r="H89" s="52"/>
      <c r="I89" s="52"/>
      <c r="J89" s="52"/>
      <c r="K89" s="52"/>
      <c r="L89" s="52"/>
    </row>
    <row r="90" spans="2:12">
      <c r="B90" s="52"/>
      <c r="C90" s="52"/>
      <c r="D90" s="52"/>
      <c r="E90" s="52"/>
      <c r="F90" s="52"/>
      <c r="G90" s="52"/>
      <c r="H90" s="52"/>
      <c r="I90" s="52"/>
      <c r="J90" s="52"/>
      <c r="K90" s="52"/>
      <c r="L90" s="52"/>
    </row>
    <row r="91" spans="2:12">
      <c r="B91" s="52"/>
      <c r="C91" s="52"/>
      <c r="D91" s="52"/>
      <c r="E91" s="52"/>
      <c r="F91" s="52"/>
      <c r="G91" s="52"/>
      <c r="H91" s="52"/>
      <c r="I91" s="52"/>
      <c r="J91" s="52"/>
      <c r="K91" s="52"/>
      <c r="L91" s="52"/>
    </row>
    <row r="92" spans="2:12">
      <c r="B92" s="52"/>
      <c r="C92" s="52"/>
      <c r="D92" s="52"/>
      <c r="E92" s="52"/>
      <c r="F92" s="52"/>
      <c r="G92" s="52"/>
      <c r="H92" s="52"/>
      <c r="I92" s="52"/>
      <c r="J92" s="52"/>
      <c r="K92" s="52"/>
      <c r="L92" s="52"/>
    </row>
    <row r="93" spans="2:12">
      <c r="B93" s="52"/>
      <c r="C93" s="52"/>
      <c r="D93" s="52"/>
      <c r="E93" s="52"/>
      <c r="F93" s="52"/>
      <c r="G93" s="52"/>
      <c r="H93" s="52"/>
      <c r="I93" s="52"/>
      <c r="J93" s="52"/>
      <c r="K93" s="52"/>
      <c r="L93" s="52"/>
    </row>
    <row r="94" spans="2:12">
      <c r="B94" s="52"/>
      <c r="C94" s="52"/>
      <c r="D94" s="52"/>
      <c r="E94" s="52"/>
      <c r="F94" s="52"/>
      <c r="G94" s="52"/>
      <c r="H94" s="52"/>
      <c r="I94" s="52"/>
      <c r="J94" s="52"/>
      <c r="K94" s="52"/>
      <c r="L94" s="52"/>
    </row>
    <row r="95" spans="2:12">
      <c r="B95" s="52"/>
      <c r="C95" s="52"/>
      <c r="D95" s="52"/>
      <c r="E95" s="52"/>
      <c r="F95" s="52"/>
      <c r="G95" s="52"/>
      <c r="H95" s="52"/>
      <c r="I95" s="52"/>
      <c r="J95" s="52"/>
      <c r="K95" s="52"/>
      <c r="L95" s="52"/>
    </row>
    <row r="96" spans="2:12">
      <c r="B96" s="52"/>
      <c r="C96" s="52"/>
      <c r="D96" s="52"/>
      <c r="E96" s="52"/>
      <c r="F96" s="52"/>
      <c r="G96" s="52"/>
      <c r="H96" s="52"/>
      <c r="I96" s="52"/>
      <c r="J96" s="52"/>
      <c r="K96" s="52"/>
      <c r="L96" s="52"/>
    </row>
    <row r="97" spans="2:12">
      <c r="B97" s="52"/>
      <c r="C97" s="52"/>
      <c r="D97" s="52"/>
      <c r="E97" s="52"/>
      <c r="F97" s="52"/>
      <c r="G97" s="52"/>
      <c r="H97" s="52"/>
      <c r="I97" s="52"/>
      <c r="J97" s="52"/>
      <c r="K97" s="52"/>
      <c r="L97" s="52"/>
    </row>
    <row r="98" spans="2:12">
      <c r="B98" s="52"/>
      <c r="C98" s="52"/>
      <c r="D98" s="52"/>
      <c r="E98" s="52"/>
      <c r="F98" s="52"/>
      <c r="G98" s="52"/>
      <c r="H98" s="52"/>
      <c r="I98" s="52"/>
      <c r="J98" s="52"/>
      <c r="K98" s="52"/>
      <c r="L98" s="52"/>
    </row>
    <row r="99" spans="2:12">
      <c r="B99" s="52"/>
      <c r="C99" s="52"/>
      <c r="D99" s="52"/>
      <c r="E99" s="52"/>
      <c r="F99" s="52"/>
      <c r="G99" s="52"/>
      <c r="H99" s="52"/>
      <c r="I99" s="52"/>
      <c r="J99" s="52"/>
      <c r="K99" s="52"/>
      <c r="L99" s="52"/>
    </row>
    <row r="100" spans="2:12">
      <c r="B100" s="52"/>
      <c r="C100" s="52"/>
      <c r="D100" s="52"/>
      <c r="E100" s="52"/>
      <c r="F100" s="52"/>
      <c r="G100" s="52"/>
      <c r="H100" s="52"/>
      <c r="I100" s="52"/>
      <c r="J100" s="52"/>
      <c r="K100" s="52"/>
      <c r="L100" s="52"/>
    </row>
    <row r="101" spans="2:12">
      <c r="B101" s="52"/>
      <c r="C101" s="52"/>
      <c r="D101" s="52"/>
      <c r="E101" s="52"/>
      <c r="F101" s="52"/>
      <c r="G101" s="52"/>
      <c r="H101" s="52"/>
      <c r="I101" s="52"/>
      <c r="J101" s="52"/>
      <c r="K101" s="52"/>
      <c r="L101" s="52"/>
    </row>
    <row r="102" spans="2:12">
      <c r="B102" s="52"/>
      <c r="C102" s="52"/>
      <c r="D102" s="52"/>
      <c r="E102" s="52"/>
      <c r="F102" s="52"/>
      <c r="G102" s="52"/>
      <c r="H102" s="52"/>
      <c r="I102" s="52"/>
      <c r="J102" s="52"/>
      <c r="K102" s="52"/>
      <c r="L102" s="52"/>
    </row>
    <row r="103" spans="2:12">
      <c r="B103" s="52"/>
      <c r="C103" s="52"/>
      <c r="D103" s="52"/>
      <c r="E103" s="52"/>
      <c r="F103" s="52"/>
      <c r="G103" s="52"/>
      <c r="H103" s="52"/>
      <c r="I103" s="52"/>
      <c r="J103" s="52"/>
      <c r="K103" s="52"/>
      <c r="L103" s="52"/>
    </row>
    <row r="104" spans="2:12">
      <c r="B104" s="52"/>
      <c r="C104" s="52"/>
      <c r="D104" s="52"/>
      <c r="E104" s="52"/>
      <c r="F104" s="52"/>
      <c r="G104" s="52"/>
      <c r="H104" s="52"/>
      <c r="I104" s="52"/>
      <c r="J104" s="52"/>
      <c r="K104" s="52"/>
      <c r="L104" s="52"/>
    </row>
    <row r="105" spans="2:12">
      <c r="B105" s="52"/>
      <c r="C105" s="52"/>
      <c r="D105" s="52"/>
      <c r="E105" s="52"/>
      <c r="F105" s="52"/>
      <c r="G105" s="52"/>
      <c r="H105" s="52"/>
      <c r="I105" s="52"/>
      <c r="J105" s="52"/>
      <c r="K105" s="52"/>
      <c r="L105" s="52"/>
    </row>
    <row r="106" spans="2:12">
      <c r="B106" s="52"/>
      <c r="C106" s="52"/>
      <c r="D106" s="52"/>
      <c r="E106" s="52"/>
      <c r="F106" s="52"/>
      <c r="G106" s="52"/>
      <c r="H106" s="52"/>
      <c r="I106" s="52"/>
      <c r="J106" s="52"/>
      <c r="K106" s="52"/>
      <c r="L106" s="52"/>
    </row>
    <row r="107" spans="2:12">
      <c r="B107" s="52"/>
      <c r="C107" s="52"/>
      <c r="D107" s="52"/>
      <c r="E107" s="52"/>
      <c r="F107" s="52"/>
      <c r="G107" s="52"/>
      <c r="H107" s="52"/>
      <c r="I107" s="52"/>
      <c r="J107" s="52"/>
      <c r="K107" s="52"/>
      <c r="L107" s="52"/>
    </row>
    <row r="108" spans="2:12">
      <c r="B108" s="52"/>
      <c r="C108" s="52"/>
      <c r="D108" s="52"/>
      <c r="E108" s="52"/>
      <c r="F108" s="52"/>
      <c r="G108" s="52"/>
      <c r="H108" s="52"/>
      <c r="I108" s="52"/>
      <c r="J108" s="52"/>
      <c r="K108" s="52"/>
      <c r="L108" s="52"/>
    </row>
    <row r="109" spans="2:12">
      <c r="B109" s="52"/>
      <c r="C109" s="52"/>
      <c r="D109" s="52"/>
      <c r="E109" s="52"/>
      <c r="F109" s="52"/>
      <c r="G109" s="52"/>
      <c r="H109" s="52"/>
      <c r="I109" s="52"/>
      <c r="J109" s="52"/>
      <c r="K109" s="52"/>
      <c r="L109" s="52"/>
    </row>
    <row r="110" spans="2:12">
      <c r="B110" s="52"/>
      <c r="C110" s="52"/>
      <c r="D110" s="52"/>
      <c r="E110" s="52"/>
      <c r="F110" s="52"/>
      <c r="G110" s="52"/>
      <c r="H110" s="52"/>
      <c r="I110" s="52"/>
      <c r="J110" s="52"/>
      <c r="K110" s="52"/>
      <c r="L110" s="52"/>
    </row>
    <row r="111" spans="2:12">
      <c r="B111" s="52"/>
      <c r="C111" s="52"/>
      <c r="D111" s="52"/>
      <c r="E111" s="52"/>
      <c r="F111" s="52"/>
      <c r="G111" s="52"/>
      <c r="H111" s="52"/>
      <c r="I111" s="52"/>
      <c r="J111" s="52"/>
      <c r="K111" s="52"/>
      <c r="L111" s="52"/>
    </row>
    <row r="112" spans="2:12">
      <c r="B112" s="52"/>
      <c r="C112" s="52"/>
      <c r="D112" s="52"/>
      <c r="E112" s="52"/>
      <c r="F112" s="52"/>
      <c r="G112" s="52"/>
      <c r="H112" s="52"/>
      <c r="I112" s="52"/>
      <c r="J112" s="52"/>
      <c r="K112" s="52"/>
      <c r="L112" s="52"/>
    </row>
    <row r="113" spans="2:12">
      <c r="B113" s="52"/>
      <c r="C113" s="52"/>
      <c r="D113" s="52"/>
      <c r="E113" s="52"/>
      <c r="F113" s="52"/>
      <c r="G113" s="52"/>
      <c r="H113" s="52"/>
      <c r="I113" s="52"/>
      <c r="J113" s="52"/>
      <c r="K113" s="52"/>
      <c r="L113" s="52"/>
    </row>
    <row r="114" spans="2:12">
      <c r="B114" s="52"/>
      <c r="C114" s="52"/>
      <c r="D114" s="52"/>
      <c r="E114" s="52"/>
      <c r="F114" s="52"/>
      <c r="G114" s="52"/>
      <c r="H114" s="52"/>
      <c r="I114" s="52"/>
      <c r="J114" s="52"/>
      <c r="K114" s="52"/>
      <c r="L114" s="52"/>
    </row>
    <row r="115" spans="2:12">
      <c r="B115" s="52"/>
      <c r="C115" s="52"/>
      <c r="D115" s="52"/>
      <c r="E115" s="52"/>
      <c r="F115" s="52"/>
      <c r="G115" s="52"/>
      <c r="H115" s="52"/>
      <c r="I115" s="52"/>
      <c r="J115" s="52"/>
      <c r="K115" s="52"/>
      <c r="L115" s="52"/>
    </row>
    <row r="116" spans="2:12">
      <c r="B116" s="52"/>
      <c r="C116" s="52"/>
      <c r="D116" s="52"/>
      <c r="E116" s="52"/>
      <c r="F116" s="52"/>
      <c r="G116" s="52"/>
      <c r="H116" s="52"/>
      <c r="I116" s="52"/>
      <c r="J116" s="52"/>
      <c r="K116" s="52"/>
      <c r="L116" s="52"/>
    </row>
    <row r="117" spans="2:12">
      <c r="B117" s="52"/>
      <c r="C117" s="52"/>
      <c r="D117" s="52"/>
      <c r="E117" s="52"/>
      <c r="F117" s="52"/>
      <c r="G117" s="52"/>
      <c r="H117" s="52"/>
      <c r="I117" s="52"/>
      <c r="J117" s="52"/>
      <c r="K117" s="52"/>
      <c r="L117" s="52"/>
    </row>
    <row r="118" spans="2:12">
      <c r="B118" s="52"/>
      <c r="C118" s="52"/>
      <c r="D118" s="52"/>
      <c r="E118" s="52"/>
      <c r="F118" s="52"/>
      <c r="G118" s="52"/>
      <c r="H118" s="52"/>
      <c r="I118" s="52"/>
      <c r="J118" s="52"/>
      <c r="K118" s="52"/>
      <c r="L118" s="52"/>
    </row>
    <row r="119" spans="2:12">
      <c r="B119" s="52"/>
      <c r="C119" s="52"/>
      <c r="D119" s="52"/>
      <c r="E119" s="52"/>
      <c r="F119" s="52"/>
      <c r="G119" s="52"/>
      <c r="H119" s="52"/>
      <c r="I119" s="52"/>
      <c r="J119" s="52"/>
      <c r="K119" s="52"/>
      <c r="L119" s="52"/>
    </row>
    <row r="120" spans="2:12">
      <c r="B120" s="52"/>
      <c r="C120" s="52"/>
      <c r="D120" s="52"/>
      <c r="E120" s="52"/>
      <c r="F120" s="52"/>
      <c r="G120" s="52"/>
      <c r="H120" s="52"/>
      <c r="I120" s="52"/>
      <c r="J120" s="52"/>
      <c r="K120" s="52"/>
      <c r="L120" s="52"/>
    </row>
    <row r="121" spans="2:12">
      <c r="B121" s="52"/>
      <c r="C121" s="52"/>
      <c r="D121" s="52"/>
      <c r="E121" s="52"/>
      <c r="F121" s="52"/>
      <c r="G121" s="52"/>
      <c r="H121" s="52"/>
      <c r="I121" s="52"/>
      <c r="J121" s="52"/>
      <c r="K121" s="52"/>
      <c r="L121" s="52"/>
    </row>
  </sheetData>
  <mergeCells count="6">
    <mergeCell ref="B6:M6"/>
    <mergeCell ref="B9:M9"/>
    <mergeCell ref="B39:M39"/>
    <mergeCell ref="N6:Y6"/>
    <mergeCell ref="N9:Y9"/>
    <mergeCell ref="N39:Y39"/>
  </mergeCells>
  <printOptions horizontalCentered="1"/>
  <pageMargins left="0.39370078740157483" right="0.39370078740157483" top="0.59055118110236227" bottom="0.59055118110236227" header="0.39370078740157483" footer="0.39370078740157483"/>
  <pageSetup paperSize="9" scale="53" orientation="portrait" r:id="rId1"/>
  <headerFooter alignWithMargins="0">
    <oddHeader>&amp;C&amp;"Helvetica,Fett"&amp;12 2017</oddHeader>
    <oddFooter>&amp;L28&amp;C&amp;"Helvetica,Standard" Eidg. Steuerverwaltung  -  Administration fédérale des contributions  -  Amministrazione federale delle contribuzioni</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1"/>
  <sheetViews>
    <sheetView view="pageLayout" zoomScale="90" zoomScaleNormal="75" zoomScaleSheetLayoutView="80" zoomScalePageLayoutView="90" workbookViewId="0"/>
  </sheetViews>
  <sheetFormatPr baseColWidth="10" defaultColWidth="11.5" defaultRowHeight="15"/>
  <cols>
    <col min="1" max="1" width="50.6640625" style="729" customWidth="1"/>
    <col min="2" max="2" width="6.6640625" style="729" customWidth="1"/>
    <col min="3" max="3" width="50.6640625" style="729" customWidth="1"/>
    <col min="4" max="16384" width="11.5" style="729"/>
  </cols>
  <sheetData>
    <row r="1" spans="1:3" ht="18" customHeight="1">
      <c r="A1" s="762" t="s">
        <v>770</v>
      </c>
      <c r="B1" s="763"/>
      <c r="C1" s="762" t="s">
        <v>771</v>
      </c>
    </row>
    <row r="2" spans="1:3" ht="168" customHeight="1">
      <c r="A2" s="764" t="s">
        <v>792</v>
      </c>
      <c r="B2" s="765"/>
      <c r="C2" s="764" t="s">
        <v>793</v>
      </c>
    </row>
    <row r="3" spans="1:3">
      <c r="A3" s="765"/>
      <c r="B3" s="765"/>
      <c r="C3" s="765"/>
    </row>
    <row r="4" spans="1:3" ht="32">
      <c r="A4" s="766" t="s">
        <v>794</v>
      </c>
      <c r="B4" s="767"/>
      <c r="C4" s="766" t="s">
        <v>795</v>
      </c>
    </row>
    <row r="5" spans="1:3">
      <c r="A5" s="767"/>
      <c r="B5" s="767"/>
      <c r="C5" s="767"/>
    </row>
    <row r="6" spans="1:3" ht="70" customHeight="1">
      <c r="A6" s="742" t="s">
        <v>796</v>
      </c>
      <c r="B6" s="737"/>
      <c r="C6" s="742" t="s">
        <v>797</v>
      </c>
    </row>
    <row r="7" spans="1:3" ht="70" customHeight="1">
      <c r="A7" s="742" t="s">
        <v>798</v>
      </c>
      <c r="B7" s="737"/>
      <c r="C7" s="742" t="s">
        <v>799</v>
      </c>
    </row>
    <row r="8" spans="1:3" ht="70" customHeight="1">
      <c r="A8" s="742" t="s">
        <v>800</v>
      </c>
      <c r="B8" s="737"/>
      <c r="C8" s="742" t="s">
        <v>801</v>
      </c>
    </row>
    <row r="9" spans="1:3" ht="14.25" customHeight="1">
      <c r="A9" s="768"/>
      <c r="B9" s="768"/>
      <c r="C9" s="768"/>
    </row>
    <row r="10" spans="1:3" ht="32">
      <c r="A10" s="737" t="s">
        <v>802</v>
      </c>
      <c r="B10" s="768"/>
      <c r="C10" s="737" t="s">
        <v>803</v>
      </c>
    </row>
    <row r="11" spans="1:3">
      <c r="A11" s="768"/>
      <c r="B11" s="768"/>
      <c r="C11" s="768"/>
    </row>
    <row r="12" spans="1:3" ht="80.5" customHeight="1">
      <c r="A12" s="737" t="s">
        <v>804</v>
      </c>
      <c r="B12" s="768"/>
      <c r="C12" s="737" t="s">
        <v>805</v>
      </c>
    </row>
    <row r="13" spans="1:3" ht="7.25" customHeight="1">
      <c r="A13" s="768"/>
      <c r="B13" s="768"/>
      <c r="C13" s="768"/>
    </row>
    <row r="14" spans="1:3">
      <c r="A14" s="768"/>
      <c r="B14" s="768"/>
      <c r="C14" s="768"/>
    </row>
    <row r="15" spans="1:3" ht="16">
      <c r="A15" s="752" t="s">
        <v>806</v>
      </c>
      <c r="B15" s="761"/>
      <c r="C15" s="752" t="s">
        <v>807</v>
      </c>
    </row>
    <row r="16" spans="1:3">
      <c r="A16" s="768"/>
      <c r="B16" s="768"/>
      <c r="C16" s="768"/>
    </row>
    <row r="17" spans="1:3" ht="48">
      <c r="A17" s="768" t="s">
        <v>808</v>
      </c>
      <c r="B17" s="768"/>
      <c r="C17" s="768" t="s">
        <v>809</v>
      </c>
    </row>
    <row r="18" spans="1:3">
      <c r="A18" s="768"/>
      <c r="B18" s="768"/>
      <c r="C18" s="768"/>
    </row>
    <row r="19" spans="1:3" ht="48">
      <c r="A19" s="737" t="s">
        <v>810</v>
      </c>
      <c r="B19" s="768"/>
      <c r="C19" s="737" t="s">
        <v>811</v>
      </c>
    </row>
    <row r="20" spans="1:3">
      <c r="A20" s="768"/>
      <c r="B20" s="768"/>
      <c r="C20" s="768"/>
    </row>
    <row r="21" spans="1:3">
      <c r="A21" s="768"/>
      <c r="B21" s="768"/>
      <c r="C21" s="768"/>
    </row>
    <row r="22" spans="1:3">
      <c r="A22" s="737"/>
      <c r="B22" s="737"/>
      <c r="C22" s="737"/>
    </row>
    <row r="23" spans="1:3">
      <c r="A23" s="737"/>
      <c r="B23" s="737"/>
      <c r="C23" s="737"/>
    </row>
    <row r="24" spans="1:3">
      <c r="A24" s="737"/>
      <c r="B24" s="737"/>
      <c r="C24" s="737"/>
    </row>
    <row r="25" spans="1:3">
      <c r="A25" s="737"/>
      <c r="B25" s="737"/>
      <c r="C25" s="737"/>
    </row>
    <row r="26" spans="1:3">
      <c r="A26" s="737"/>
      <c r="B26" s="737"/>
      <c r="C26" s="737"/>
    </row>
    <row r="27" spans="1:3">
      <c r="A27" s="737"/>
      <c r="B27" s="737"/>
      <c r="C27" s="737"/>
    </row>
    <row r="28" spans="1:3">
      <c r="A28" s="737"/>
      <c r="B28" s="737"/>
      <c r="C28" s="737"/>
    </row>
    <row r="29" spans="1:3">
      <c r="A29" s="737"/>
      <c r="B29" s="737"/>
      <c r="C29" s="737"/>
    </row>
    <row r="30" spans="1:3">
      <c r="A30" s="737"/>
      <c r="B30" s="737"/>
      <c r="C30" s="737"/>
    </row>
    <row r="31" spans="1:3">
      <c r="A31" s="737"/>
      <c r="B31" s="737"/>
      <c r="C31" s="737"/>
    </row>
    <row r="32" spans="1:3">
      <c r="A32" s="737"/>
      <c r="B32" s="737"/>
      <c r="C32" s="737"/>
    </row>
    <row r="33" spans="1:3">
      <c r="A33" s="737"/>
      <c r="B33" s="737"/>
      <c r="C33" s="737"/>
    </row>
    <row r="34" spans="1:3">
      <c r="A34" s="737"/>
      <c r="B34" s="737"/>
      <c r="C34" s="737"/>
    </row>
    <row r="35" spans="1:3">
      <c r="A35" s="737"/>
      <c r="B35" s="737"/>
      <c r="C35" s="737"/>
    </row>
    <row r="36" spans="1:3">
      <c r="A36" s="737"/>
      <c r="B36" s="737"/>
      <c r="C36" s="737"/>
    </row>
    <row r="37" spans="1:3">
      <c r="A37" s="737"/>
      <c r="B37" s="737"/>
      <c r="C37" s="737"/>
    </row>
    <row r="38" spans="1:3">
      <c r="A38" s="737"/>
      <c r="B38" s="737"/>
      <c r="C38" s="737"/>
    </row>
    <row r="39" spans="1:3">
      <c r="A39" s="737"/>
      <c r="B39" s="737"/>
      <c r="C39" s="737"/>
    </row>
    <row r="40" spans="1:3">
      <c r="A40" s="737"/>
      <c r="B40" s="737"/>
      <c r="C40" s="737"/>
    </row>
    <row r="41" spans="1:3">
      <c r="A41" s="737"/>
      <c r="B41" s="737"/>
      <c r="C41" s="737"/>
    </row>
  </sheetData>
  <printOptions horizontalCentered="1"/>
  <pageMargins left="0.39370078740157483" right="0.39370078740157483" top="0.59055118110236227" bottom="0.59055118110236227" header="0.39370078740157483" footer="0.39370078740157483"/>
  <pageSetup paperSize="9" scale="86" orientation="portrait" r:id="rId1"/>
  <headerFooter alignWithMargins="0">
    <oddHeader>&amp;C&amp;"Helvetica,Fett"&amp;12 2017</oddHeader>
    <oddFooter>&amp;C&amp;"Helvetica,Standard" Eidg. Steuerverwaltung  -  Administration fédérale des contributions  -  Amministrazione federale delle contribuzioni&amp;R7</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1:P74"/>
  <sheetViews>
    <sheetView view="pageLayout" topLeftCell="A13" zoomScale="70" zoomScaleNormal="75" zoomScalePageLayoutView="70" workbookViewId="0"/>
  </sheetViews>
  <sheetFormatPr baseColWidth="10" defaultColWidth="10.33203125" defaultRowHeight="10"/>
  <cols>
    <col min="1" max="1" width="9.1640625" style="558" customWidth="1"/>
    <col min="2" max="2" width="20.1640625" style="558" customWidth="1"/>
    <col min="3" max="3" width="4.6640625" style="558" customWidth="1"/>
    <col min="4" max="4" width="13.5" style="558" customWidth="1"/>
    <col min="5" max="5" width="7.83203125" style="558" customWidth="1"/>
    <col min="6" max="6" width="10.33203125" style="559" customWidth="1"/>
    <col min="7" max="7" width="5" style="558" customWidth="1"/>
    <col min="8" max="8" width="8.6640625" style="558" customWidth="1"/>
    <col min="9" max="9" width="3.83203125" style="558" customWidth="1"/>
    <col min="10" max="10" width="8.5" style="558" customWidth="1"/>
    <col min="11" max="11" width="20.33203125" style="558" customWidth="1"/>
    <col min="12" max="12" width="3.6640625" style="558" customWidth="1"/>
    <col min="13" max="13" width="8.83203125" style="558" customWidth="1"/>
    <col min="14" max="14" width="4.6640625" style="559" customWidth="1"/>
    <col min="15" max="15" width="8.6640625" style="560" customWidth="1"/>
    <col min="16" max="16384" width="10.33203125" style="559"/>
  </cols>
  <sheetData>
    <row r="1" spans="1:15" s="539" customFormat="1" ht="18.75" customHeight="1">
      <c r="A1" s="536" t="s">
        <v>301</v>
      </c>
      <c r="B1" s="536"/>
      <c r="C1" s="536"/>
      <c r="D1" s="536"/>
      <c r="E1" s="536"/>
      <c r="F1" s="537"/>
      <c r="G1" s="536"/>
      <c r="H1" s="578" t="s">
        <v>590</v>
      </c>
      <c r="I1" s="536"/>
      <c r="J1" s="536"/>
      <c r="K1" s="536"/>
      <c r="L1" s="536"/>
      <c r="M1" s="537"/>
      <c r="N1" s="537"/>
      <c r="O1" s="541"/>
    </row>
    <row r="2" spans="1:15" ht="15" customHeight="1"/>
    <row r="3" spans="1:15" s="543" customFormat="1" ht="15" customHeight="1">
      <c r="A3" s="485" t="s">
        <v>591</v>
      </c>
      <c r="B3" s="485"/>
      <c r="C3" s="485"/>
      <c r="D3" s="485"/>
      <c r="E3" s="485"/>
      <c r="F3" s="485"/>
      <c r="G3" s="485"/>
      <c r="H3" s="485" t="s">
        <v>592</v>
      </c>
      <c r="I3" s="485"/>
      <c r="J3" s="485"/>
      <c r="K3" s="485"/>
      <c r="L3" s="485"/>
      <c r="M3" s="485"/>
      <c r="N3" s="485"/>
      <c r="O3" s="486"/>
    </row>
    <row r="4" spans="1:15" s="545" customFormat="1" ht="16">
      <c r="A4" s="651"/>
      <c r="B4" s="485"/>
      <c r="C4" s="485"/>
      <c r="D4" s="485"/>
      <c r="E4" s="485"/>
      <c r="F4" s="485"/>
      <c r="G4" s="485"/>
      <c r="H4" s="483"/>
      <c r="I4" s="485"/>
      <c r="J4" s="485"/>
      <c r="K4" s="485"/>
      <c r="L4" s="485"/>
      <c r="M4" s="487"/>
      <c r="N4" s="483"/>
      <c r="O4" s="484"/>
    </row>
    <row r="5" spans="1:15" s="545" customFormat="1" ht="15.75" customHeight="1">
      <c r="A5" s="522" t="s">
        <v>394</v>
      </c>
      <c r="B5" s="485"/>
      <c r="C5" s="485"/>
      <c r="D5" s="485"/>
      <c r="E5" s="485"/>
      <c r="F5" s="485"/>
      <c r="G5" s="485"/>
      <c r="H5" s="522" t="s">
        <v>395</v>
      </c>
      <c r="I5" s="485"/>
      <c r="J5" s="485"/>
      <c r="K5" s="485"/>
      <c r="L5" s="485"/>
      <c r="M5" s="487"/>
      <c r="N5" s="483"/>
      <c r="O5" s="484"/>
    </row>
    <row r="6" spans="1:15" s="545" customFormat="1" ht="15.75" customHeight="1">
      <c r="A6" s="485"/>
      <c r="B6" s="485"/>
      <c r="C6" s="485"/>
      <c r="D6" s="485"/>
      <c r="E6" s="485"/>
      <c r="F6" s="485"/>
      <c r="G6" s="485"/>
      <c r="H6" s="485"/>
      <c r="I6" s="485"/>
      <c r="J6" s="485"/>
      <c r="K6" s="485"/>
      <c r="L6" s="485"/>
      <c r="M6" s="487"/>
      <c r="N6" s="483"/>
      <c r="O6" s="484"/>
    </row>
    <row r="7" spans="1:15" s="545" customFormat="1" ht="17.25" customHeight="1">
      <c r="A7" s="485" t="s">
        <v>396</v>
      </c>
      <c r="B7" s="485"/>
      <c r="C7" s="485"/>
      <c r="D7" s="485"/>
      <c r="E7" s="485"/>
      <c r="F7" s="485"/>
      <c r="G7" s="485"/>
      <c r="H7" s="485" t="s">
        <v>397</v>
      </c>
      <c r="I7" s="485"/>
      <c r="J7" s="485"/>
      <c r="K7" s="485"/>
      <c r="L7" s="485"/>
      <c r="M7" s="487"/>
      <c r="N7" s="483"/>
      <c r="O7" s="484"/>
    </row>
    <row r="8" spans="1:15" s="545" customFormat="1" ht="16">
      <c r="A8" s="489" t="s">
        <v>593</v>
      </c>
      <c r="B8" s="490"/>
      <c r="C8" s="490"/>
      <c r="D8" s="490"/>
      <c r="E8" s="490"/>
      <c r="F8" s="485"/>
      <c r="G8" s="485"/>
      <c r="H8" s="489" t="s">
        <v>594</v>
      </c>
      <c r="I8" s="489"/>
      <c r="J8" s="490"/>
      <c r="K8" s="490"/>
      <c r="L8" s="490"/>
      <c r="M8" s="487"/>
      <c r="N8" s="483"/>
      <c r="O8" s="484"/>
    </row>
    <row r="9" spans="1:15" s="545" customFormat="1" ht="16">
      <c r="A9" s="485" t="s">
        <v>595</v>
      </c>
      <c r="B9" s="485"/>
      <c r="C9" s="485"/>
      <c r="D9" s="485"/>
      <c r="E9" s="485"/>
      <c r="F9" s="485"/>
      <c r="G9" s="485"/>
      <c r="H9" s="485" t="s">
        <v>596</v>
      </c>
      <c r="I9" s="485"/>
      <c r="J9" s="485"/>
      <c r="K9" s="485"/>
      <c r="L9" s="485"/>
      <c r="M9" s="487"/>
      <c r="N9" s="483"/>
      <c r="O9" s="484"/>
    </row>
    <row r="10" spans="1:15" s="545" customFormat="1" ht="16">
      <c r="A10" s="485"/>
      <c r="B10" s="485"/>
      <c r="C10" s="485"/>
      <c r="D10" s="485"/>
      <c r="E10" s="485"/>
      <c r="F10" s="485"/>
      <c r="G10" s="485"/>
      <c r="H10" s="485"/>
      <c r="I10" s="485"/>
      <c r="J10" s="485"/>
      <c r="K10" s="485"/>
      <c r="L10" s="485"/>
      <c r="M10" s="487"/>
      <c r="N10" s="483"/>
      <c r="O10" s="484"/>
    </row>
    <row r="11" spans="1:15" s="545" customFormat="1" ht="16">
      <c r="A11" s="489" t="s">
        <v>597</v>
      </c>
      <c r="B11" s="490"/>
      <c r="C11" s="490"/>
      <c r="D11" s="490"/>
      <c r="E11" s="490"/>
      <c r="F11" s="485"/>
      <c r="G11" s="485"/>
      <c r="H11" s="489" t="s">
        <v>598</v>
      </c>
      <c r="I11" s="489"/>
      <c r="J11" s="490"/>
      <c r="K11" s="490"/>
      <c r="L11" s="490"/>
      <c r="M11" s="487"/>
      <c r="N11" s="483"/>
      <c r="O11" s="484"/>
    </row>
    <row r="12" spans="1:15" s="545" customFormat="1" ht="16">
      <c r="A12" s="485" t="s">
        <v>405</v>
      </c>
      <c r="B12" s="485"/>
      <c r="C12" s="485"/>
      <c r="D12" s="485"/>
      <c r="E12" s="485"/>
      <c r="F12" s="485"/>
      <c r="G12" s="485"/>
      <c r="H12" s="485" t="s">
        <v>406</v>
      </c>
      <c r="I12" s="485"/>
      <c r="J12" s="485"/>
      <c r="K12" s="485"/>
      <c r="L12" s="485"/>
      <c r="M12" s="487"/>
      <c r="N12" s="483"/>
      <c r="O12" s="484"/>
    </row>
    <row r="13" spans="1:15" s="545" customFormat="1" ht="16">
      <c r="A13" s="485"/>
      <c r="B13" s="485"/>
      <c r="C13" s="485"/>
      <c r="D13" s="485"/>
      <c r="E13" s="485"/>
      <c r="F13" s="485"/>
      <c r="G13" s="485"/>
      <c r="H13" s="485"/>
      <c r="I13" s="485"/>
      <c r="J13" s="485"/>
      <c r="K13" s="485"/>
      <c r="L13" s="485"/>
      <c r="M13" s="487"/>
      <c r="N13" s="483"/>
      <c r="O13" s="484"/>
    </row>
    <row r="14" spans="1:15" s="545" customFormat="1" ht="16">
      <c r="A14" s="485" t="s">
        <v>407</v>
      </c>
      <c r="B14" s="485"/>
      <c r="C14" s="485"/>
      <c r="D14" s="485"/>
      <c r="E14" s="485"/>
      <c r="F14" s="485"/>
      <c r="G14" s="485"/>
      <c r="H14" s="485" t="s">
        <v>408</v>
      </c>
      <c r="I14" s="485"/>
      <c r="J14" s="485"/>
      <c r="K14" s="485"/>
      <c r="L14" s="485"/>
      <c r="M14" s="487"/>
      <c r="N14" s="483"/>
      <c r="O14" s="484"/>
    </row>
    <row r="15" spans="1:15" s="545" customFormat="1" ht="16">
      <c r="A15" s="485"/>
      <c r="B15" s="485"/>
      <c r="C15" s="485"/>
      <c r="D15" s="485"/>
      <c r="E15" s="485"/>
      <c r="F15" s="485"/>
      <c r="G15" s="485"/>
      <c r="H15" s="485"/>
      <c r="I15" s="485"/>
      <c r="J15" s="485"/>
      <c r="K15" s="485"/>
      <c r="L15" s="485"/>
      <c r="M15" s="487"/>
      <c r="N15" s="483"/>
      <c r="O15" s="484"/>
    </row>
    <row r="16" spans="1:15" s="545" customFormat="1" ht="16">
      <c r="A16" s="485" t="s">
        <v>409</v>
      </c>
      <c r="B16" s="485"/>
      <c r="C16" s="485"/>
      <c r="D16" s="485"/>
      <c r="E16" s="485"/>
      <c r="F16" s="492">
        <v>50000</v>
      </c>
      <c r="G16" s="485" t="s">
        <v>323</v>
      </c>
      <c r="H16" s="485" t="s">
        <v>410</v>
      </c>
      <c r="I16" s="485"/>
      <c r="J16" s="485"/>
      <c r="K16" s="485"/>
      <c r="L16" s="485"/>
      <c r="M16" s="487"/>
      <c r="N16" s="483"/>
      <c r="O16" s="502"/>
    </row>
    <row r="17" spans="1:16" s="545" customFormat="1" ht="16">
      <c r="A17" s="485"/>
      <c r="B17" s="485"/>
      <c r="C17" s="485"/>
      <c r="D17" s="485"/>
      <c r="E17" s="485"/>
      <c r="F17" s="492"/>
      <c r="G17" s="485"/>
      <c r="H17" s="485"/>
      <c r="I17" s="485"/>
      <c r="J17" s="485"/>
      <c r="K17" s="485"/>
      <c r="L17" s="485"/>
      <c r="M17" s="487"/>
      <c r="N17" s="483"/>
      <c r="O17" s="484"/>
    </row>
    <row r="18" spans="1:16" s="554" customFormat="1" ht="16">
      <c r="A18" s="522" t="s">
        <v>411</v>
      </c>
      <c r="B18" s="522"/>
      <c r="C18" s="522"/>
      <c r="D18" s="522"/>
      <c r="E18" s="522"/>
      <c r="F18" s="523"/>
      <c r="G18" s="522"/>
      <c r="H18" s="522" t="s">
        <v>412</v>
      </c>
      <c r="I18" s="522"/>
      <c r="J18" s="522"/>
      <c r="K18" s="522"/>
      <c r="L18" s="522"/>
      <c r="M18" s="524"/>
      <c r="N18" s="525"/>
      <c r="O18" s="526"/>
    </row>
    <row r="19" spans="1:16" s="545" customFormat="1" ht="16">
      <c r="A19" s="485"/>
      <c r="B19" s="485"/>
      <c r="C19" s="485"/>
      <c r="D19" s="485"/>
      <c r="E19" s="485"/>
      <c r="F19" s="492"/>
      <c r="G19" s="485"/>
      <c r="H19" s="485"/>
      <c r="I19" s="485"/>
      <c r="J19" s="485"/>
      <c r="K19" s="485"/>
      <c r="L19" s="485"/>
      <c r="M19" s="487"/>
      <c r="N19" s="483"/>
      <c r="O19" s="484"/>
    </row>
    <row r="20" spans="1:16" s="545" customFormat="1" ht="16">
      <c r="A20" s="493" t="s">
        <v>701</v>
      </c>
      <c r="B20" s="485" t="s">
        <v>413</v>
      </c>
      <c r="C20" s="485"/>
      <c r="D20" s="485"/>
      <c r="E20" s="485"/>
      <c r="F20" s="492">
        <v>2562.5</v>
      </c>
      <c r="G20" s="485" t="s">
        <v>323</v>
      </c>
      <c r="H20" s="493" t="str">
        <f>A20</f>
        <v>5.125 %</v>
      </c>
      <c r="I20" s="493"/>
      <c r="J20" s="485" t="s">
        <v>414</v>
      </c>
      <c r="K20" s="485"/>
      <c r="L20" s="485"/>
      <c r="M20" s="487"/>
      <c r="N20" s="483"/>
      <c r="O20" s="484"/>
      <c r="P20" s="548"/>
    </row>
    <row r="21" spans="1:16" s="545" customFormat="1" ht="17.75" customHeight="1">
      <c r="A21" s="493" t="s">
        <v>415</v>
      </c>
      <c r="B21" s="485" t="s">
        <v>416</v>
      </c>
      <c r="C21" s="485"/>
      <c r="D21" s="485"/>
      <c r="E21" s="485"/>
      <c r="F21" s="492">
        <v>550</v>
      </c>
      <c r="G21" s="485" t="s">
        <v>323</v>
      </c>
      <c r="H21" s="493" t="str">
        <f t="shared" ref="H21:H22" si="0">A21</f>
        <v>1.10 %</v>
      </c>
      <c r="I21" s="493"/>
      <c r="J21" s="485" t="s">
        <v>417</v>
      </c>
      <c r="K21" s="485"/>
      <c r="L21" s="485"/>
      <c r="M21" s="487"/>
      <c r="N21" s="483"/>
      <c r="O21" s="484"/>
      <c r="P21" s="548"/>
    </row>
    <row r="22" spans="1:16" s="545" customFormat="1" ht="17.75" customHeight="1">
      <c r="A22" s="493" t="s">
        <v>418</v>
      </c>
      <c r="B22" s="485" t="s">
        <v>419</v>
      </c>
      <c r="C22" s="485"/>
      <c r="D22" s="485"/>
      <c r="E22" s="485"/>
      <c r="F22" s="492">
        <v>2500</v>
      </c>
      <c r="G22" s="485" t="s">
        <v>323</v>
      </c>
      <c r="H22" s="493" t="str">
        <f t="shared" si="0"/>
        <v>5.00 %</v>
      </c>
      <c r="I22" s="493"/>
      <c r="J22" s="485" t="s">
        <v>420</v>
      </c>
      <c r="K22" s="485"/>
      <c r="L22" s="485"/>
      <c r="M22" s="487"/>
      <c r="N22" s="483"/>
      <c r="O22" s="484"/>
      <c r="P22" s="548"/>
    </row>
    <row r="23" spans="1:16" s="545" customFormat="1" ht="16">
      <c r="A23" s="493"/>
      <c r="B23" s="485"/>
      <c r="C23" s="485"/>
      <c r="D23" s="485"/>
      <c r="E23" s="485"/>
      <c r="F23" s="492"/>
      <c r="G23" s="485"/>
      <c r="H23" s="493"/>
      <c r="I23" s="493"/>
      <c r="J23" s="485"/>
      <c r="K23" s="485"/>
      <c r="L23" s="485"/>
      <c r="M23" s="487"/>
      <c r="N23" s="483"/>
      <c r="O23" s="484"/>
      <c r="P23" s="548"/>
    </row>
    <row r="24" spans="1:16" s="545" customFormat="1" ht="17.75" customHeight="1">
      <c r="A24" s="493"/>
      <c r="B24" s="485" t="s">
        <v>421</v>
      </c>
      <c r="C24" s="485"/>
      <c r="D24" s="485"/>
      <c r="E24" s="485"/>
      <c r="F24" s="495">
        <v>5200</v>
      </c>
      <c r="G24" s="496" t="s">
        <v>323</v>
      </c>
      <c r="H24" s="493"/>
      <c r="I24" s="493"/>
      <c r="J24" s="485" t="s">
        <v>422</v>
      </c>
      <c r="K24" s="485"/>
      <c r="L24" s="485"/>
      <c r="M24" s="487"/>
      <c r="N24" s="483"/>
      <c r="O24" s="484"/>
      <c r="P24" s="548"/>
    </row>
    <row r="25" spans="1:16" s="545" customFormat="1" ht="16">
      <c r="A25" s="497"/>
      <c r="B25" s="485" t="s">
        <v>423</v>
      </c>
      <c r="C25" s="485"/>
      <c r="D25" s="485"/>
      <c r="E25" s="485"/>
      <c r="F25" s="498"/>
      <c r="G25" s="499"/>
      <c r="H25" s="497"/>
      <c r="I25" s="497"/>
      <c r="J25" s="485" t="s">
        <v>424</v>
      </c>
      <c r="K25" s="485"/>
      <c r="L25" s="485"/>
      <c r="M25" s="487"/>
      <c r="N25" s="483"/>
      <c r="O25" s="484"/>
      <c r="P25" s="548"/>
    </row>
    <row r="26" spans="1:16" s="545" customFormat="1" ht="16">
      <c r="A26" s="497"/>
      <c r="B26" s="485"/>
      <c r="C26" s="485"/>
      <c r="D26" s="485"/>
      <c r="E26" s="485"/>
      <c r="F26" s="652"/>
      <c r="G26" s="499"/>
      <c r="H26" s="497"/>
      <c r="I26" s="497"/>
      <c r="J26" s="485" t="s">
        <v>425</v>
      </c>
      <c r="K26" s="485"/>
      <c r="L26" s="485"/>
      <c r="M26" s="487"/>
      <c r="N26" s="483"/>
      <c r="O26" s="484"/>
      <c r="P26" s="548"/>
    </row>
    <row r="27" spans="1:16" s="545" customFormat="1" ht="16">
      <c r="A27" s="497"/>
      <c r="B27" s="485" t="s">
        <v>426</v>
      </c>
      <c r="C27" s="485"/>
      <c r="D27" s="485"/>
      <c r="E27" s="485"/>
      <c r="F27" s="500">
        <v>3924</v>
      </c>
      <c r="G27" s="501" t="s">
        <v>323</v>
      </c>
      <c r="H27" s="497"/>
      <c r="I27" s="497"/>
      <c r="J27" s="485" t="s">
        <v>427</v>
      </c>
      <c r="K27" s="485"/>
      <c r="L27" s="485"/>
      <c r="M27" s="487"/>
      <c r="N27" s="483"/>
      <c r="O27" s="502"/>
      <c r="P27" s="548"/>
    </row>
    <row r="28" spans="1:16" s="545" customFormat="1" ht="16">
      <c r="A28" s="497"/>
      <c r="B28" s="485"/>
      <c r="C28" s="485"/>
      <c r="D28" s="485"/>
      <c r="E28" s="485"/>
      <c r="F28" s="503">
        <f>F24-F27</f>
        <v>1276</v>
      </c>
      <c r="G28" s="485" t="s">
        <v>323</v>
      </c>
      <c r="H28" s="497"/>
      <c r="I28" s="497"/>
      <c r="J28" s="485"/>
      <c r="K28" s="485"/>
      <c r="L28" s="485"/>
      <c r="M28" s="487"/>
      <c r="N28" s="483"/>
      <c r="O28" s="484"/>
      <c r="P28" s="548"/>
    </row>
    <row r="29" spans="1:16" s="545" customFormat="1" ht="16">
      <c r="A29" s="497"/>
      <c r="B29" s="485"/>
      <c r="C29" s="485"/>
      <c r="D29" s="485"/>
      <c r="E29" s="485"/>
      <c r="F29" s="503"/>
      <c r="G29" s="485"/>
      <c r="H29" s="485"/>
      <c r="I29" s="485"/>
      <c r="J29" s="485"/>
      <c r="K29" s="485"/>
      <c r="L29" s="485"/>
      <c r="M29" s="487"/>
      <c r="N29" s="483"/>
      <c r="O29" s="484"/>
    </row>
    <row r="30" spans="1:16" s="545" customFormat="1" ht="16">
      <c r="A30" s="497"/>
      <c r="B30" s="485" t="s">
        <v>428</v>
      </c>
      <c r="C30" s="485"/>
      <c r="D30" s="485"/>
      <c r="E30" s="485"/>
      <c r="F30" s="504">
        <v>2000</v>
      </c>
      <c r="G30" s="485" t="s">
        <v>323</v>
      </c>
      <c r="H30" s="485"/>
      <c r="I30" s="485"/>
      <c r="J30" s="485" t="s">
        <v>429</v>
      </c>
      <c r="K30" s="485"/>
      <c r="L30" s="485"/>
      <c r="M30" s="487"/>
      <c r="N30" s="483"/>
      <c r="O30" s="484"/>
    </row>
    <row r="31" spans="1:16" s="545" customFormat="1" ht="16">
      <c r="A31" s="490"/>
      <c r="B31" s="485" t="s">
        <v>430</v>
      </c>
      <c r="C31" s="485"/>
      <c r="D31" s="485"/>
      <c r="E31" s="485"/>
      <c r="F31" s="505"/>
      <c r="G31" s="490"/>
      <c r="H31" s="490"/>
      <c r="I31" s="490"/>
      <c r="J31" s="485" t="s">
        <v>431</v>
      </c>
      <c r="K31" s="485"/>
      <c r="L31" s="485"/>
      <c r="M31" s="506"/>
      <c r="N31" s="506"/>
      <c r="O31" s="506"/>
      <c r="P31" s="551"/>
    </row>
    <row r="32" spans="1:16" s="545" customFormat="1" ht="16">
      <c r="A32" s="490"/>
      <c r="B32" s="485" t="s">
        <v>599</v>
      </c>
      <c r="C32" s="485"/>
      <c r="D32" s="485"/>
      <c r="E32" s="485"/>
      <c r="F32" s="505"/>
      <c r="G32" s="490"/>
      <c r="H32" s="490"/>
      <c r="I32" s="490"/>
      <c r="J32" s="485" t="s">
        <v>600</v>
      </c>
      <c r="K32" s="485"/>
      <c r="L32" s="485"/>
      <c r="M32" s="506"/>
      <c r="N32" s="506"/>
      <c r="O32" s="506"/>
      <c r="P32" s="551"/>
    </row>
    <row r="33" spans="1:16" s="545" customFormat="1" ht="16">
      <c r="A33" s="490"/>
      <c r="B33" s="485"/>
      <c r="C33" s="485"/>
      <c r="D33" s="485"/>
      <c r="E33" s="485"/>
      <c r="F33" s="505"/>
      <c r="G33" s="490"/>
      <c r="H33" s="490"/>
      <c r="I33" s="490"/>
      <c r="J33" s="485"/>
      <c r="K33" s="485"/>
      <c r="L33" s="485"/>
      <c r="M33" s="506"/>
      <c r="N33" s="506"/>
      <c r="O33" s="506"/>
      <c r="P33" s="551"/>
    </row>
    <row r="34" spans="1:16" s="545" customFormat="1" ht="16">
      <c r="A34" s="490"/>
      <c r="B34" s="485" t="s">
        <v>601</v>
      </c>
      <c r="C34" s="485"/>
      <c r="D34" s="485"/>
      <c r="E34" s="485"/>
      <c r="F34" s="503">
        <v>20200</v>
      </c>
      <c r="G34" s="485" t="s">
        <v>323</v>
      </c>
      <c r="H34" s="490"/>
      <c r="I34" s="490"/>
      <c r="J34" s="485" t="s">
        <v>602</v>
      </c>
      <c r="K34" s="485"/>
      <c r="L34" s="485"/>
      <c r="M34" s="506"/>
      <c r="N34" s="506"/>
      <c r="O34" s="502"/>
      <c r="P34" s="551"/>
    </row>
    <row r="35" spans="1:16" s="545" customFormat="1" ht="16">
      <c r="A35" s="490"/>
      <c r="B35" s="485" t="s">
        <v>479</v>
      </c>
      <c r="C35" s="485"/>
      <c r="D35" s="485"/>
      <c r="E35" s="485"/>
      <c r="F35" s="503">
        <v>18000</v>
      </c>
      <c r="G35" s="485" t="s">
        <v>323</v>
      </c>
      <c r="H35" s="490"/>
      <c r="I35" s="490"/>
      <c r="J35" s="485" t="s">
        <v>480</v>
      </c>
      <c r="K35" s="485"/>
      <c r="L35" s="485"/>
      <c r="M35" s="506"/>
      <c r="N35" s="506"/>
      <c r="O35" s="502"/>
      <c r="P35" s="551"/>
    </row>
    <row r="36" spans="1:16" s="545" customFormat="1" ht="7" customHeight="1">
      <c r="A36" s="497"/>
      <c r="B36" s="485"/>
      <c r="C36" s="485"/>
      <c r="D36" s="485"/>
      <c r="E36" s="485"/>
      <c r="F36" s="503"/>
      <c r="G36" s="485"/>
      <c r="H36" s="485"/>
      <c r="I36" s="485"/>
      <c r="J36" s="485"/>
      <c r="K36" s="485"/>
      <c r="L36" s="485"/>
      <c r="M36" s="487"/>
      <c r="N36" s="483"/>
      <c r="O36" s="484"/>
    </row>
    <row r="37" spans="1:16" s="545" customFormat="1" ht="16">
      <c r="A37" s="497"/>
      <c r="B37" s="485"/>
      <c r="C37" s="485"/>
      <c r="D37" s="485"/>
      <c r="E37" s="485"/>
      <c r="F37" s="653"/>
      <c r="G37" s="654"/>
      <c r="H37" s="485"/>
      <c r="I37" s="485"/>
      <c r="J37" s="485"/>
      <c r="K37" s="485"/>
      <c r="L37" s="485"/>
      <c r="M37" s="487"/>
      <c r="N37" s="483"/>
      <c r="O37" s="484"/>
    </row>
    <row r="38" spans="1:16" s="545" customFormat="1" ht="16">
      <c r="A38" s="497" t="s">
        <v>434</v>
      </c>
      <c r="B38" s="485"/>
      <c r="C38" s="485"/>
      <c r="D38" s="485"/>
      <c r="E38" s="485"/>
      <c r="F38" s="503">
        <v>2900</v>
      </c>
      <c r="G38" s="485" t="s">
        <v>323</v>
      </c>
      <c r="H38" s="485"/>
      <c r="I38" s="485"/>
      <c r="J38" s="485" t="s">
        <v>435</v>
      </c>
      <c r="K38" s="485"/>
      <c r="L38" s="485"/>
      <c r="M38" s="487"/>
      <c r="N38" s="483"/>
      <c r="O38" s="484"/>
    </row>
    <row r="39" spans="1:16" s="545" customFormat="1" ht="7" customHeight="1">
      <c r="A39" s="497"/>
      <c r="B39" s="485"/>
      <c r="C39" s="485"/>
      <c r="D39" s="485"/>
      <c r="E39" s="485"/>
      <c r="F39" s="507"/>
      <c r="G39" s="508"/>
      <c r="H39" s="485"/>
      <c r="I39" s="485"/>
      <c r="J39" s="485"/>
      <c r="K39" s="485"/>
      <c r="L39" s="485"/>
      <c r="M39" s="487"/>
      <c r="N39" s="483"/>
      <c r="O39" s="484"/>
    </row>
    <row r="40" spans="1:16" s="545" customFormat="1" ht="16">
      <c r="A40" s="497"/>
      <c r="B40" s="485"/>
      <c r="C40" s="485"/>
      <c r="D40" s="485"/>
      <c r="E40" s="485"/>
      <c r="F40" s="503"/>
      <c r="G40" s="485"/>
      <c r="H40" s="485"/>
      <c r="I40" s="485"/>
      <c r="J40" s="485"/>
      <c r="K40" s="485"/>
      <c r="L40" s="485"/>
      <c r="M40" s="487"/>
      <c r="N40" s="483"/>
      <c r="O40" s="484"/>
    </row>
    <row r="41" spans="1:16" s="545" customFormat="1" ht="16">
      <c r="A41" s="509" t="s">
        <v>436</v>
      </c>
      <c r="B41" s="486"/>
      <c r="C41" s="486"/>
      <c r="D41" s="486"/>
      <c r="E41" s="486"/>
      <c r="F41" s="510">
        <v>0</v>
      </c>
      <c r="G41" s="486" t="s">
        <v>323</v>
      </c>
      <c r="H41" s="486"/>
      <c r="I41" s="486"/>
      <c r="J41" s="486" t="s">
        <v>437</v>
      </c>
      <c r="K41" s="486"/>
      <c r="L41" s="486"/>
      <c r="M41" s="487"/>
      <c r="N41" s="483"/>
      <c r="O41" s="502"/>
    </row>
    <row r="42" spans="1:16" s="545" customFormat="1" ht="7" customHeight="1">
      <c r="A42" s="497"/>
      <c r="B42" s="485"/>
      <c r="C42" s="485"/>
      <c r="D42" s="485"/>
      <c r="E42" s="485"/>
      <c r="F42" s="507"/>
      <c r="G42" s="508"/>
      <c r="H42" s="485"/>
      <c r="I42" s="485"/>
      <c r="J42" s="485"/>
      <c r="K42" s="485"/>
      <c r="L42" s="485"/>
      <c r="M42" s="487"/>
      <c r="N42" s="483"/>
      <c r="O42" s="484"/>
    </row>
    <row r="43" spans="1:16" s="545" customFormat="1" ht="16">
      <c r="A43" s="497"/>
      <c r="B43" s="485"/>
      <c r="C43" s="485"/>
      <c r="D43" s="485"/>
      <c r="E43" s="485"/>
      <c r="F43" s="503"/>
      <c r="G43" s="485"/>
      <c r="H43" s="485"/>
      <c r="I43" s="485"/>
      <c r="J43" s="485"/>
      <c r="K43" s="485"/>
      <c r="L43" s="485"/>
      <c r="M43" s="487" t="s">
        <v>438</v>
      </c>
      <c r="N43" s="483"/>
      <c r="O43" s="484"/>
    </row>
    <row r="44" spans="1:16" s="545" customFormat="1" ht="16">
      <c r="A44" s="497" t="s">
        <v>439</v>
      </c>
      <c r="B44" s="485"/>
      <c r="C44" s="485"/>
      <c r="D44" s="512">
        <v>1</v>
      </c>
      <c r="E44" s="512"/>
      <c r="F44" s="513">
        <f>F41*1</f>
        <v>0</v>
      </c>
      <c r="G44" s="485" t="s">
        <v>323</v>
      </c>
      <c r="H44" s="485"/>
      <c r="I44" s="485"/>
      <c r="J44" s="485" t="s">
        <v>440</v>
      </c>
      <c r="K44" s="483"/>
      <c r="L44" s="483"/>
      <c r="M44" s="512">
        <f>D44</f>
        <v>1</v>
      </c>
      <c r="N44" s="483"/>
      <c r="O44" s="484"/>
      <c r="P44" s="655"/>
    </row>
    <row r="45" spans="1:16" s="545" customFormat="1" ht="17.75" customHeight="1">
      <c r="A45" s="497" t="s">
        <v>441</v>
      </c>
      <c r="B45" s="485"/>
      <c r="C45" s="485"/>
      <c r="D45" s="512">
        <v>1.19</v>
      </c>
      <c r="E45" s="512"/>
      <c r="F45" s="513">
        <f>INT((F41*D45+0.025)/0.05)*0.05</f>
        <v>0</v>
      </c>
      <c r="G45" s="485" t="s">
        <v>323</v>
      </c>
      <c r="H45" s="485"/>
      <c r="I45" s="485"/>
      <c r="J45" s="485" t="s">
        <v>442</v>
      </c>
      <c r="K45" s="483"/>
      <c r="L45" s="483"/>
      <c r="M45" s="512">
        <f>D45</f>
        <v>1.19</v>
      </c>
      <c r="N45" s="483"/>
      <c r="O45" s="484"/>
      <c r="P45" s="655"/>
    </row>
    <row r="46" spans="1:16" s="545" customFormat="1" ht="17.75" customHeight="1">
      <c r="A46" s="497" t="s">
        <v>443</v>
      </c>
      <c r="B46" s="485"/>
      <c r="C46" s="485"/>
      <c r="D46" s="512">
        <v>0.1</v>
      </c>
      <c r="E46" s="512"/>
      <c r="F46" s="513">
        <f>INT((F41*D46+0.025)/0.05)*0.05</f>
        <v>0</v>
      </c>
      <c r="G46" s="485" t="s">
        <v>323</v>
      </c>
      <c r="H46" s="485"/>
      <c r="I46" s="485"/>
      <c r="J46" s="485" t="s">
        <v>444</v>
      </c>
      <c r="K46" s="483"/>
      <c r="L46" s="483"/>
      <c r="M46" s="512">
        <f>D46</f>
        <v>0.1</v>
      </c>
      <c r="N46" s="483"/>
      <c r="O46" s="484"/>
      <c r="P46" s="655"/>
    </row>
    <row r="47" spans="1:16" s="545" customFormat="1" ht="17.75" customHeight="1">
      <c r="A47" s="497" t="s">
        <v>445</v>
      </c>
      <c r="B47" s="485"/>
      <c r="C47" s="485"/>
      <c r="D47" s="485"/>
      <c r="E47" s="485"/>
      <c r="F47" s="515">
        <v>24</v>
      </c>
      <c r="G47" s="485" t="s">
        <v>323</v>
      </c>
      <c r="H47" s="485"/>
      <c r="I47" s="485"/>
      <c r="J47" s="485" t="s">
        <v>446</v>
      </c>
      <c r="K47" s="485"/>
      <c r="L47" s="485"/>
      <c r="M47" s="487"/>
      <c r="N47" s="483"/>
      <c r="O47" s="484"/>
      <c r="P47" s="655"/>
    </row>
    <row r="48" spans="1:16" s="545" customFormat="1" ht="7" customHeight="1">
      <c r="A48" s="497"/>
      <c r="B48" s="485"/>
      <c r="C48" s="485"/>
      <c r="D48" s="485"/>
      <c r="E48" s="485"/>
      <c r="F48" s="511"/>
      <c r="G48" s="508"/>
      <c r="H48" s="485"/>
      <c r="I48" s="485"/>
      <c r="J48" s="485"/>
      <c r="K48" s="485"/>
      <c r="L48" s="485"/>
      <c r="M48" s="487"/>
      <c r="N48" s="483"/>
      <c r="O48" s="484"/>
    </row>
    <row r="49" spans="1:15" s="545" customFormat="1" ht="16">
      <c r="A49" s="497"/>
      <c r="B49" s="485"/>
      <c r="C49" s="485"/>
      <c r="D49" s="485"/>
      <c r="E49" s="485"/>
      <c r="F49" s="492"/>
      <c r="G49" s="485"/>
      <c r="H49" s="485"/>
      <c r="I49" s="485"/>
      <c r="J49" s="485"/>
      <c r="K49" s="485"/>
      <c r="L49" s="485"/>
      <c r="M49" s="487"/>
      <c r="N49" s="483"/>
      <c r="O49" s="484"/>
    </row>
    <row r="50" spans="1:15" s="545" customFormat="1" ht="20.25" customHeight="1">
      <c r="A50" s="516" t="s">
        <v>447</v>
      </c>
      <c r="B50" s="517"/>
      <c r="C50" s="517"/>
      <c r="D50" s="517"/>
      <c r="E50" s="517"/>
      <c r="F50" s="518">
        <f>SUM(F44:F47)</f>
        <v>24</v>
      </c>
      <c r="G50" s="517" t="s">
        <v>323</v>
      </c>
      <c r="H50" s="517" t="s">
        <v>448</v>
      </c>
      <c r="I50" s="517"/>
      <c r="J50" s="656"/>
      <c r="K50" s="517"/>
      <c r="L50" s="517"/>
      <c r="M50" s="519"/>
      <c r="N50" s="520"/>
      <c r="O50" s="484"/>
    </row>
    <row r="51" spans="1:15" s="545" customFormat="1" ht="5.25" customHeight="1">
      <c r="A51" s="497"/>
      <c r="B51" s="485"/>
      <c r="C51" s="485"/>
      <c r="D51" s="485"/>
      <c r="E51" s="485"/>
      <c r="F51" s="511"/>
      <c r="G51" s="508"/>
      <c r="H51" s="485"/>
      <c r="I51" s="485"/>
      <c r="J51" s="485"/>
      <c r="K51" s="485"/>
      <c r="L51" s="485"/>
      <c r="M51" s="487"/>
      <c r="N51" s="483"/>
      <c r="O51" s="484"/>
    </row>
    <row r="52" spans="1:15" s="545" customFormat="1" ht="18" customHeight="1">
      <c r="A52" s="497"/>
      <c r="B52" s="485"/>
      <c r="C52" s="485"/>
      <c r="D52" s="485"/>
      <c r="E52" s="485"/>
      <c r="F52" s="492"/>
      <c r="G52" s="485"/>
      <c r="H52" s="485"/>
      <c r="I52" s="485"/>
      <c r="J52" s="485"/>
      <c r="K52" s="485"/>
      <c r="L52" s="485"/>
      <c r="M52" s="487"/>
      <c r="N52" s="483"/>
      <c r="O52" s="484"/>
    </row>
    <row r="53" spans="1:15" s="545" customFormat="1" ht="15.75" customHeight="1">
      <c r="A53" s="521" t="s">
        <v>449</v>
      </c>
      <c r="B53" s="522"/>
      <c r="C53" s="522"/>
      <c r="D53" s="522"/>
      <c r="E53" s="522"/>
      <c r="F53" s="523"/>
      <c r="G53" s="522"/>
      <c r="H53" s="522" t="s">
        <v>450</v>
      </c>
      <c r="I53" s="522"/>
      <c r="J53" s="522"/>
      <c r="K53" s="522"/>
      <c r="L53" s="522"/>
      <c r="M53" s="522"/>
      <c r="N53" s="522"/>
      <c r="O53" s="484"/>
    </row>
    <row r="54" spans="1:15" s="545" customFormat="1" ht="16">
      <c r="A54" s="497" t="s">
        <v>451</v>
      </c>
      <c r="B54" s="485"/>
      <c r="C54" s="485"/>
      <c r="D54" s="485"/>
      <c r="E54" s="485"/>
      <c r="F54" s="492"/>
      <c r="G54" s="485"/>
      <c r="H54" s="485" t="s">
        <v>452</v>
      </c>
      <c r="I54" s="485"/>
      <c r="J54" s="485"/>
      <c r="K54" s="485"/>
      <c r="L54" s="485"/>
      <c r="M54" s="485"/>
      <c r="N54" s="485"/>
      <c r="O54" s="484"/>
    </row>
    <row r="55" spans="1:15" s="545" customFormat="1" ht="16">
      <c r="A55" s="497" t="s">
        <v>453</v>
      </c>
      <c r="B55" s="485"/>
      <c r="C55" s="485"/>
      <c r="D55" s="485"/>
      <c r="E55" s="485"/>
      <c r="F55" s="492"/>
      <c r="G55" s="485"/>
      <c r="H55" s="485" t="s">
        <v>454</v>
      </c>
      <c r="I55" s="485"/>
      <c r="J55" s="485"/>
      <c r="K55" s="485"/>
      <c r="L55" s="485"/>
      <c r="M55" s="485"/>
      <c r="N55" s="485"/>
      <c r="O55" s="484"/>
    </row>
    <row r="56" spans="1:15" s="545" customFormat="1" ht="16">
      <c r="A56" s="497" t="s">
        <v>603</v>
      </c>
      <c r="B56" s="485"/>
      <c r="C56" s="485"/>
      <c r="D56" s="485"/>
      <c r="E56" s="485"/>
      <c r="F56" s="492"/>
      <c r="G56" s="485"/>
      <c r="H56" s="485" t="s">
        <v>604</v>
      </c>
      <c r="I56" s="485"/>
      <c r="J56" s="485"/>
      <c r="K56" s="485"/>
      <c r="L56" s="485"/>
      <c r="M56" s="485"/>
      <c r="N56" s="485"/>
      <c r="O56" s="484"/>
    </row>
    <row r="57" spans="1:15" s="545" customFormat="1" ht="16">
      <c r="A57" s="497"/>
      <c r="B57" s="485"/>
      <c r="C57" s="485"/>
      <c r="D57" s="485"/>
      <c r="E57" s="485"/>
      <c r="F57" s="492"/>
      <c r="G57" s="485"/>
      <c r="H57" s="485" t="s">
        <v>482</v>
      </c>
      <c r="I57" s="485"/>
      <c r="J57" s="485"/>
      <c r="K57" s="485"/>
      <c r="L57" s="485"/>
      <c r="M57" s="485"/>
      <c r="N57" s="485"/>
      <c r="O57" s="484"/>
    </row>
    <row r="58" spans="1:15" s="545" customFormat="1" ht="16">
      <c r="A58" s="497" t="s">
        <v>458</v>
      </c>
      <c r="B58" s="485"/>
      <c r="C58" s="485"/>
      <c r="D58" s="485"/>
      <c r="E58" s="485"/>
      <c r="F58" s="492"/>
      <c r="G58" s="485"/>
      <c r="H58" s="485" t="s">
        <v>459</v>
      </c>
      <c r="I58" s="485"/>
      <c r="J58" s="485"/>
      <c r="K58" s="485"/>
      <c r="L58" s="485"/>
      <c r="M58" s="485"/>
      <c r="N58" s="485"/>
      <c r="O58" s="484"/>
    </row>
    <row r="59" spans="1:15" s="545" customFormat="1" ht="16">
      <c r="A59" s="497" t="s">
        <v>460</v>
      </c>
      <c r="B59" s="485"/>
      <c r="C59" s="485"/>
      <c r="D59" s="485"/>
      <c r="E59" s="485"/>
      <c r="F59" s="492"/>
      <c r="G59" s="485"/>
      <c r="H59" s="485" t="s">
        <v>461</v>
      </c>
      <c r="I59" s="485"/>
      <c r="J59" s="485"/>
      <c r="K59" s="485"/>
      <c r="L59" s="485"/>
      <c r="M59" s="485"/>
      <c r="N59" s="485"/>
      <c r="O59" s="484"/>
    </row>
    <row r="60" spans="1:15" s="545" customFormat="1" ht="16">
      <c r="A60" s="497"/>
      <c r="B60" s="485"/>
      <c r="C60" s="485"/>
      <c r="D60" s="485"/>
      <c r="E60" s="485"/>
      <c r="F60" s="492"/>
      <c r="G60" s="485"/>
      <c r="H60" s="485"/>
      <c r="I60" s="485"/>
      <c r="J60" s="485"/>
      <c r="K60" s="485"/>
      <c r="L60" s="485"/>
      <c r="M60" s="485"/>
      <c r="N60" s="485"/>
      <c r="O60" s="484"/>
    </row>
    <row r="61" spans="1:15" s="545" customFormat="1" ht="16">
      <c r="A61" s="497" t="s">
        <v>462</v>
      </c>
      <c r="B61" s="485"/>
      <c r="C61" s="485"/>
      <c r="D61" s="485"/>
      <c r="E61" s="485"/>
      <c r="F61" s="492"/>
      <c r="G61" s="485"/>
      <c r="H61" s="485" t="s">
        <v>463</v>
      </c>
      <c r="I61" s="485"/>
      <c r="J61" s="485"/>
      <c r="K61" s="485"/>
      <c r="L61" s="485"/>
      <c r="M61" s="485"/>
      <c r="N61" s="485"/>
      <c r="O61" s="484"/>
    </row>
    <row r="62" spans="1:15" s="545" customFormat="1" ht="16">
      <c r="A62" s="497"/>
      <c r="B62" s="485"/>
      <c r="C62" s="485"/>
      <c r="D62" s="485"/>
      <c r="E62" s="485"/>
      <c r="F62" s="492"/>
      <c r="G62" s="485"/>
      <c r="H62" s="485"/>
      <c r="I62" s="485"/>
      <c r="J62" s="485"/>
      <c r="K62" s="492"/>
      <c r="L62" s="574"/>
      <c r="M62" s="485"/>
      <c r="N62" s="485"/>
      <c r="O62" s="484"/>
    </row>
    <row r="63" spans="1:15" s="545" customFormat="1" ht="16">
      <c r="A63" s="497" t="s">
        <v>155</v>
      </c>
      <c r="B63" s="630">
        <v>61930</v>
      </c>
      <c r="C63" s="572" t="s">
        <v>323</v>
      </c>
      <c r="D63" s="485"/>
      <c r="E63" s="492" t="s">
        <v>53</v>
      </c>
      <c r="F63" s="492"/>
      <c r="G63" s="492"/>
      <c r="H63" s="630">
        <v>50710</v>
      </c>
      <c r="I63" s="572" t="s">
        <v>54</v>
      </c>
      <c r="J63" s="485"/>
      <c r="K63" s="492" t="s">
        <v>55</v>
      </c>
      <c r="L63" s="574"/>
      <c r="M63" s="630">
        <v>51930</v>
      </c>
      <c r="N63" s="572" t="s">
        <v>323</v>
      </c>
      <c r="O63" s="544"/>
    </row>
    <row r="64" spans="1:15" s="545" customFormat="1" ht="16">
      <c r="A64" s="497" t="s">
        <v>56</v>
      </c>
      <c r="B64" s="630">
        <v>56210</v>
      </c>
      <c r="C64" s="572" t="s">
        <v>323</v>
      </c>
      <c r="D64" s="485"/>
      <c r="E64" s="492" t="s">
        <v>57</v>
      </c>
      <c r="F64" s="492"/>
      <c r="G64" s="492"/>
      <c r="H64" s="630">
        <v>50695</v>
      </c>
      <c r="I64" s="572" t="s">
        <v>323</v>
      </c>
      <c r="J64" s="485"/>
      <c r="K64" s="492" t="s">
        <v>58</v>
      </c>
      <c r="L64" s="574"/>
      <c r="M64" s="630">
        <v>58560</v>
      </c>
      <c r="N64" s="572" t="s">
        <v>323</v>
      </c>
      <c r="O64" s="544"/>
    </row>
    <row r="65" spans="1:15" s="545" customFormat="1" ht="16">
      <c r="A65" s="497" t="s">
        <v>59</v>
      </c>
      <c r="B65" s="630">
        <v>49790</v>
      </c>
      <c r="C65" s="572" t="s">
        <v>323</v>
      </c>
      <c r="D65" s="485"/>
      <c r="E65" s="492" t="s">
        <v>60</v>
      </c>
      <c r="F65" s="492"/>
      <c r="G65" s="492"/>
      <c r="H65" s="630">
        <v>80770</v>
      </c>
      <c r="I65" s="572" t="s">
        <v>323</v>
      </c>
      <c r="J65" s="485"/>
      <c r="K65" s="492" t="s">
        <v>61</v>
      </c>
      <c r="L65" s="574"/>
      <c r="M65" s="630">
        <v>62525</v>
      </c>
      <c r="N65" s="572" t="s">
        <v>54</v>
      </c>
      <c r="O65" s="544"/>
    </row>
    <row r="66" spans="1:15" s="657" customFormat="1" ht="16">
      <c r="A66" s="497" t="s">
        <v>62</v>
      </c>
      <c r="B66" s="630">
        <v>65785</v>
      </c>
      <c r="C66" s="572" t="s">
        <v>323</v>
      </c>
      <c r="D66" s="485"/>
      <c r="E66" s="492" t="s">
        <v>63</v>
      </c>
      <c r="F66" s="492"/>
      <c r="G66" s="492"/>
      <c r="H66" s="630">
        <v>74200</v>
      </c>
      <c r="I66" s="572" t="s">
        <v>323</v>
      </c>
      <c r="J66" s="485"/>
      <c r="K66" s="492" t="s">
        <v>64</v>
      </c>
      <c r="L66" s="574"/>
      <c r="M66" s="630">
        <v>62990</v>
      </c>
      <c r="N66" s="572" t="s">
        <v>54</v>
      </c>
      <c r="O66" s="544"/>
    </row>
    <row r="67" spans="1:15" ht="16">
      <c r="A67" s="497" t="s">
        <v>65</v>
      </c>
      <c r="B67" s="630">
        <v>52919.575912891771</v>
      </c>
      <c r="C67" s="572" t="s">
        <v>323</v>
      </c>
      <c r="D67" s="485"/>
      <c r="E67" s="492" t="s">
        <v>66</v>
      </c>
      <c r="F67" s="492"/>
      <c r="G67" s="492"/>
      <c r="H67" s="630">
        <v>55850</v>
      </c>
      <c r="I67" s="572" t="s">
        <v>323</v>
      </c>
      <c r="J67" s="485"/>
      <c r="K67" s="492" t="s">
        <v>67</v>
      </c>
      <c r="L67" s="574"/>
      <c r="M67" s="630">
        <v>52685</v>
      </c>
      <c r="N67" s="572" t="s">
        <v>54</v>
      </c>
      <c r="O67" s="658"/>
    </row>
    <row r="68" spans="1:15" ht="16">
      <c r="A68" s="497" t="s">
        <v>68</v>
      </c>
      <c r="B68" s="630">
        <v>69700</v>
      </c>
      <c r="C68" s="572" t="s">
        <v>323</v>
      </c>
      <c r="D68" s="485"/>
      <c r="E68" s="492" t="s">
        <v>69</v>
      </c>
      <c r="F68" s="492"/>
      <c r="G68" s="492"/>
      <c r="H68" s="630">
        <v>55760</v>
      </c>
      <c r="I68" s="572" t="s">
        <v>323</v>
      </c>
      <c r="J68" s="485"/>
      <c r="K68" s="492" t="s">
        <v>70</v>
      </c>
      <c r="L68" s="574"/>
      <c r="M68" s="630">
        <v>74700</v>
      </c>
      <c r="N68" s="572" t="s">
        <v>54</v>
      </c>
      <c r="O68" s="659"/>
    </row>
    <row r="69" spans="1:15" ht="16">
      <c r="A69" s="497" t="s">
        <v>71</v>
      </c>
      <c r="B69" s="630">
        <v>58050</v>
      </c>
      <c r="C69" s="572" t="s">
        <v>323</v>
      </c>
      <c r="D69" s="485"/>
      <c r="E69" s="492" t="s">
        <v>72</v>
      </c>
      <c r="F69" s="492"/>
      <c r="G69" s="492"/>
      <c r="H69" s="630">
        <v>37000</v>
      </c>
      <c r="I69" s="572" t="s">
        <v>323</v>
      </c>
      <c r="J69" s="485"/>
      <c r="K69" s="492" t="s">
        <v>73</v>
      </c>
      <c r="L69" s="574"/>
      <c r="M69" s="630">
        <v>81845</v>
      </c>
      <c r="N69" s="572" t="s">
        <v>54</v>
      </c>
    </row>
    <row r="70" spans="1:15" ht="16">
      <c r="A70" s="497" t="s">
        <v>74</v>
      </c>
      <c r="B70" s="630">
        <v>60645</v>
      </c>
      <c r="C70" s="572" t="s">
        <v>323</v>
      </c>
      <c r="D70" s="485"/>
      <c r="E70" s="492" t="s">
        <v>75</v>
      </c>
      <c r="F70" s="492"/>
      <c r="G70" s="492"/>
      <c r="H70" s="630">
        <v>68715</v>
      </c>
      <c r="I70" s="572" t="s">
        <v>323</v>
      </c>
      <c r="J70" s="485"/>
      <c r="K70" s="492" t="s">
        <v>76</v>
      </c>
      <c r="L70" s="574"/>
      <c r="M70" s="630">
        <v>44111</v>
      </c>
      <c r="N70" s="572" t="s">
        <v>54</v>
      </c>
    </row>
    <row r="71" spans="1:15" ht="16">
      <c r="A71" s="497" t="s">
        <v>77</v>
      </c>
      <c r="B71" s="630">
        <v>63420</v>
      </c>
      <c r="C71" s="572" t="s">
        <v>323</v>
      </c>
      <c r="D71" s="485"/>
      <c r="E71" s="492" t="s">
        <v>78</v>
      </c>
      <c r="F71" s="492"/>
      <c r="G71" s="492"/>
      <c r="H71" s="630">
        <v>75055</v>
      </c>
      <c r="I71" s="572" t="s">
        <v>323</v>
      </c>
      <c r="J71" s="485"/>
      <c r="K71" s="492" t="s">
        <v>79</v>
      </c>
      <c r="L71" s="574"/>
      <c r="M71" s="630">
        <v>115900</v>
      </c>
      <c r="N71" s="572" t="s">
        <v>323</v>
      </c>
    </row>
    <row r="72" spans="1:15" ht="16">
      <c r="A72" s="497"/>
      <c r="B72" s="574"/>
      <c r="C72" s="574"/>
      <c r="D72" s="660"/>
      <c r="E72" s="492"/>
      <c r="F72" s="492"/>
      <c r="G72" s="492"/>
      <c r="H72" s="497"/>
      <c r="I72" s="572"/>
      <c r="J72" s="485"/>
      <c r="K72" s="492" t="s">
        <v>80</v>
      </c>
      <c r="L72" s="574"/>
      <c r="M72" s="560"/>
      <c r="N72" s="560"/>
    </row>
    <row r="73" spans="1:15" ht="16">
      <c r="A73" s="574"/>
      <c r="B73" s="574"/>
      <c r="C73" s="574"/>
      <c r="D73" s="574"/>
      <c r="E73" s="574"/>
      <c r="F73" s="575"/>
      <c r="G73" s="574"/>
      <c r="H73" s="574"/>
      <c r="I73" s="661"/>
      <c r="J73" s="485"/>
      <c r="K73" s="492"/>
      <c r="L73" s="574"/>
      <c r="M73" s="574"/>
      <c r="N73" s="543"/>
    </row>
    <row r="74" spans="1:15">
      <c r="I74" s="662"/>
    </row>
  </sheetData>
  <printOptions horizontalCentered="1"/>
  <pageMargins left="0.39370078740157483" right="0.39370078740157483" top="0.98425196850393704" bottom="0.59055118110236227" header="0.39370078740157483" footer="0.39370078740157483"/>
  <pageSetup paperSize="9" scale="64" orientation="portrait" r:id="rId1"/>
  <headerFooter alignWithMargins="0">
    <oddHeader>&amp;C&amp;"Helvetica,Fett"&amp;12 2017</oddHeader>
    <oddFooter>&amp;L30&amp;C&amp;"Helvetica,Standard" Eidg. Steuerverwaltung  -  Administration fédérale des contributions  -  Amministrazione federale delle contribuzioni</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38"/>
  <dimension ref="A1:N78"/>
  <sheetViews>
    <sheetView view="pageLayout" zoomScale="70" zoomScaleNormal="75" zoomScalePageLayoutView="70" workbookViewId="0"/>
  </sheetViews>
  <sheetFormatPr baseColWidth="10" defaultColWidth="10.33203125" defaultRowHeight="18"/>
  <cols>
    <col min="1" max="1" width="32.6640625" style="20" customWidth="1"/>
    <col min="2" max="14" width="10.33203125" style="20" customWidth="1"/>
    <col min="15" max="16" width="10.6640625" style="20" customWidth="1"/>
    <col min="17" max="21" width="12.6640625" style="20" customWidth="1"/>
    <col min="22" max="16384" width="10.33203125" style="20"/>
  </cols>
  <sheetData>
    <row r="1" spans="1:14" ht="20.25" customHeight="1">
      <c r="A1" s="18" t="s">
        <v>357</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13</v>
      </c>
      <c r="B10" s="773" t="s">
        <v>9</v>
      </c>
      <c r="C10" s="774"/>
      <c r="D10" s="774"/>
      <c r="E10" s="774"/>
      <c r="F10" s="774"/>
      <c r="G10" s="774"/>
      <c r="H10" s="774"/>
      <c r="I10" s="774"/>
      <c r="J10" s="774"/>
      <c r="K10" s="774"/>
      <c r="L10" s="774"/>
      <c r="M10" s="774"/>
      <c r="N10" s="775"/>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70" t="s">
        <v>15</v>
      </c>
      <c r="C15" s="771"/>
      <c r="D15" s="771"/>
      <c r="E15" s="771"/>
      <c r="F15" s="771"/>
      <c r="G15" s="771"/>
      <c r="H15" s="771"/>
      <c r="I15" s="771"/>
      <c r="J15" s="771"/>
      <c r="K15" s="771"/>
      <c r="L15" s="771"/>
      <c r="M15" s="771"/>
      <c r="N15" s="772"/>
    </row>
    <row r="16" spans="1:14" ht="19" customHeight="1">
      <c r="A16" s="25" t="s">
        <v>155</v>
      </c>
      <c r="B16" s="26">
        <v>0</v>
      </c>
      <c r="C16" s="26">
        <v>0</v>
      </c>
      <c r="D16" s="26">
        <v>0</v>
      </c>
      <c r="E16" s="26">
        <v>0</v>
      </c>
      <c r="F16" s="26">
        <v>0</v>
      </c>
      <c r="G16" s="26">
        <v>4.6830000000000007</v>
      </c>
      <c r="H16" s="26">
        <v>8.5302500000000006</v>
      </c>
      <c r="I16" s="26">
        <v>12.146200000000004</v>
      </c>
      <c r="J16" s="26">
        <v>16.4284</v>
      </c>
      <c r="K16" s="26">
        <v>19.787899999999997</v>
      </c>
      <c r="L16" s="26">
        <v>22.760300000000012</v>
      </c>
      <c r="M16" s="26">
        <v>25.556399999999996</v>
      </c>
      <c r="N16" s="26">
        <v>26.608430000000006</v>
      </c>
    </row>
    <row r="17" spans="1:14" ht="19" customHeight="1">
      <c r="A17" s="25" t="s">
        <v>56</v>
      </c>
      <c r="B17" s="26">
        <v>0</v>
      </c>
      <c r="C17" s="26">
        <v>0</v>
      </c>
      <c r="D17" s="26">
        <v>0</v>
      </c>
      <c r="E17" s="26">
        <v>0</v>
      </c>
      <c r="F17" s="26">
        <v>2.5355000000000003</v>
      </c>
      <c r="G17" s="26">
        <v>12.926499999999999</v>
      </c>
      <c r="H17" s="26">
        <v>16.394750000000002</v>
      </c>
      <c r="I17" s="26">
        <v>16.990299999999994</v>
      </c>
      <c r="J17" s="26">
        <v>21.409400000000005</v>
      </c>
      <c r="K17" s="26">
        <v>24.554600000000008</v>
      </c>
      <c r="L17" s="26">
        <v>25.764950000000002</v>
      </c>
      <c r="M17" s="26">
        <v>27.130100000000006</v>
      </c>
      <c r="N17" s="26">
        <v>27.729009999999999</v>
      </c>
    </row>
    <row r="18" spans="1:14" ht="19" customHeight="1">
      <c r="A18" s="25" t="s">
        <v>59</v>
      </c>
      <c r="B18" s="26">
        <v>0</v>
      </c>
      <c r="C18" s="26">
        <v>0</v>
      </c>
      <c r="D18" s="26">
        <v>0</v>
      </c>
      <c r="E18" s="26">
        <v>3.7000000000000026E-2</v>
      </c>
      <c r="F18" s="26">
        <v>5.9019999999999992</v>
      </c>
      <c r="G18" s="26">
        <v>12.2005</v>
      </c>
      <c r="H18" s="26">
        <v>13.819500000000003</v>
      </c>
      <c r="I18" s="26">
        <v>14.319000000000001</v>
      </c>
      <c r="J18" s="26">
        <v>17.131</v>
      </c>
      <c r="K18" s="26">
        <v>19.140800000000002</v>
      </c>
      <c r="L18" s="26">
        <v>19.185299999999998</v>
      </c>
      <c r="M18" s="26">
        <v>19.163800000000002</v>
      </c>
      <c r="N18" s="26">
        <v>19.18094</v>
      </c>
    </row>
    <row r="19" spans="1:14" ht="19" customHeight="1">
      <c r="A19" s="25" t="s">
        <v>62</v>
      </c>
      <c r="B19" s="26">
        <v>0</v>
      </c>
      <c r="C19" s="26">
        <v>0</v>
      </c>
      <c r="D19" s="26">
        <v>0</v>
      </c>
      <c r="E19" s="26">
        <v>0</v>
      </c>
      <c r="F19" s="26">
        <v>0</v>
      </c>
      <c r="G19" s="26">
        <v>9.1656249999999986</v>
      </c>
      <c r="H19" s="26">
        <v>12.245274999999998</v>
      </c>
      <c r="I19" s="26">
        <v>12.171949999999999</v>
      </c>
      <c r="J19" s="26">
        <v>12.817210000000006</v>
      </c>
      <c r="K19" s="26">
        <v>13.110509999999998</v>
      </c>
      <c r="L19" s="26">
        <v>13.110509999999998</v>
      </c>
      <c r="M19" s="26">
        <v>13.095845000000001</v>
      </c>
      <c r="N19" s="26">
        <v>13.107576999999997</v>
      </c>
    </row>
    <row r="20" spans="1:14" ht="19" customHeight="1">
      <c r="A20" s="25" t="s">
        <v>65</v>
      </c>
      <c r="B20" s="26">
        <v>0</v>
      </c>
      <c r="C20" s="26">
        <v>0</v>
      </c>
      <c r="D20" s="26">
        <v>0</v>
      </c>
      <c r="E20" s="26">
        <v>0</v>
      </c>
      <c r="F20" s="26">
        <v>1.6074999999999999</v>
      </c>
      <c r="G20" s="26">
        <v>8.5395000000000003</v>
      </c>
      <c r="H20" s="26">
        <v>11.235750000000003</v>
      </c>
      <c r="I20" s="26">
        <v>14.180699999999998</v>
      </c>
      <c r="J20" s="26">
        <v>14.748300000000006</v>
      </c>
      <c r="K20" s="26">
        <v>14.748299999999995</v>
      </c>
      <c r="L20" s="26">
        <v>18.258100000000006</v>
      </c>
      <c r="M20" s="26">
        <v>19.670449999999988</v>
      </c>
      <c r="N20" s="26">
        <v>16.188960000000002</v>
      </c>
    </row>
    <row r="21" spans="1:14" ht="19" customHeight="1">
      <c r="A21" s="25" t="s">
        <v>68</v>
      </c>
      <c r="B21" s="26">
        <v>0</v>
      </c>
      <c r="C21" s="26">
        <v>0</v>
      </c>
      <c r="D21" s="26">
        <v>0</v>
      </c>
      <c r="E21" s="26">
        <v>0</v>
      </c>
      <c r="F21" s="26">
        <v>0</v>
      </c>
      <c r="G21" s="26">
        <v>6.2655000000000003</v>
      </c>
      <c r="H21" s="26">
        <v>12.530499999999996</v>
      </c>
      <c r="I21" s="26">
        <v>12.751100000000001</v>
      </c>
      <c r="J21" s="26">
        <v>12.3103</v>
      </c>
      <c r="K21" s="26">
        <v>12.2966</v>
      </c>
      <c r="L21" s="26">
        <v>12.310400000000001</v>
      </c>
      <c r="M21" s="26">
        <v>12.31035</v>
      </c>
      <c r="N21" s="26">
        <v>12.307629999999998</v>
      </c>
    </row>
    <row r="22" spans="1:14" ht="19" customHeight="1">
      <c r="A22" s="25" t="s">
        <v>71</v>
      </c>
      <c r="B22" s="26">
        <v>0</v>
      </c>
      <c r="C22" s="26">
        <v>0</v>
      </c>
      <c r="D22" s="26">
        <v>0</v>
      </c>
      <c r="E22" s="26">
        <v>0</v>
      </c>
      <c r="F22" s="26">
        <v>0.45550000000000007</v>
      </c>
      <c r="G22" s="26">
        <v>6.6824999999999992</v>
      </c>
      <c r="H22" s="26">
        <v>12.578000000000003</v>
      </c>
      <c r="I22" s="26">
        <v>13.161100000000003</v>
      </c>
      <c r="J22" s="26">
        <v>14.535799999999997</v>
      </c>
      <c r="K22" s="26">
        <v>15.286900000000001</v>
      </c>
      <c r="L22" s="26">
        <v>15.001650000000003</v>
      </c>
      <c r="M22" s="26">
        <v>13.419650000000003</v>
      </c>
      <c r="N22" s="26">
        <v>13.419649999999999</v>
      </c>
    </row>
    <row r="23" spans="1:14" ht="19" customHeight="1">
      <c r="A23" s="25" t="s">
        <v>74</v>
      </c>
      <c r="B23" s="26">
        <v>0</v>
      </c>
      <c r="C23" s="26">
        <v>0</v>
      </c>
      <c r="D23" s="26">
        <v>0</v>
      </c>
      <c r="E23" s="26">
        <v>0</v>
      </c>
      <c r="F23" s="26">
        <v>0</v>
      </c>
      <c r="G23" s="26">
        <v>7.4167499999999995</v>
      </c>
      <c r="H23" s="26">
        <v>11.817249999999998</v>
      </c>
      <c r="I23" s="26">
        <v>14.747299999999999</v>
      </c>
      <c r="J23" s="26">
        <v>17.030700000000003</v>
      </c>
      <c r="K23" s="26">
        <v>17.856200000000001</v>
      </c>
      <c r="L23" s="26">
        <v>19.583400000000008</v>
      </c>
      <c r="M23" s="26">
        <v>19.917399999999994</v>
      </c>
      <c r="N23" s="26">
        <v>21.310349999999996</v>
      </c>
    </row>
    <row r="24" spans="1:14" ht="19" customHeight="1">
      <c r="A24" s="25" t="s">
        <v>77</v>
      </c>
      <c r="B24" s="26">
        <v>0</v>
      </c>
      <c r="C24" s="26">
        <v>0</v>
      </c>
      <c r="D24" s="26">
        <v>0</v>
      </c>
      <c r="E24" s="26">
        <v>0</v>
      </c>
      <c r="F24" s="26">
        <v>0</v>
      </c>
      <c r="G24" s="26">
        <v>1.4377500000000001</v>
      </c>
      <c r="H24" s="26">
        <v>3.51275</v>
      </c>
      <c r="I24" s="26">
        <v>5.1048</v>
      </c>
      <c r="J24" s="26">
        <v>7.3784000000000018</v>
      </c>
      <c r="K24" s="26">
        <v>14.662000000000001</v>
      </c>
      <c r="L24" s="26">
        <v>13.49455</v>
      </c>
      <c r="M24" s="26">
        <v>10.644549999999995</v>
      </c>
      <c r="N24" s="26">
        <v>10.654100000000001</v>
      </c>
    </row>
    <row r="25" spans="1:14" ht="19" customHeight="1">
      <c r="A25" s="25" t="s">
        <v>53</v>
      </c>
      <c r="B25" s="26">
        <v>0</v>
      </c>
      <c r="C25" s="26">
        <v>0</v>
      </c>
      <c r="D25" s="26">
        <v>0</v>
      </c>
      <c r="E25" s="26">
        <v>0</v>
      </c>
      <c r="F25" s="26">
        <v>2.6205000000000007</v>
      </c>
      <c r="G25" s="26">
        <v>9.1522499999999987</v>
      </c>
      <c r="H25" s="26">
        <v>15.2835</v>
      </c>
      <c r="I25" s="26">
        <v>18.7165</v>
      </c>
      <c r="J25" s="26">
        <v>21.584699999999991</v>
      </c>
      <c r="K25" s="26">
        <v>23.707500000000007</v>
      </c>
      <c r="L25" s="26">
        <v>27.146450000000002</v>
      </c>
      <c r="M25" s="26">
        <v>27.829899999999995</v>
      </c>
      <c r="N25" s="26">
        <v>22.757050000000007</v>
      </c>
    </row>
    <row r="26" spans="1:14" ht="19" customHeight="1">
      <c r="A26" s="25" t="s">
        <v>57</v>
      </c>
      <c r="B26" s="26">
        <v>0</v>
      </c>
      <c r="C26" s="26">
        <v>0</v>
      </c>
      <c r="D26" s="26">
        <v>0</v>
      </c>
      <c r="E26" s="26">
        <v>0</v>
      </c>
      <c r="F26" s="26">
        <v>10.4015</v>
      </c>
      <c r="G26" s="26">
        <v>11.747499999999999</v>
      </c>
      <c r="H26" s="26">
        <v>16.197249999999997</v>
      </c>
      <c r="I26" s="26">
        <v>18.854400000000002</v>
      </c>
      <c r="J26" s="26">
        <v>21.489300000000004</v>
      </c>
      <c r="K26" s="26">
        <v>23.407700000000002</v>
      </c>
      <c r="L26" s="26">
        <v>24.359250000000007</v>
      </c>
      <c r="M26" s="26">
        <v>24.359199999999984</v>
      </c>
      <c r="N26" s="26">
        <v>23.069580000000002</v>
      </c>
    </row>
    <row r="27" spans="1:14" ht="19" customHeight="1">
      <c r="A27" s="25" t="s">
        <v>60</v>
      </c>
      <c r="B27" s="26">
        <v>0</v>
      </c>
      <c r="C27" s="26">
        <v>0</v>
      </c>
      <c r="D27" s="26">
        <v>0</v>
      </c>
      <c r="E27" s="26">
        <v>0</v>
      </c>
      <c r="F27" s="26">
        <v>0</v>
      </c>
      <c r="G27" s="26">
        <v>0</v>
      </c>
      <c r="H27" s="26">
        <v>20.545749999999998</v>
      </c>
      <c r="I27" s="26">
        <v>21.342199999999998</v>
      </c>
      <c r="J27" s="26">
        <v>21.482800000000001</v>
      </c>
      <c r="K27" s="26">
        <v>21.481049999999996</v>
      </c>
      <c r="L27" s="26">
        <v>21.482800000000001</v>
      </c>
      <c r="M27" s="26">
        <v>21.458800000000004</v>
      </c>
      <c r="N27" s="26">
        <v>24.889319999999998</v>
      </c>
    </row>
    <row r="28" spans="1:14" ht="19" customHeight="1">
      <c r="A28" s="25" t="s">
        <v>63</v>
      </c>
      <c r="B28" s="26">
        <v>0</v>
      </c>
      <c r="C28" s="26">
        <v>0</v>
      </c>
      <c r="D28" s="26">
        <v>0</v>
      </c>
      <c r="E28" s="26">
        <v>0</v>
      </c>
      <c r="F28" s="26">
        <v>0</v>
      </c>
      <c r="G28" s="26">
        <v>4.7487500000000002</v>
      </c>
      <c r="H28" s="26">
        <v>16.539250000000003</v>
      </c>
      <c r="I28" s="26">
        <v>20.639299999999999</v>
      </c>
      <c r="J28" s="26">
        <v>23.3184</v>
      </c>
      <c r="K28" s="26">
        <v>25.565700000000003</v>
      </c>
      <c r="L28" s="26">
        <v>26.446449999999988</v>
      </c>
      <c r="M28" s="26">
        <v>26.853200000000012</v>
      </c>
      <c r="N28" s="26">
        <v>27.636509999999998</v>
      </c>
    </row>
    <row r="29" spans="1:14" ht="19" customHeight="1">
      <c r="A29" s="25" t="s">
        <v>66</v>
      </c>
      <c r="B29" s="26">
        <v>0</v>
      </c>
      <c r="C29" s="26">
        <v>0</v>
      </c>
      <c r="D29" s="26">
        <v>0</v>
      </c>
      <c r="E29" s="26">
        <v>0</v>
      </c>
      <c r="F29" s="26">
        <v>1.4845000000000002</v>
      </c>
      <c r="G29" s="26">
        <v>8.3419999999999987</v>
      </c>
      <c r="H29" s="26">
        <v>10.385499999999999</v>
      </c>
      <c r="I29" s="26">
        <v>14.145199999999999</v>
      </c>
      <c r="J29" s="26">
        <v>19.362000000000005</v>
      </c>
      <c r="K29" s="26">
        <v>21.926349999999996</v>
      </c>
      <c r="L29" s="26">
        <v>22.982849999999999</v>
      </c>
      <c r="M29" s="26">
        <v>23.672050000000002</v>
      </c>
      <c r="N29" s="26">
        <v>19.732419999999998</v>
      </c>
    </row>
    <row r="30" spans="1:14" ht="19" customHeight="1">
      <c r="A30" s="25" t="s">
        <v>69</v>
      </c>
      <c r="B30" s="26">
        <v>0</v>
      </c>
      <c r="C30" s="26">
        <v>0</v>
      </c>
      <c r="D30" s="26">
        <v>0</v>
      </c>
      <c r="E30" s="26">
        <v>0</v>
      </c>
      <c r="F30" s="26">
        <v>2.0434999999999999</v>
      </c>
      <c r="G30" s="26">
        <v>8.2565000000000026</v>
      </c>
      <c r="H30" s="26">
        <v>13.091999999999999</v>
      </c>
      <c r="I30" s="26">
        <v>17.008800000000001</v>
      </c>
      <c r="J30" s="26">
        <v>19.301799999999997</v>
      </c>
      <c r="K30" s="26">
        <v>19.991400000000002</v>
      </c>
      <c r="L30" s="26">
        <v>20.222300000000004</v>
      </c>
      <c r="M30" s="26">
        <v>20.000750000000014</v>
      </c>
      <c r="N30" s="26">
        <v>18.126269999999998</v>
      </c>
    </row>
    <row r="31" spans="1:14" ht="19" customHeight="1">
      <c r="A31" s="25" t="s">
        <v>72</v>
      </c>
      <c r="B31" s="26">
        <v>0</v>
      </c>
      <c r="C31" s="26">
        <v>0</v>
      </c>
      <c r="D31" s="26">
        <v>0.46750000000000003</v>
      </c>
      <c r="E31" s="26">
        <v>1.8129999999999999</v>
      </c>
      <c r="F31" s="26">
        <v>3.2770000000000001</v>
      </c>
      <c r="G31" s="26">
        <v>6.3992499999999994</v>
      </c>
      <c r="H31" s="26">
        <v>10.406749999999999</v>
      </c>
      <c r="I31" s="26">
        <v>12.854899999999999</v>
      </c>
      <c r="J31" s="26">
        <v>13.442799999999998</v>
      </c>
      <c r="K31" s="26">
        <v>14.21055</v>
      </c>
      <c r="L31" s="26">
        <v>13.854600000000005</v>
      </c>
      <c r="M31" s="26">
        <v>13.333699999999999</v>
      </c>
      <c r="N31" s="26">
        <v>12.655499999999996</v>
      </c>
    </row>
    <row r="32" spans="1:14" ht="19" customHeight="1">
      <c r="A32" s="25" t="s">
        <v>75</v>
      </c>
      <c r="B32" s="26">
        <v>0</v>
      </c>
      <c r="C32" s="26">
        <v>0</v>
      </c>
      <c r="D32" s="26">
        <v>0</v>
      </c>
      <c r="E32" s="26">
        <v>0</v>
      </c>
      <c r="F32" s="26">
        <v>0</v>
      </c>
      <c r="G32" s="26">
        <v>6.7830000000000004</v>
      </c>
      <c r="H32" s="26">
        <v>15.091250000000004</v>
      </c>
      <c r="I32" s="26">
        <v>18.684900000000003</v>
      </c>
      <c r="J32" s="26">
        <v>22.137099999999997</v>
      </c>
      <c r="K32" s="26">
        <v>23.684649999999994</v>
      </c>
      <c r="L32" s="26">
        <v>23.950250000000008</v>
      </c>
      <c r="M32" s="26">
        <v>23.920350000000006</v>
      </c>
      <c r="N32" s="26">
        <v>22.127459999999999</v>
      </c>
    </row>
    <row r="33" spans="1:14" ht="19" customHeight="1">
      <c r="A33" s="25" t="s">
        <v>78</v>
      </c>
      <c r="B33" s="26">
        <v>0</v>
      </c>
      <c r="C33" s="26">
        <v>0</v>
      </c>
      <c r="D33" s="26">
        <v>0</v>
      </c>
      <c r="E33" s="26">
        <v>0</v>
      </c>
      <c r="F33" s="26">
        <v>0</v>
      </c>
      <c r="G33" s="26">
        <v>1.155</v>
      </c>
      <c r="H33" s="26">
        <v>10.165000000000001</v>
      </c>
      <c r="I33" s="26">
        <v>15.512</v>
      </c>
      <c r="J33" s="26">
        <v>18.562000000000001</v>
      </c>
      <c r="K33" s="26">
        <v>19.329000000000001</v>
      </c>
      <c r="L33" s="26">
        <v>19.925999999999998</v>
      </c>
      <c r="M33" s="26">
        <v>19.946999999999999</v>
      </c>
      <c r="N33" s="26">
        <v>20.2806</v>
      </c>
    </row>
    <row r="34" spans="1:14" ht="19" customHeight="1">
      <c r="A34" s="25" t="s">
        <v>55</v>
      </c>
      <c r="B34" s="26">
        <v>0</v>
      </c>
      <c r="C34" s="26">
        <v>0</v>
      </c>
      <c r="D34" s="26">
        <v>0</v>
      </c>
      <c r="E34" s="26">
        <v>0</v>
      </c>
      <c r="F34" s="26">
        <v>1.6130000000000002</v>
      </c>
      <c r="G34" s="26">
        <v>5.3760000000000003</v>
      </c>
      <c r="H34" s="26">
        <v>9.2959999999999994</v>
      </c>
      <c r="I34" s="26">
        <v>13.628100000000002</v>
      </c>
      <c r="J34" s="26">
        <v>17.400300000000001</v>
      </c>
      <c r="K34" s="26">
        <v>19.23715</v>
      </c>
      <c r="L34" s="26">
        <v>20.025599999999997</v>
      </c>
      <c r="M34" s="26">
        <v>20.853299999999997</v>
      </c>
      <c r="N34" s="26">
        <v>21.454039999999999</v>
      </c>
    </row>
    <row r="35" spans="1:14" ht="19" customHeight="1">
      <c r="A35" s="25" t="s">
        <v>58</v>
      </c>
      <c r="B35" s="26">
        <v>0</v>
      </c>
      <c r="C35" s="26">
        <v>0</v>
      </c>
      <c r="D35" s="26">
        <v>0</v>
      </c>
      <c r="E35" s="26">
        <v>0</v>
      </c>
      <c r="F35" s="26">
        <v>1.5619999999999998</v>
      </c>
      <c r="G35" s="26">
        <v>9.5419999999999998</v>
      </c>
      <c r="H35" s="26">
        <v>13.893999999999998</v>
      </c>
      <c r="I35" s="26">
        <v>16.204399999999996</v>
      </c>
      <c r="J35" s="26">
        <v>17.450100000000006</v>
      </c>
      <c r="K35" s="26">
        <v>18.527900000000002</v>
      </c>
      <c r="L35" s="26">
        <v>19.068050000000003</v>
      </c>
      <c r="M35" s="26">
        <v>19.935949999999998</v>
      </c>
      <c r="N35" s="26">
        <v>19.949289999999994</v>
      </c>
    </row>
    <row r="36" spans="1:14" ht="19" customHeight="1">
      <c r="A36" s="25" t="s">
        <v>61</v>
      </c>
      <c r="B36" s="26">
        <v>0</v>
      </c>
      <c r="C36" s="26">
        <v>0</v>
      </c>
      <c r="D36" s="26">
        <v>0</v>
      </c>
      <c r="E36" s="26">
        <v>0</v>
      </c>
      <c r="F36" s="26">
        <v>0</v>
      </c>
      <c r="G36" s="26">
        <v>5.3229999999999995</v>
      </c>
      <c r="H36" s="26">
        <v>8.8057500000000015</v>
      </c>
      <c r="I36" s="26">
        <v>20.082599999999999</v>
      </c>
      <c r="J36" s="26">
        <v>22.064599999999999</v>
      </c>
      <c r="K36" s="26">
        <v>23.985550000000003</v>
      </c>
      <c r="L36" s="26">
        <v>25.55885</v>
      </c>
      <c r="M36" s="26">
        <v>25.942600000000006</v>
      </c>
      <c r="N36" s="26">
        <v>26.053830000000001</v>
      </c>
    </row>
    <row r="37" spans="1:14" ht="19" customHeight="1">
      <c r="A37" s="25" t="s">
        <v>64</v>
      </c>
      <c r="B37" s="26">
        <v>0</v>
      </c>
      <c r="C37" s="26">
        <v>0</v>
      </c>
      <c r="D37" s="26">
        <v>0</v>
      </c>
      <c r="E37" s="26">
        <v>0</v>
      </c>
      <c r="F37" s="26">
        <v>0</v>
      </c>
      <c r="G37" s="26">
        <v>9.7007500000000011</v>
      </c>
      <c r="H37" s="26">
        <v>27.573999999999998</v>
      </c>
      <c r="I37" s="26">
        <v>17.592400000000001</v>
      </c>
      <c r="J37" s="26">
        <v>21.076599999999996</v>
      </c>
      <c r="K37" s="26">
        <v>29.668150000000011</v>
      </c>
      <c r="L37" s="26">
        <v>30.068899999999992</v>
      </c>
      <c r="M37" s="26">
        <v>32.077950000000001</v>
      </c>
      <c r="N37" s="26">
        <v>28.347109999999997</v>
      </c>
    </row>
    <row r="38" spans="1:14" ht="19" customHeight="1">
      <c r="A38" s="25" t="s">
        <v>67</v>
      </c>
      <c r="B38" s="26">
        <v>0</v>
      </c>
      <c r="C38" s="26">
        <v>0</v>
      </c>
      <c r="D38" s="26">
        <v>0</v>
      </c>
      <c r="E38" s="26">
        <v>0</v>
      </c>
      <c r="F38" s="26">
        <v>2.519499999999999</v>
      </c>
      <c r="G38" s="26">
        <v>9.1095000000000006</v>
      </c>
      <c r="H38" s="26">
        <v>11.348500000000001</v>
      </c>
      <c r="I38" s="26">
        <v>14.5055</v>
      </c>
      <c r="J38" s="26">
        <v>22.912500000000009</v>
      </c>
      <c r="K38" s="26">
        <v>23.697049999999994</v>
      </c>
      <c r="L38" s="26">
        <v>24.144099999999998</v>
      </c>
      <c r="M38" s="26">
        <v>23.760800000000003</v>
      </c>
      <c r="N38" s="26">
        <v>22.639949999999999</v>
      </c>
    </row>
    <row r="39" spans="1:14" ht="19" customHeight="1">
      <c r="A39" s="25" t="s">
        <v>70</v>
      </c>
      <c r="B39" s="26">
        <v>0</v>
      </c>
      <c r="C39" s="26">
        <v>0</v>
      </c>
      <c r="D39" s="26">
        <v>0</v>
      </c>
      <c r="E39" s="26">
        <v>0</v>
      </c>
      <c r="F39" s="26">
        <v>0</v>
      </c>
      <c r="G39" s="26">
        <v>0.23943000000000003</v>
      </c>
      <c r="H39" s="26">
        <v>2.6036699999999997</v>
      </c>
      <c r="I39" s="26">
        <v>18.222519999999996</v>
      </c>
      <c r="J39" s="26">
        <v>22.538750000000004</v>
      </c>
      <c r="K39" s="26">
        <v>24.878980000000002</v>
      </c>
      <c r="L39" s="26">
        <v>26.945894999999993</v>
      </c>
      <c r="M39" s="26">
        <v>27.12468500000001</v>
      </c>
      <c r="N39" s="26">
        <v>23.775098999999994</v>
      </c>
    </row>
    <row r="40" spans="1:14" ht="19" customHeight="1">
      <c r="A40" s="25" t="s">
        <v>73</v>
      </c>
      <c r="B40" s="26">
        <v>0</v>
      </c>
      <c r="C40" s="26">
        <v>0</v>
      </c>
      <c r="D40" s="26">
        <v>0</v>
      </c>
      <c r="E40" s="26">
        <v>0</v>
      </c>
      <c r="F40" s="26">
        <v>0</v>
      </c>
      <c r="G40" s="26">
        <v>0</v>
      </c>
      <c r="H40" s="26">
        <v>12.049499999999998</v>
      </c>
      <c r="I40" s="26">
        <v>19.105899999999998</v>
      </c>
      <c r="J40" s="26">
        <v>23.2805</v>
      </c>
      <c r="K40" s="26">
        <v>24.083400000000001</v>
      </c>
      <c r="L40" s="26">
        <v>25.080500000000001</v>
      </c>
      <c r="M40" s="26">
        <v>26.294550000000005</v>
      </c>
      <c r="N40" s="26">
        <v>28.0152</v>
      </c>
    </row>
    <row r="41" spans="1:14" ht="19" customHeight="1">
      <c r="A41" s="25" t="s">
        <v>76</v>
      </c>
      <c r="B41" s="26">
        <v>0</v>
      </c>
      <c r="C41" s="26">
        <v>0</v>
      </c>
      <c r="D41" s="26">
        <v>0</v>
      </c>
      <c r="E41" s="26">
        <v>2.4314999999999998</v>
      </c>
      <c r="F41" s="26">
        <v>10.236999999999998</v>
      </c>
      <c r="G41" s="26">
        <v>14.929500000000001</v>
      </c>
      <c r="H41" s="26">
        <v>18.846999999999994</v>
      </c>
      <c r="I41" s="26">
        <v>20.561200000000003</v>
      </c>
      <c r="J41" s="26">
        <v>22.233000000000015</v>
      </c>
      <c r="K41" s="26">
        <v>24.704649999999987</v>
      </c>
      <c r="L41" s="26">
        <v>26.550000000000011</v>
      </c>
      <c r="M41" s="26">
        <v>26.613649999999993</v>
      </c>
      <c r="N41" s="26">
        <v>26.971680000000003</v>
      </c>
    </row>
    <row r="42" spans="1:14" ht="17.25" customHeight="1">
      <c r="A42" s="25"/>
      <c r="B42" s="26"/>
      <c r="C42" s="27"/>
      <c r="D42" s="26"/>
      <c r="E42" s="26"/>
      <c r="F42" s="26"/>
      <c r="G42" s="26"/>
      <c r="H42" s="26"/>
      <c r="I42" s="26"/>
      <c r="J42" s="26"/>
      <c r="K42" s="26"/>
      <c r="L42" s="26"/>
      <c r="M42" s="26"/>
      <c r="N42" s="26"/>
    </row>
    <row r="43" spans="1:14" ht="24" customHeight="1">
      <c r="A43" s="28" t="s">
        <v>79</v>
      </c>
      <c r="B43" s="26">
        <v>0</v>
      </c>
      <c r="C43" s="26">
        <v>0</v>
      </c>
      <c r="D43" s="26">
        <v>0</v>
      </c>
      <c r="E43" s="26">
        <v>0</v>
      </c>
      <c r="F43" s="26">
        <v>0</v>
      </c>
      <c r="G43" s="26">
        <v>0</v>
      </c>
      <c r="H43" s="26">
        <v>0</v>
      </c>
      <c r="I43" s="26">
        <v>2.2120000000000002</v>
      </c>
      <c r="J43" s="26">
        <v>5.9939999999999998</v>
      </c>
      <c r="K43" s="26">
        <v>11.454000000000001</v>
      </c>
      <c r="L43" s="26">
        <v>11.622</v>
      </c>
      <c r="M43" s="26">
        <v>11.609</v>
      </c>
      <c r="N43" s="26">
        <v>11.619400000000001</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2017</oddHeader>
    <oddFooter>&amp;C&amp;"Helvetica,Standard" Eidg. Steuerverwaltung  -  Administration fédérale des contributions  -  Amministrazione federale delle contribuzioni&amp;R27</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32"/>
  <dimension ref="A1:Z120"/>
  <sheetViews>
    <sheetView view="pageLayout" zoomScale="70" zoomScaleNormal="75" zoomScalePageLayoutView="70" workbookViewId="0"/>
  </sheetViews>
  <sheetFormatPr baseColWidth="10" defaultColWidth="12.6640625" defaultRowHeight="13"/>
  <cols>
    <col min="1" max="1" width="30.1640625" style="232" customWidth="1"/>
    <col min="2" max="8" width="11.6640625" style="232" bestFit="1" customWidth="1"/>
    <col min="9" max="11" width="13.6640625" style="232" bestFit="1" customWidth="1"/>
    <col min="12" max="12" width="13.6640625" style="232" customWidth="1"/>
    <col min="13" max="13" width="13.5" style="232" customWidth="1"/>
    <col min="14" max="22" width="12.6640625" style="232" customWidth="1"/>
    <col min="23" max="23" width="14.6640625" style="232" bestFit="1" customWidth="1"/>
    <col min="24" max="24" width="12.6640625" style="232" bestFit="1" customWidth="1"/>
    <col min="25" max="25" width="14.6640625" style="232" bestFit="1" customWidth="1"/>
    <col min="26" max="26" width="34.5" style="232" bestFit="1" customWidth="1"/>
    <col min="27" max="16384" width="12.6640625" style="232"/>
  </cols>
  <sheetData>
    <row r="1" spans="1:26" s="231" customFormat="1" ht="19" customHeight="1">
      <c r="A1" s="231" t="s">
        <v>301</v>
      </c>
    </row>
    <row r="2" spans="1:26" s="231" customFormat="1" ht="19" customHeight="1"/>
    <row r="3" spans="1:26" s="231" customFormat="1" ht="19" customHeight="1">
      <c r="A3" s="383" t="s">
        <v>81</v>
      </c>
      <c r="B3" s="384"/>
      <c r="C3" s="384"/>
      <c r="D3" s="384"/>
      <c r="E3" s="384"/>
      <c r="F3" s="384"/>
      <c r="G3" s="384"/>
      <c r="H3" s="384"/>
      <c r="I3" s="384"/>
      <c r="J3" s="384"/>
      <c r="K3" s="384"/>
      <c r="L3" s="384"/>
      <c r="M3" s="384"/>
      <c r="N3" s="384"/>
      <c r="O3" s="384"/>
      <c r="P3" s="384"/>
      <c r="Q3" s="384"/>
      <c r="R3" s="384"/>
      <c r="S3" s="384"/>
      <c r="T3" s="384"/>
    </row>
    <row r="4" spans="1:26" ht="19" customHeight="1">
      <c r="A4" s="383" t="s">
        <v>82</v>
      </c>
    </row>
    <row r="5" spans="1:26" ht="19" customHeight="1" thickBot="1">
      <c r="A5" s="233">
        <v>14</v>
      </c>
      <c r="X5" s="235"/>
      <c r="Z5" s="235">
        <v>14</v>
      </c>
    </row>
    <row r="6" spans="1:26" ht="19" customHeight="1" thickBot="1">
      <c r="A6" s="234" t="s">
        <v>10</v>
      </c>
      <c r="B6" s="815" t="s">
        <v>17</v>
      </c>
      <c r="C6" s="816"/>
      <c r="D6" s="816"/>
      <c r="E6" s="816"/>
      <c r="F6" s="816"/>
      <c r="G6" s="816"/>
      <c r="H6" s="816"/>
      <c r="I6" s="816"/>
      <c r="J6" s="816"/>
      <c r="K6" s="816"/>
      <c r="L6" s="816"/>
      <c r="M6" s="817"/>
      <c r="N6" s="815" t="s">
        <v>114</v>
      </c>
      <c r="O6" s="816"/>
      <c r="P6" s="816"/>
      <c r="Q6" s="816"/>
      <c r="R6" s="816"/>
      <c r="S6" s="816"/>
      <c r="T6" s="816"/>
      <c r="U6" s="816"/>
      <c r="V6" s="816"/>
      <c r="W6" s="816"/>
      <c r="X6" s="816"/>
      <c r="Y6" s="817"/>
      <c r="Z6" s="235" t="s">
        <v>11</v>
      </c>
    </row>
    <row r="7" spans="1:26" ht="19" customHeight="1">
      <c r="A7" s="234" t="s">
        <v>13</v>
      </c>
      <c r="B7" s="245">
        <v>12500</v>
      </c>
      <c r="C7" s="245">
        <v>15000</v>
      </c>
      <c r="D7" s="245">
        <v>17500</v>
      </c>
      <c r="E7" s="245">
        <v>20000</v>
      </c>
      <c r="F7" s="245">
        <v>25000</v>
      </c>
      <c r="G7" s="245">
        <v>30000</v>
      </c>
      <c r="H7" s="245">
        <v>35000</v>
      </c>
      <c r="I7" s="245">
        <v>40000</v>
      </c>
      <c r="J7" s="245">
        <v>45000</v>
      </c>
      <c r="K7" s="245">
        <v>50000</v>
      </c>
      <c r="L7" s="245">
        <v>60000</v>
      </c>
      <c r="M7" s="245">
        <v>70000</v>
      </c>
      <c r="N7" s="245">
        <v>80000</v>
      </c>
      <c r="O7" s="245">
        <v>90000</v>
      </c>
      <c r="P7" s="245">
        <v>100000</v>
      </c>
      <c r="Q7" s="245">
        <v>125000</v>
      </c>
      <c r="R7" s="245">
        <v>150000</v>
      </c>
      <c r="S7" s="245">
        <v>175000</v>
      </c>
      <c r="T7" s="245">
        <v>200000</v>
      </c>
      <c r="U7" s="245">
        <v>250000</v>
      </c>
      <c r="V7" s="245">
        <v>300000</v>
      </c>
      <c r="W7" s="245">
        <v>400000</v>
      </c>
      <c r="X7" s="245">
        <v>500000</v>
      </c>
      <c r="Y7" s="448">
        <v>1000000</v>
      </c>
      <c r="Z7" s="235" t="s">
        <v>14</v>
      </c>
    </row>
    <row r="8" spans="1:26" ht="19" customHeight="1">
      <c r="A8" s="234"/>
      <c r="B8" s="235"/>
      <c r="C8" s="235"/>
      <c r="D8" s="235"/>
      <c r="E8" s="235"/>
      <c r="F8" s="235"/>
      <c r="G8" s="235"/>
      <c r="H8" s="235"/>
      <c r="I8" s="235"/>
      <c r="J8" s="235"/>
      <c r="K8" s="235"/>
      <c r="L8" s="235"/>
      <c r="M8" s="235"/>
      <c r="X8" s="235"/>
      <c r="Z8" s="235"/>
    </row>
    <row r="9" spans="1:26" ht="19" customHeight="1">
      <c r="A9" s="234"/>
      <c r="B9" s="813" t="s">
        <v>18</v>
      </c>
      <c r="C9" s="814"/>
      <c r="D9" s="814"/>
      <c r="E9" s="814"/>
      <c r="F9" s="814"/>
      <c r="G9" s="814"/>
      <c r="H9" s="814"/>
      <c r="I9" s="814"/>
      <c r="J9" s="814"/>
      <c r="K9" s="814"/>
      <c r="L9" s="814"/>
      <c r="M9" s="437"/>
      <c r="N9" s="813" t="s">
        <v>329</v>
      </c>
      <c r="O9" s="814"/>
      <c r="P9" s="814"/>
      <c r="Q9" s="814"/>
      <c r="R9" s="814"/>
      <c r="S9" s="814"/>
      <c r="T9" s="814"/>
      <c r="U9" s="814"/>
      <c r="V9" s="814"/>
      <c r="W9" s="814"/>
      <c r="X9" s="814"/>
      <c r="Y9" s="818"/>
      <c r="Z9" s="235"/>
    </row>
    <row r="10" spans="1:26" ht="19" customHeight="1">
      <c r="A10" s="236" t="s">
        <v>155</v>
      </c>
      <c r="B10" s="15">
        <v>24</v>
      </c>
      <c r="C10" s="15">
        <v>24</v>
      </c>
      <c r="D10" s="15">
        <v>24</v>
      </c>
      <c r="E10" s="15">
        <v>24</v>
      </c>
      <c r="F10" s="15">
        <v>24</v>
      </c>
      <c r="G10" s="15">
        <v>24</v>
      </c>
      <c r="H10" s="15">
        <v>24</v>
      </c>
      <c r="I10" s="15">
        <v>24</v>
      </c>
      <c r="J10" s="15">
        <v>24</v>
      </c>
      <c r="K10" s="15">
        <v>24</v>
      </c>
      <c r="L10" s="15">
        <v>24</v>
      </c>
      <c r="M10" s="15">
        <v>372.09999999999997</v>
      </c>
      <c r="N10" s="15">
        <v>960.6</v>
      </c>
      <c r="O10" s="15">
        <v>1739.2000000000003</v>
      </c>
      <c r="P10" s="15">
        <v>2666.65</v>
      </c>
      <c r="Q10" s="15">
        <v>5293.3000000000011</v>
      </c>
      <c r="R10" s="15">
        <v>8739.7500000000018</v>
      </c>
      <c r="S10" s="15">
        <v>12696.85</v>
      </c>
      <c r="T10" s="15">
        <v>16953.95</v>
      </c>
      <c r="U10" s="15">
        <v>26505.550000000003</v>
      </c>
      <c r="V10" s="15">
        <v>36741.85</v>
      </c>
      <c r="W10" s="15">
        <v>59502.150000000009</v>
      </c>
      <c r="X10" s="15">
        <v>85058.55</v>
      </c>
      <c r="Y10" s="15">
        <v>218100.7</v>
      </c>
      <c r="Z10" s="235" t="s">
        <v>330</v>
      </c>
    </row>
    <row r="11" spans="1:26" ht="19" customHeight="1">
      <c r="A11" s="236" t="s">
        <v>56</v>
      </c>
      <c r="B11" s="217">
        <v>0</v>
      </c>
      <c r="C11" s="217">
        <v>0</v>
      </c>
      <c r="D11" s="217">
        <v>0</v>
      </c>
      <c r="E11" s="217">
        <v>0</v>
      </c>
      <c r="F11" s="217">
        <v>0</v>
      </c>
      <c r="G11" s="217">
        <v>0</v>
      </c>
      <c r="H11" s="217">
        <v>0</v>
      </c>
      <c r="I11" s="217">
        <v>0</v>
      </c>
      <c r="J11" s="217">
        <v>0</v>
      </c>
      <c r="K11" s="217">
        <v>0</v>
      </c>
      <c r="L11" s="217">
        <v>253.55</v>
      </c>
      <c r="M11" s="217">
        <v>1306.3000000000002</v>
      </c>
      <c r="N11" s="217">
        <v>2838.85</v>
      </c>
      <c r="O11" s="217">
        <v>4445.25</v>
      </c>
      <c r="P11" s="217">
        <v>6117.8</v>
      </c>
      <c r="Q11" s="217">
        <v>10166.450000000001</v>
      </c>
      <c r="R11" s="217">
        <v>14612.949999999999</v>
      </c>
      <c r="S11" s="217">
        <v>19810.300000000003</v>
      </c>
      <c r="T11" s="217">
        <v>25317.65</v>
      </c>
      <c r="U11" s="217">
        <v>37368.050000000003</v>
      </c>
      <c r="V11" s="217">
        <v>49872.250000000007</v>
      </c>
      <c r="W11" s="217">
        <v>75637.200000000012</v>
      </c>
      <c r="X11" s="217">
        <v>102767.30000000002</v>
      </c>
      <c r="Y11" s="217">
        <v>241412.35</v>
      </c>
      <c r="Z11" s="235" t="s">
        <v>331</v>
      </c>
    </row>
    <row r="12" spans="1:26" ht="19" customHeight="1">
      <c r="A12" s="236" t="s">
        <v>59</v>
      </c>
      <c r="B12" s="15">
        <v>50</v>
      </c>
      <c r="C12" s="15">
        <v>50</v>
      </c>
      <c r="D12" s="15">
        <v>50</v>
      </c>
      <c r="E12" s="15">
        <v>50</v>
      </c>
      <c r="F12" s="15">
        <v>50</v>
      </c>
      <c r="G12" s="15">
        <v>50</v>
      </c>
      <c r="H12" s="15">
        <v>50</v>
      </c>
      <c r="I12" s="15">
        <v>50</v>
      </c>
      <c r="J12" s="15">
        <v>50</v>
      </c>
      <c r="K12" s="15">
        <v>53.7</v>
      </c>
      <c r="L12" s="15">
        <v>643.9</v>
      </c>
      <c r="M12" s="15">
        <v>1802</v>
      </c>
      <c r="N12" s="15">
        <v>3084</v>
      </c>
      <c r="O12" s="15">
        <v>4416</v>
      </c>
      <c r="P12" s="15">
        <v>5847.9000000000005</v>
      </c>
      <c r="Q12" s="15">
        <v>9277.8000000000011</v>
      </c>
      <c r="R12" s="15">
        <v>13007.400000000001</v>
      </c>
      <c r="S12" s="15">
        <v>17151.400000000001</v>
      </c>
      <c r="T12" s="15">
        <v>21572.9</v>
      </c>
      <c r="U12" s="15">
        <v>31121.100000000006</v>
      </c>
      <c r="V12" s="15">
        <v>40713.700000000004</v>
      </c>
      <c r="W12" s="15">
        <v>59899</v>
      </c>
      <c r="X12" s="15">
        <v>79062.8</v>
      </c>
      <c r="Y12" s="15">
        <v>174967.5</v>
      </c>
      <c r="Z12" s="235" t="s">
        <v>332</v>
      </c>
    </row>
    <row r="13" spans="1:26" ht="19" customHeight="1">
      <c r="A13" s="236" t="s">
        <v>62</v>
      </c>
      <c r="B13" s="15">
        <v>100</v>
      </c>
      <c r="C13" s="15">
        <v>100</v>
      </c>
      <c r="D13" s="15">
        <v>100</v>
      </c>
      <c r="E13" s="15">
        <v>100</v>
      </c>
      <c r="F13" s="15">
        <v>100</v>
      </c>
      <c r="G13" s="15">
        <v>100</v>
      </c>
      <c r="H13" s="15">
        <v>100</v>
      </c>
      <c r="I13" s="15">
        <v>100</v>
      </c>
      <c r="J13" s="15">
        <v>100</v>
      </c>
      <c r="K13" s="15">
        <v>100</v>
      </c>
      <c r="L13" s="15">
        <v>100</v>
      </c>
      <c r="M13" s="15">
        <v>657.27</v>
      </c>
      <c r="N13" s="15">
        <v>1933.125</v>
      </c>
      <c r="O13" s="15">
        <v>3208.9800000000005</v>
      </c>
      <c r="P13" s="15">
        <v>4382.1799999999994</v>
      </c>
      <c r="Q13" s="15">
        <v>7315.1799999999994</v>
      </c>
      <c r="R13" s="15">
        <v>10468.154999999999</v>
      </c>
      <c r="S13" s="15">
        <v>13606.465</v>
      </c>
      <c r="T13" s="15">
        <v>16876.760000000002</v>
      </c>
      <c r="U13" s="15">
        <v>23432.014999999999</v>
      </c>
      <c r="V13" s="15">
        <v>29987.27</v>
      </c>
      <c r="W13" s="15">
        <v>43097.78</v>
      </c>
      <c r="X13" s="15">
        <v>56193.625</v>
      </c>
      <c r="Y13" s="15">
        <v>121731.51</v>
      </c>
      <c r="Z13" s="235" t="s">
        <v>333</v>
      </c>
    </row>
    <row r="14" spans="1:26" ht="19" customHeight="1">
      <c r="A14" s="236" t="s">
        <v>65</v>
      </c>
      <c r="B14" s="217">
        <v>0</v>
      </c>
      <c r="C14" s="217">
        <v>0</v>
      </c>
      <c r="D14" s="217">
        <v>0</v>
      </c>
      <c r="E14" s="217">
        <v>0</v>
      </c>
      <c r="F14" s="217">
        <v>0</v>
      </c>
      <c r="G14" s="217">
        <v>0</v>
      </c>
      <c r="H14" s="217">
        <v>0</v>
      </c>
      <c r="I14" s="217">
        <v>0</v>
      </c>
      <c r="J14" s="217">
        <v>0</v>
      </c>
      <c r="K14" s="217">
        <v>0</v>
      </c>
      <c r="L14" s="217">
        <v>160.75</v>
      </c>
      <c r="M14" s="217">
        <v>867.15</v>
      </c>
      <c r="N14" s="217">
        <v>1868.6499999999999</v>
      </c>
      <c r="O14" s="217">
        <v>2872.15</v>
      </c>
      <c r="P14" s="217">
        <v>4115.8</v>
      </c>
      <c r="Q14" s="217">
        <v>7543.8</v>
      </c>
      <c r="R14" s="217">
        <v>11206.15</v>
      </c>
      <c r="S14" s="217">
        <v>14901.449999999999</v>
      </c>
      <c r="T14" s="217">
        <v>18580.300000000003</v>
      </c>
      <c r="U14" s="217">
        <v>25954.400000000001</v>
      </c>
      <c r="V14" s="217">
        <v>33328.6</v>
      </c>
      <c r="W14" s="217">
        <v>51586.700000000004</v>
      </c>
      <c r="X14" s="217">
        <v>71257.149999999994</v>
      </c>
      <c r="Y14" s="217">
        <v>152201.95000000001</v>
      </c>
      <c r="Z14" s="235" t="s">
        <v>334</v>
      </c>
    </row>
    <row r="15" spans="1:26" ht="19" customHeight="1">
      <c r="A15" s="236" t="s">
        <v>68</v>
      </c>
      <c r="B15" s="217">
        <v>0</v>
      </c>
      <c r="C15" s="217">
        <v>0</v>
      </c>
      <c r="D15" s="217">
        <v>0</v>
      </c>
      <c r="E15" s="217">
        <v>0</v>
      </c>
      <c r="F15" s="217">
        <v>0</v>
      </c>
      <c r="G15" s="217">
        <v>0</v>
      </c>
      <c r="H15" s="217">
        <v>0</v>
      </c>
      <c r="I15" s="217">
        <v>0</v>
      </c>
      <c r="J15" s="217">
        <v>0</v>
      </c>
      <c r="K15" s="217">
        <v>0</v>
      </c>
      <c r="L15" s="217">
        <v>0</v>
      </c>
      <c r="M15" s="217">
        <v>41.249999999999993</v>
      </c>
      <c r="N15" s="217">
        <v>1253.1000000000001</v>
      </c>
      <c r="O15" s="217">
        <v>2464.85</v>
      </c>
      <c r="P15" s="217">
        <v>3759.2</v>
      </c>
      <c r="Q15" s="217">
        <v>7077.75</v>
      </c>
      <c r="R15" s="217">
        <v>10134.75</v>
      </c>
      <c r="S15" s="217">
        <v>13205.4</v>
      </c>
      <c r="T15" s="217">
        <v>16289.9</v>
      </c>
      <c r="U15" s="217">
        <v>22431.350000000002</v>
      </c>
      <c r="V15" s="217">
        <v>28586.5</v>
      </c>
      <c r="W15" s="217">
        <v>40896.9</v>
      </c>
      <c r="X15" s="217">
        <v>53207.25</v>
      </c>
      <c r="Y15" s="217">
        <v>114745.4</v>
      </c>
      <c r="Z15" s="235" t="s">
        <v>335</v>
      </c>
    </row>
    <row r="16" spans="1:26" ht="19" customHeight="1">
      <c r="A16" s="236" t="s">
        <v>71</v>
      </c>
      <c r="B16" s="15">
        <v>50</v>
      </c>
      <c r="C16" s="15">
        <v>50</v>
      </c>
      <c r="D16" s="15">
        <v>50</v>
      </c>
      <c r="E16" s="15">
        <v>50</v>
      </c>
      <c r="F16" s="15">
        <v>50</v>
      </c>
      <c r="G16" s="15">
        <v>50</v>
      </c>
      <c r="H16" s="15">
        <v>50</v>
      </c>
      <c r="I16" s="15">
        <v>50</v>
      </c>
      <c r="J16" s="15">
        <v>50</v>
      </c>
      <c r="K16" s="15">
        <v>50</v>
      </c>
      <c r="L16" s="15">
        <v>95.550000000000011</v>
      </c>
      <c r="M16" s="15">
        <v>549.29999999999995</v>
      </c>
      <c r="N16" s="15">
        <v>1432.0499999999997</v>
      </c>
      <c r="O16" s="15">
        <v>2649.4500000000003</v>
      </c>
      <c r="P16" s="15">
        <v>3947.65</v>
      </c>
      <c r="Q16" s="15">
        <v>7282.75</v>
      </c>
      <c r="R16" s="15">
        <v>10528.2</v>
      </c>
      <c r="S16" s="15">
        <v>14133.35</v>
      </c>
      <c r="T16" s="15">
        <v>17796.099999999999</v>
      </c>
      <c r="U16" s="15">
        <v>25356.650000000005</v>
      </c>
      <c r="V16" s="15">
        <v>33083</v>
      </c>
      <c r="W16" s="15">
        <v>48084.65</v>
      </c>
      <c r="X16" s="15">
        <v>61504.3</v>
      </c>
      <c r="Y16" s="15">
        <v>128602.55</v>
      </c>
      <c r="Z16" s="235" t="s">
        <v>336</v>
      </c>
    </row>
    <row r="17" spans="1:26" ht="19" customHeight="1">
      <c r="A17" s="236" t="s">
        <v>74</v>
      </c>
      <c r="B17" s="217">
        <v>0</v>
      </c>
      <c r="C17" s="217">
        <v>0</v>
      </c>
      <c r="D17" s="217">
        <v>0</v>
      </c>
      <c r="E17" s="217">
        <v>0</v>
      </c>
      <c r="F17" s="217">
        <v>0</v>
      </c>
      <c r="G17" s="217">
        <v>0</v>
      </c>
      <c r="H17" s="217">
        <v>0</v>
      </c>
      <c r="I17" s="217">
        <v>0</v>
      </c>
      <c r="J17" s="217">
        <v>0</v>
      </c>
      <c r="K17" s="217">
        <v>0</v>
      </c>
      <c r="L17" s="217">
        <v>0</v>
      </c>
      <c r="M17" s="217">
        <v>650.25000000000011</v>
      </c>
      <c r="N17" s="217">
        <v>1483.35</v>
      </c>
      <c r="O17" s="217">
        <v>2645.3999999999996</v>
      </c>
      <c r="P17" s="217">
        <v>3846.7999999999997</v>
      </c>
      <c r="Q17" s="217">
        <v>7393.9500000000007</v>
      </c>
      <c r="R17" s="217">
        <v>11220.449999999999</v>
      </c>
      <c r="S17" s="217">
        <v>15487.649999999998</v>
      </c>
      <c r="T17" s="217">
        <v>19735.8</v>
      </c>
      <c r="U17" s="217">
        <v>28508.95</v>
      </c>
      <c r="V17" s="217">
        <v>37592</v>
      </c>
      <c r="W17" s="217">
        <v>57175.400000000009</v>
      </c>
      <c r="X17" s="217">
        <v>77092.800000000003</v>
      </c>
      <c r="Y17" s="217">
        <v>183644.55</v>
      </c>
      <c r="Z17" s="235" t="s">
        <v>337</v>
      </c>
    </row>
    <row r="18" spans="1:26" ht="19" customHeight="1">
      <c r="A18" s="236" t="s">
        <v>77</v>
      </c>
      <c r="B18" s="217">
        <v>0</v>
      </c>
      <c r="C18" s="217">
        <v>0</v>
      </c>
      <c r="D18" s="217">
        <v>0</v>
      </c>
      <c r="E18" s="217">
        <v>0</v>
      </c>
      <c r="F18" s="217">
        <v>0</v>
      </c>
      <c r="G18" s="217">
        <v>0</v>
      </c>
      <c r="H18" s="217">
        <v>0</v>
      </c>
      <c r="I18" s="217">
        <v>0</v>
      </c>
      <c r="J18" s="217">
        <v>0</v>
      </c>
      <c r="K18" s="217">
        <v>0</v>
      </c>
      <c r="L18" s="217">
        <v>0</v>
      </c>
      <c r="M18" s="217">
        <v>64.05</v>
      </c>
      <c r="N18" s="217">
        <v>287.55</v>
      </c>
      <c r="O18" s="217">
        <v>626.90000000000009</v>
      </c>
      <c r="P18" s="217">
        <v>990.09999999999991</v>
      </c>
      <c r="Q18" s="217">
        <v>2080.8000000000002</v>
      </c>
      <c r="R18" s="217">
        <v>3542.5</v>
      </c>
      <c r="S18" s="217">
        <v>5378.15</v>
      </c>
      <c r="T18" s="217">
        <v>7231.7000000000007</v>
      </c>
      <c r="U18" s="217">
        <v>14131.9</v>
      </c>
      <c r="V18" s="217">
        <v>21893.7</v>
      </c>
      <c r="W18" s="217">
        <v>35388.25</v>
      </c>
      <c r="X18" s="217">
        <v>46032.799999999996</v>
      </c>
      <c r="Y18" s="217">
        <v>99303.3</v>
      </c>
      <c r="Z18" s="235" t="s">
        <v>338</v>
      </c>
    </row>
    <row r="19" spans="1:26" ht="19" customHeight="1">
      <c r="A19" s="236" t="s">
        <v>19</v>
      </c>
      <c r="B19" s="217">
        <v>50</v>
      </c>
      <c r="C19" s="217">
        <v>50</v>
      </c>
      <c r="D19" s="217">
        <v>50</v>
      </c>
      <c r="E19" s="217">
        <v>50</v>
      </c>
      <c r="F19" s="217">
        <v>50</v>
      </c>
      <c r="G19" s="217">
        <v>50</v>
      </c>
      <c r="H19" s="217">
        <v>50</v>
      </c>
      <c r="I19" s="217">
        <v>50</v>
      </c>
      <c r="J19" s="217">
        <v>50</v>
      </c>
      <c r="K19" s="217">
        <v>50</v>
      </c>
      <c r="L19" s="217">
        <v>312.05000000000007</v>
      </c>
      <c r="M19" s="217">
        <v>958.85</v>
      </c>
      <c r="N19" s="217">
        <v>2142.5</v>
      </c>
      <c r="O19" s="217">
        <v>3403.3500000000004</v>
      </c>
      <c r="P19" s="217">
        <v>5199.2</v>
      </c>
      <c r="Q19" s="217">
        <v>9629.9</v>
      </c>
      <c r="R19" s="217">
        <v>14557.45</v>
      </c>
      <c r="S19" s="217">
        <v>19652.050000000003</v>
      </c>
      <c r="T19" s="217">
        <v>25349.799999999996</v>
      </c>
      <c r="U19" s="217">
        <v>36847.35</v>
      </c>
      <c r="V19" s="217">
        <v>49057.3</v>
      </c>
      <c r="W19" s="217">
        <v>76203.75</v>
      </c>
      <c r="X19" s="217">
        <v>104033.65</v>
      </c>
      <c r="Y19" s="217">
        <v>217818.90000000002</v>
      </c>
      <c r="Z19" s="235" t="s">
        <v>339</v>
      </c>
    </row>
    <row r="20" spans="1:26" ht="19" customHeight="1">
      <c r="A20" s="236" t="s">
        <v>57</v>
      </c>
      <c r="B20" s="217">
        <v>40</v>
      </c>
      <c r="C20" s="217">
        <v>40</v>
      </c>
      <c r="D20" s="217">
        <v>40</v>
      </c>
      <c r="E20" s="217">
        <v>40</v>
      </c>
      <c r="F20" s="217">
        <v>40</v>
      </c>
      <c r="G20" s="217">
        <v>40</v>
      </c>
      <c r="H20" s="217">
        <v>40</v>
      </c>
      <c r="I20" s="217">
        <v>40</v>
      </c>
      <c r="J20" s="217">
        <v>40</v>
      </c>
      <c r="K20" s="217">
        <v>40</v>
      </c>
      <c r="L20" s="217">
        <v>1080.1500000000001</v>
      </c>
      <c r="M20" s="217">
        <v>2195.1</v>
      </c>
      <c r="N20" s="217">
        <v>3429.65</v>
      </c>
      <c r="O20" s="217">
        <v>4980.25</v>
      </c>
      <c r="P20" s="217">
        <v>6669.0999999999995</v>
      </c>
      <c r="Q20" s="217">
        <v>11171.4</v>
      </c>
      <c r="R20" s="217">
        <v>16096.3</v>
      </c>
      <c r="S20" s="217">
        <v>21390.5</v>
      </c>
      <c r="T20" s="217">
        <v>26840.95</v>
      </c>
      <c r="U20" s="217">
        <v>38069.15</v>
      </c>
      <c r="V20" s="217">
        <v>50248.65</v>
      </c>
      <c r="W20" s="217">
        <v>74607.900000000009</v>
      </c>
      <c r="X20" s="217">
        <v>98967.099999999991</v>
      </c>
      <c r="Y20" s="217">
        <v>214315</v>
      </c>
      <c r="Z20" s="235" t="s">
        <v>340</v>
      </c>
    </row>
    <row r="21" spans="1:26" ht="19" customHeight="1">
      <c r="A21" s="236" t="s">
        <v>60</v>
      </c>
      <c r="B21" s="217">
        <v>0</v>
      </c>
      <c r="C21" s="217">
        <v>0</v>
      </c>
      <c r="D21" s="217">
        <v>0</v>
      </c>
      <c r="E21" s="217">
        <v>0</v>
      </c>
      <c r="F21" s="217">
        <v>0</v>
      </c>
      <c r="G21" s="217">
        <v>0</v>
      </c>
      <c r="H21" s="217">
        <v>0</v>
      </c>
      <c r="I21" s="217">
        <v>0</v>
      </c>
      <c r="J21" s="217">
        <v>0</v>
      </c>
      <c r="K21" s="217">
        <v>0</v>
      </c>
      <c r="L21" s="217">
        <v>0</v>
      </c>
      <c r="M21" s="217">
        <v>0</v>
      </c>
      <c r="N21" s="217">
        <v>0</v>
      </c>
      <c r="O21" s="217">
        <v>1970.45</v>
      </c>
      <c r="P21" s="217">
        <v>4109.1499999999996</v>
      </c>
      <c r="Q21" s="217">
        <v>9443.7999999999993</v>
      </c>
      <c r="R21" s="217">
        <v>14780.25</v>
      </c>
      <c r="S21" s="217">
        <v>20162.95</v>
      </c>
      <c r="T21" s="217">
        <v>25521.65</v>
      </c>
      <c r="U21" s="217">
        <v>36263.050000000003</v>
      </c>
      <c r="V21" s="217">
        <v>47002.7</v>
      </c>
      <c r="W21" s="217">
        <v>68485.5</v>
      </c>
      <c r="X21" s="217">
        <v>89944.3</v>
      </c>
      <c r="Y21" s="217">
        <v>214390.9</v>
      </c>
      <c r="Z21" s="235" t="s">
        <v>341</v>
      </c>
    </row>
    <row r="22" spans="1:26" ht="19" customHeight="1">
      <c r="A22" s="236" t="s">
        <v>63</v>
      </c>
      <c r="B22" s="217">
        <v>0</v>
      </c>
      <c r="C22" s="217">
        <v>0</v>
      </c>
      <c r="D22" s="217">
        <v>0</v>
      </c>
      <c r="E22" s="217">
        <v>0</v>
      </c>
      <c r="F22" s="217">
        <v>0</v>
      </c>
      <c r="G22" s="217">
        <v>0</v>
      </c>
      <c r="H22" s="217">
        <v>0</v>
      </c>
      <c r="I22" s="217">
        <v>0</v>
      </c>
      <c r="J22" s="217">
        <v>0</v>
      </c>
      <c r="K22" s="217">
        <v>0</v>
      </c>
      <c r="L22" s="217">
        <v>0</v>
      </c>
      <c r="M22" s="217">
        <v>0</v>
      </c>
      <c r="N22" s="217">
        <v>949.75</v>
      </c>
      <c r="O22" s="217">
        <v>2514.25</v>
      </c>
      <c r="P22" s="217">
        <v>4257.6000000000004</v>
      </c>
      <c r="Q22" s="217">
        <v>9207.5999999999985</v>
      </c>
      <c r="R22" s="217">
        <v>14577.25</v>
      </c>
      <c r="S22" s="217">
        <v>20280.450000000004</v>
      </c>
      <c r="T22" s="217">
        <v>26236.45</v>
      </c>
      <c r="U22" s="217">
        <v>38775.599999999999</v>
      </c>
      <c r="V22" s="217">
        <v>51802.15</v>
      </c>
      <c r="W22" s="217">
        <v>78248.599999999991</v>
      </c>
      <c r="X22" s="217">
        <v>105101.8</v>
      </c>
      <c r="Y22" s="217">
        <v>243284.34999999998</v>
      </c>
      <c r="Z22" s="235" t="s">
        <v>342</v>
      </c>
    </row>
    <row r="23" spans="1:26" ht="19" customHeight="1">
      <c r="A23" s="236" t="s">
        <v>66</v>
      </c>
      <c r="B23" s="217">
        <v>60</v>
      </c>
      <c r="C23" s="217">
        <v>60</v>
      </c>
      <c r="D23" s="217">
        <v>60</v>
      </c>
      <c r="E23" s="217">
        <v>60</v>
      </c>
      <c r="F23" s="217">
        <v>60</v>
      </c>
      <c r="G23" s="217">
        <v>60</v>
      </c>
      <c r="H23" s="217">
        <v>60</v>
      </c>
      <c r="I23" s="217">
        <v>60</v>
      </c>
      <c r="J23" s="217">
        <v>60</v>
      </c>
      <c r="K23" s="217">
        <v>60</v>
      </c>
      <c r="L23" s="217">
        <v>208.45000000000002</v>
      </c>
      <c r="M23" s="217">
        <v>900.85</v>
      </c>
      <c r="N23" s="217">
        <v>1876.85</v>
      </c>
      <c r="O23" s="217">
        <v>2909.85</v>
      </c>
      <c r="P23" s="217">
        <v>3953.95</v>
      </c>
      <c r="Q23" s="217">
        <v>7017.1</v>
      </c>
      <c r="R23" s="217">
        <v>11026.55</v>
      </c>
      <c r="S23" s="217">
        <v>15634.45</v>
      </c>
      <c r="T23" s="217">
        <v>20707.550000000003</v>
      </c>
      <c r="U23" s="217">
        <v>31670.300000000003</v>
      </c>
      <c r="V23" s="217">
        <v>42633.9</v>
      </c>
      <c r="W23" s="217">
        <v>65616.75</v>
      </c>
      <c r="X23" s="217">
        <v>89288.8</v>
      </c>
      <c r="Y23" s="217">
        <v>187950.9</v>
      </c>
      <c r="Z23" s="235" t="s">
        <v>343</v>
      </c>
    </row>
    <row r="24" spans="1:26" ht="19" customHeight="1">
      <c r="A24" s="236" t="s">
        <v>69</v>
      </c>
      <c r="B24" s="217">
        <v>0</v>
      </c>
      <c r="C24" s="217">
        <v>0</v>
      </c>
      <c r="D24" s="217">
        <v>0</v>
      </c>
      <c r="E24" s="217">
        <v>0</v>
      </c>
      <c r="F24" s="217">
        <v>0</v>
      </c>
      <c r="G24" s="217">
        <v>0</v>
      </c>
      <c r="H24" s="217">
        <v>0</v>
      </c>
      <c r="I24" s="217">
        <v>0</v>
      </c>
      <c r="J24" s="217">
        <v>0</v>
      </c>
      <c r="K24" s="217">
        <v>0</v>
      </c>
      <c r="L24" s="217">
        <v>204.35</v>
      </c>
      <c r="M24" s="217">
        <v>1113.05</v>
      </c>
      <c r="N24" s="217">
        <v>1855.6500000000003</v>
      </c>
      <c r="O24" s="217">
        <v>3124.6500000000005</v>
      </c>
      <c r="P24" s="217">
        <v>4474.05</v>
      </c>
      <c r="Q24" s="217">
        <v>8482.5</v>
      </c>
      <c r="R24" s="217">
        <v>12978.45</v>
      </c>
      <c r="S24" s="217">
        <v>17759.050000000003</v>
      </c>
      <c r="T24" s="217">
        <v>22629.35</v>
      </c>
      <c r="U24" s="217">
        <v>32509.650000000005</v>
      </c>
      <c r="V24" s="217">
        <v>42620.75</v>
      </c>
      <c r="W24" s="217">
        <v>62843.05</v>
      </c>
      <c r="X24" s="217">
        <v>82843.800000000017</v>
      </c>
      <c r="Y24" s="217">
        <v>173475.15000000002</v>
      </c>
      <c r="Z24" s="235" t="s">
        <v>344</v>
      </c>
    </row>
    <row r="25" spans="1:26" ht="19" customHeight="1">
      <c r="A25" s="236" t="s">
        <v>72</v>
      </c>
      <c r="B25" s="217">
        <v>0</v>
      </c>
      <c r="C25" s="217">
        <v>0</v>
      </c>
      <c r="D25" s="217">
        <v>0</v>
      </c>
      <c r="E25" s="217">
        <v>0</v>
      </c>
      <c r="F25" s="217">
        <v>0</v>
      </c>
      <c r="G25" s="217">
        <v>0</v>
      </c>
      <c r="H25" s="217">
        <v>0</v>
      </c>
      <c r="I25" s="217">
        <v>46.75</v>
      </c>
      <c r="J25" s="217">
        <v>121.9</v>
      </c>
      <c r="K25" s="217">
        <v>228.05</v>
      </c>
      <c r="L25" s="217">
        <v>555.75</v>
      </c>
      <c r="M25" s="217">
        <v>1099.8</v>
      </c>
      <c r="N25" s="217">
        <v>1835.6</v>
      </c>
      <c r="O25" s="217">
        <v>2789.65</v>
      </c>
      <c r="P25" s="217">
        <v>3916.95</v>
      </c>
      <c r="Q25" s="217">
        <v>7022.5</v>
      </c>
      <c r="R25" s="217">
        <v>10344.4</v>
      </c>
      <c r="S25" s="217">
        <v>13708.8</v>
      </c>
      <c r="T25" s="217">
        <v>17065.8</v>
      </c>
      <c r="U25" s="217">
        <v>24159.599999999999</v>
      </c>
      <c r="V25" s="217">
        <v>31276.35</v>
      </c>
      <c r="W25" s="217">
        <v>45130.950000000004</v>
      </c>
      <c r="X25" s="217">
        <v>58464.65</v>
      </c>
      <c r="Y25" s="217">
        <v>121742.15</v>
      </c>
      <c r="Z25" s="235" t="s">
        <v>345</v>
      </c>
    </row>
    <row r="26" spans="1:26" ht="19" customHeight="1">
      <c r="A26" s="236" t="s">
        <v>75</v>
      </c>
      <c r="B26" s="217">
        <v>0</v>
      </c>
      <c r="C26" s="217">
        <v>0</v>
      </c>
      <c r="D26" s="217">
        <v>0</v>
      </c>
      <c r="E26" s="217">
        <v>0</v>
      </c>
      <c r="F26" s="217">
        <v>0</v>
      </c>
      <c r="G26" s="419">
        <v>0</v>
      </c>
      <c r="H26" s="217">
        <v>0</v>
      </c>
      <c r="I26" s="217">
        <v>0</v>
      </c>
      <c r="J26" s="217">
        <v>0</v>
      </c>
      <c r="K26" s="217">
        <v>0</v>
      </c>
      <c r="L26" s="217">
        <v>0</v>
      </c>
      <c r="M26" s="217">
        <v>183.09999999999997</v>
      </c>
      <c r="N26" s="217">
        <v>1356.6</v>
      </c>
      <c r="O26" s="217">
        <v>2861.4</v>
      </c>
      <c r="P26" s="217">
        <v>4374.8500000000004</v>
      </c>
      <c r="Q26" s="217">
        <v>8653.1999999999989</v>
      </c>
      <c r="R26" s="217">
        <v>13717.300000000001</v>
      </c>
      <c r="S26" s="217">
        <v>18928.75</v>
      </c>
      <c r="T26" s="217">
        <v>24785.85</v>
      </c>
      <c r="U26" s="217">
        <v>36499.800000000003</v>
      </c>
      <c r="V26" s="217">
        <v>48470.499999999993</v>
      </c>
      <c r="W26" s="217">
        <v>72420.75</v>
      </c>
      <c r="X26" s="217">
        <v>96341.1</v>
      </c>
      <c r="Y26" s="217">
        <v>206978.4</v>
      </c>
      <c r="Z26" s="235" t="s">
        <v>346</v>
      </c>
    </row>
    <row r="27" spans="1:26" ht="19" customHeight="1">
      <c r="A27" s="236" t="s">
        <v>78</v>
      </c>
      <c r="B27" s="217">
        <v>0</v>
      </c>
      <c r="C27" s="217">
        <v>0</v>
      </c>
      <c r="D27" s="217">
        <v>0</v>
      </c>
      <c r="E27" s="217">
        <v>0</v>
      </c>
      <c r="F27" s="217">
        <v>0</v>
      </c>
      <c r="G27" s="217">
        <v>0</v>
      </c>
      <c r="H27" s="217">
        <v>0</v>
      </c>
      <c r="I27" s="217">
        <v>0</v>
      </c>
      <c r="J27" s="217">
        <v>0</v>
      </c>
      <c r="K27" s="217">
        <v>0</v>
      </c>
      <c r="L27" s="217">
        <v>0</v>
      </c>
      <c r="M27" s="217">
        <v>0</v>
      </c>
      <c r="N27" s="217">
        <v>231</v>
      </c>
      <c r="O27" s="217">
        <v>1158</v>
      </c>
      <c r="P27" s="217">
        <v>2264</v>
      </c>
      <c r="Q27" s="217">
        <v>5630</v>
      </c>
      <c r="R27" s="217">
        <v>10020</v>
      </c>
      <c r="S27" s="217">
        <v>14613</v>
      </c>
      <c r="T27" s="217">
        <v>19301</v>
      </c>
      <c r="U27" s="217">
        <v>28783</v>
      </c>
      <c r="V27" s="217">
        <v>38630</v>
      </c>
      <c r="W27" s="217">
        <v>58556</v>
      </c>
      <c r="X27" s="217">
        <v>78503</v>
      </c>
      <c r="Y27" s="217">
        <v>179906</v>
      </c>
      <c r="Z27" s="235" t="s">
        <v>347</v>
      </c>
    </row>
    <row r="28" spans="1:26" ht="19" customHeight="1">
      <c r="A28" s="236" t="s">
        <v>55</v>
      </c>
      <c r="B28" s="217">
        <v>0</v>
      </c>
      <c r="C28" s="217">
        <v>0</v>
      </c>
      <c r="D28" s="217">
        <v>0</v>
      </c>
      <c r="E28" s="217">
        <v>0</v>
      </c>
      <c r="F28" s="217">
        <v>0</v>
      </c>
      <c r="G28" s="217">
        <v>0</v>
      </c>
      <c r="H28" s="217">
        <v>0</v>
      </c>
      <c r="I28" s="217">
        <v>0</v>
      </c>
      <c r="J28" s="217">
        <v>0</v>
      </c>
      <c r="K28" s="217">
        <v>0</v>
      </c>
      <c r="L28" s="217">
        <v>161.30000000000001</v>
      </c>
      <c r="M28" s="217">
        <v>598.09999999999991</v>
      </c>
      <c r="N28" s="217">
        <v>1236.5</v>
      </c>
      <c r="O28" s="217">
        <v>2085.4500000000003</v>
      </c>
      <c r="P28" s="217">
        <v>3095.7</v>
      </c>
      <c r="Q28" s="217">
        <v>6200.2999999999993</v>
      </c>
      <c r="R28" s="217">
        <v>9909.75</v>
      </c>
      <c r="S28" s="217">
        <v>14142.25</v>
      </c>
      <c r="T28" s="217">
        <v>18609.900000000001</v>
      </c>
      <c r="U28" s="217">
        <v>28097.449999999997</v>
      </c>
      <c r="V28" s="217">
        <v>37847.050000000003</v>
      </c>
      <c r="W28" s="217">
        <v>57872.65</v>
      </c>
      <c r="X28" s="217">
        <v>78725.95</v>
      </c>
      <c r="Y28" s="217">
        <v>185996.15</v>
      </c>
      <c r="Z28" s="235" t="s">
        <v>348</v>
      </c>
    </row>
    <row r="29" spans="1:26" ht="19" customHeight="1">
      <c r="A29" s="236" t="s">
        <v>58</v>
      </c>
      <c r="B29" s="217">
        <v>0</v>
      </c>
      <c r="C29" s="217">
        <v>0</v>
      </c>
      <c r="D29" s="217">
        <v>0</v>
      </c>
      <c r="E29" s="217">
        <v>0</v>
      </c>
      <c r="F29" s="217">
        <v>0</v>
      </c>
      <c r="G29" s="217">
        <v>0</v>
      </c>
      <c r="H29" s="217">
        <v>0</v>
      </c>
      <c r="I29" s="217">
        <v>0</v>
      </c>
      <c r="J29" s="217">
        <v>0</v>
      </c>
      <c r="K29" s="217">
        <v>0</v>
      </c>
      <c r="L29" s="217">
        <v>156.19999999999999</v>
      </c>
      <c r="M29" s="217">
        <v>861.80000000000007</v>
      </c>
      <c r="N29" s="217">
        <v>2064.6</v>
      </c>
      <c r="O29" s="217">
        <v>3410.5</v>
      </c>
      <c r="P29" s="217">
        <v>4843.3999999999996</v>
      </c>
      <c r="Q29" s="217">
        <v>8737.9</v>
      </c>
      <c r="R29" s="217">
        <v>12945.599999999999</v>
      </c>
      <c r="S29" s="217">
        <v>17320.350000000002</v>
      </c>
      <c r="T29" s="217">
        <v>21670.65</v>
      </c>
      <c r="U29" s="217">
        <v>30849</v>
      </c>
      <c r="V29" s="217">
        <v>40198.550000000003</v>
      </c>
      <c r="W29" s="217">
        <v>59266.600000000006</v>
      </c>
      <c r="X29" s="217">
        <v>79202.55</v>
      </c>
      <c r="Y29" s="217">
        <v>178948.99999999997</v>
      </c>
      <c r="Z29" s="235" t="s">
        <v>349</v>
      </c>
    </row>
    <row r="30" spans="1:26" ht="19" customHeight="1">
      <c r="A30" s="236" t="s">
        <v>61</v>
      </c>
      <c r="B30" s="217">
        <v>20</v>
      </c>
      <c r="C30" s="217">
        <v>20</v>
      </c>
      <c r="D30" s="217">
        <v>20</v>
      </c>
      <c r="E30" s="217">
        <v>20</v>
      </c>
      <c r="F30" s="217">
        <v>20</v>
      </c>
      <c r="G30" s="217">
        <v>20</v>
      </c>
      <c r="H30" s="217">
        <v>20</v>
      </c>
      <c r="I30" s="217">
        <v>20</v>
      </c>
      <c r="J30" s="217">
        <v>20</v>
      </c>
      <c r="K30" s="217">
        <v>20</v>
      </c>
      <c r="L30" s="217">
        <v>20</v>
      </c>
      <c r="M30" s="217">
        <v>576.20000000000005</v>
      </c>
      <c r="N30" s="217">
        <v>1084.5999999999999</v>
      </c>
      <c r="O30" s="217">
        <v>1743.3</v>
      </c>
      <c r="P30" s="217">
        <v>2845.75</v>
      </c>
      <c r="Q30" s="217">
        <v>7690.1</v>
      </c>
      <c r="R30" s="217">
        <v>12887.05</v>
      </c>
      <c r="S30" s="217">
        <v>18474.800000000003</v>
      </c>
      <c r="T30" s="217">
        <v>23919.35</v>
      </c>
      <c r="U30" s="217">
        <v>35555.050000000003</v>
      </c>
      <c r="V30" s="217">
        <v>47904.9</v>
      </c>
      <c r="W30" s="217">
        <v>73463.75</v>
      </c>
      <c r="X30" s="217">
        <v>99406.35</v>
      </c>
      <c r="Y30" s="217">
        <v>229675.5</v>
      </c>
      <c r="Z30" s="235" t="s">
        <v>350</v>
      </c>
    </row>
    <row r="31" spans="1:26" ht="19" customHeight="1">
      <c r="A31" s="236" t="s">
        <v>64</v>
      </c>
      <c r="B31" s="217">
        <v>0</v>
      </c>
      <c r="C31" s="217">
        <v>0</v>
      </c>
      <c r="D31" s="217">
        <v>0</v>
      </c>
      <c r="E31" s="217">
        <v>0</v>
      </c>
      <c r="F31" s="217">
        <v>0</v>
      </c>
      <c r="G31" s="217">
        <v>0</v>
      </c>
      <c r="H31" s="217">
        <v>0</v>
      </c>
      <c r="I31" s="217">
        <v>0</v>
      </c>
      <c r="J31" s="217">
        <v>0</v>
      </c>
      <c r="K31" s="217">
        <v>0</v>
      </c>
      <c r="L31" s="217">
        <v>0</v>
      </c>
      <c r="M31" s="217">
        <v>439.95000000000005</v>
      </c>
      <c r="N31" s="217">
        <v>1940.15</v>
      </c>
      <c r="O31" s="217">
        <v>4081.95</v>
      </c>
      <c r="P31" s="217">
        <v>7454.95</v>
      </c>
      <c r="Q31" s="217">
        <v>11897.3</v>
      </c>
      <c r="R31" s="217">
        <v>16251.15</v>
      </c>
      <c r="S31" s="217">
        <v>21188.15</v>
      </c>
      <c r="T31" s="217">
        <v>26789.449999999997</v>
      </c>
      <c r="U31" s="217">
        <v>38488.649999999994</v>
      </c>
      <c r="V31" s="217">
        <v>56457.600000000006</v>
      </c>
      <c r="W31" s="217">
        <v>86526.5</v>
      </c>
      <c r="X31" s="217">
        <v>118604.45</v>
      </c>
      <c r="Y31" s="217">
        <v>260340</v>
      </c>
      <c r="Z31" s="235" t="s">
        <v>351</v>
      </c>
    </row>
    <row r="32" spans="1:26" ht="19" customHeight="1">
      <c r="A32" s="236" t="s">
        <v>20</v>
      </c>
      <c r="B32" s="217">
        <v>34</v>
      </c>
      <c r="C32" s="217">
        <v>34</v>
      </c>
      <c r="D32" s="217">
        <v>34</v>
      </c>
      <c r="E32" s="217">
        <v>34</v>
      </c>
      <c r="F32" s="217">
        <v>34</v>
      </c>
      <c r="G32" s="217">
        <v>34</v>
      </c>
      <c r="H32" s="217">
        <v>34</v>
      </c>
      <c r="I32" s="217">
        <v>34</v>
      </c>
      <c r="J32" s="217">
        <v>34</v>
      </c>
      <c r="K32" s="217">
        <v>34</v>
      </c>
      <c r="L32" s="217">
        <v>285.94999999999993</v>
      </c>
      <c r="M32" s="217">
        <v>822.79999999999973</v>
      </c>
      <c r="N32" s="217">
        <v>2107.85</v>
      </c>
      <c r="O32" s="217">
        <v>3177.8499999999995</v>
      </c>
      <c r="P32" s="217">
        <v>4377.55</v>
      </c>
      <c r="Q32" s="217">
        <v>7711.3499999999995</v>
      </c>
      <c r="R32" s="217">
        <v>11630.3</v>
      </c>
      <c r="S32" s="217">
        <v>16583.349999999999</v>
      </c>
      <c r="T32" s="217">
        <v>23086.550000000003</v>
      </c>
      <c r="U32" s="217">
        <v>35229.050000000003</v>
      </c>
      <c r="V32" s="217">
        <v>46783.6</v>
      </c>
      <c r="W32" s="217">
        <v>70927.7</v>
      </c>
      <c r="X32" s="217">
        <v>94688.5</v>
      </c>
      <c r="Y32" s="217">
        <v>207888.25</v>
      </c>
      <c r="Z32" s="235" t="s">
        <v>352</v>
      </c>
    </row>
    <row r="33" spans="1:26" ht="19" customHeight="1">
      <c r="A33" s="236" t="s">
        <v>21</v>
      </c>
      <c r="B33" s="217">
        <v>0</v>
      </c>
      <c r="C33" s="217">
        <v>0</v>
      </c>
      <c r="D33" s="217">
        <v>0</v>
      </c>
      <c r="E33" s="217">
        <v>0</v>
      </c>
      <c r="F33" s="217">
        <v>0</v>
      </c>
      <c r="G33" s="217">
        <v>0</v>
      </c>
      <c r="H33" s="217">
        <v>0</v>
      </c>
      <c r="I33" s="217">
        <v>0</v>
      </c>
      <c r="J33" s="217">
        <v>0</v>
      </c>
      <c r="K33" s="217">
        <v>0</v>
      </c>
      <c r="L33" s="217">
        <v>0</v>
      </c>
      <c r="M33" s="217">
        <v>0</v>
      </c>
      <c r="N33" s="217">
        <v>47.886000000000003</v>
      </c>
      <c r="O33" s="217">
        <v>119.02499999999999</v>
      </c>
      <c r="P33" s="217">
        <v>568.61999999999989</v>
      </c>
      <c r="Q33" s="217">
        <v>4638.42</v>
      </c>
      <c r="R33" s="217">
        <v>9679.8799999999992</v>
      </c>
      <c r="S33" s="217">
        <v>15187.03</v>
      </c>
      <c r="T33" s="217">
        <v>20949.255000000001</v>
      </c>
      <c r="U33" s="217">
        <v>33041.899999999994</v>
      </c>
      <c r="V33" s="217">
        <v>45828.235000000001</v>
      </c>
      <c r="W33" s="217">
        <v>72774.12999999999</v>
      </c>
      <c r="X33" s="217">
        <v>99898.815000000002</v>
      </c>
      <c r="Y33" s="217">
        <v>218774.30999999997</v>
      </c>
      <c r="Z33" s="235" t="s">
        <v>353</v>
      </c>
    </row>
    <row r="34" spans="1:26" ht="19" customHeight="1">
      <c r="A34" s="236" t="s">
        <v>22</v>
      </c>
      <c r="B34" s="217">
        <v>25</v>
      </c>
      <c r="C34" s="217">
        <v>25</v>
      </c>
      <c r="D34" s="217">
        <v>25</v>
      </c>
      <c r="E34" s="217">
        <v>25</v>
      </c>
      <c r="F34" s="217">
        <v>25</v>
      </c>
      <c r="G34" s="217">
        <v>25</v>
      </c>
      <c r="H34" s="217">
        <v>25</v>
      </c>
      <c r="I34" s="217">
        <v>25</v>
      </c>
      <c r="J34" s="217">
        <v>25</v>
      </c>
      <c r="K34" s="217">
        <v>25</v>
      </c>
      <c r="L34" s="217">
        <v>25</v>
      </c>
      <c r="M34" s="217">
        <v>25</v>
      </c>
      <c r="N34" s="217">
        <v>25</v>
      </c>
      <c r="O34" s="217">
        <v>980.8</v>
      </c>
      <c r="P34" s="217">
        <v>2434.8999999999996</v>
      </c>
      <c r="Q34" s="217">
        <v>6558.4500000000007</v>
      </c>
      <c r="R34" s="217">
        <v>11987.849999999999</v>
      </c>
      <c r="S34" s="217">
        <v>17808</v>
      </c>
      <c r="T34" s="217">
        <v>23628.1</v>
      </c>
      <c r="U34" s="217">
        <v>35573.9</v>
      </c>
      <c r="V34" s="217">
        <v>47711.5</v>
      </c>
      <c r="W34" s="217">
        <v>72792</v>
      </c>
      <c r="X34" s="217">
        <v>99086.55</v>
      </c>
      <c r="Y34" s="217">
        <v>239162.55</v>
      </c>
      <c r="Z34" s="235" t="s">
        <v>354</v>
      </c>
    </row>
    <row r="35" spans="1:26" ht="19" customHeight="1">
      <c r="A35" s="236" t="s">
        <v>23</v>
      </c>
      <c r="B35" s="217">
        <v>0</v>
      </c>
      <c r="C35" s="217">
        <v>0</v>
      </c>
      <c r="D35" s="217">
        <v>0</v>
      </c>
      <c r="E35" s="217">
        <v>0</v>
      </c>
      <c r="F35" s="217">
        <v>0</v>
      </c>
      <c r="G35" s="217">
        <v>0</v>
      </c>
      <c r="H35" s="217">
        <v>0</v>
      </c>
      <c r="I35" s="217">
        <v>0</v>
      </c>
      <c r="J35" s="217">
        <v>35.35</v>
      </c>
      <c r="K35" s="217">
        <v>243.15</v>
      </c>
      <c r="L35" s="217">
        <v>1266.8499999999999</v>
      </c>
      <c r="M35" s="217">
        <v>2748.8000000000006</v>
      </c>
      <c r="N35" s="217">
        <v>4252.75</v>
      </c>
      <c r="O35" s="217">
        <v>6109.95</v>
      </c>
      <c r="P35" s="217">
        <v>8022.1499999999987</v>
      </c>
      <c r="Q35" s="217">
        <v>12791.95</v>
      </c>
      <c r="R35" s="217">
        <v>18302.75</v>
      </c>
      <c r="S35" s="217">
        <v>23848.550000000003</v>
      </c>
      <c r="T35" s="217">
        <v>29419.250000000007</v>
      </c>
      <c r="U35" s="217">
        <v>40848.949999999997</v>
      </c>
      <c r="V35" s="217">
        <v>54123.899999999994</v>
      </c>
      <c r="W35" s="217">
        <v>80673.900000000009</v>
      </c>
      <c r="X35" s="217">
        <v>107287.55</v>
      </c>
      <c r="Y35" s="217">
        <v>242145.95</v>
      </c>
      <c r="Z35" s="235" t="s">
        <v>355</v>
      </c>
    </row>
    <row r="36" spans="1:26" ht="19" customHeight="1">
      <c r="A36" s="236"/>
      <c r="B36" s="15"/>
      <c r="C36" s="15"/>
      <c r="D36" s="15"/>
      <c r="E36" s="15"/>
      <c r="F36" s="15"/>
      <c r="G36" s="15"/>
      <c r="H36" s="15"/>
      <c r="I36" s="15"/>
      <c r="J36" s="15"/>
      <c r="K36" s="15"/>
      <c r="L36" s="15"/>
      <c r="M36" s="15"/>
      <c r="N36" s="15"/>
      <c r="O36" s="15"/>
      <c r="P36" s="15"/>
      <c r="Q36" s="15"/>
      <c r="R36" s="15"/>
      <c r="S36" s="15"/>
      <c r="T36" s="15"/>
      <c r="U36" s="15"/>
      <c r="V36" s="15"/>
      <c r="W36" s="15"/>
      <c r="X36" s="15"/>
      <c r="Y36" s="15"/>
      <c r="Z36" s="235"/>
    </row>
    <row r="37" spans="1:26" ht="19" customHeight="1">
      <c r="A37" s="237" t="s">
        <v>79</v>
      </c>
      <c r="B37" s="217">
        <v>0</v>
      </c>
      <c r="C37" s="217">
        <v>0</v>
      </c>
      <c r="D37" s="217">
        <v>0</v>
      </c>
      <c r="E37" s="217">
        <v>0</v>
      </c>
      <c r="F37" s="217">
        <v>0</v>
      </c>
      <c r="G37" s="217">
        <v>0</v>
      </c>
      <c r="H37" s="217">
        <v>0</v>
      </c>
      <c r="I37" s="217">
        <v>0</v>
      </c>
      <c r="J37" s="217">
        <v>0</v>
      </c>
      <c r="K37" s="217">
        <v>0</v>
      </c>
      <c r="L37" s="217">
        <v>0</v>
      </c>
      <c r="M37" s="217">
        <v>0</v>
      </c>
      <c r="N37" s="217">
        <v>0</v>
      </c>
      <c r="O37" s="217">
        <v>0</v>
      </c>
      <c r="P37" s="217">
        <v>0</v>
      </c>
      <c r="Q37" s="217">
        <v>261</v>
      </c>
      <c r="R37" s="217">
        <v>1106</v>
      </c>
      <c r="S37" s="217">
        <v>2349</v>
      </c>
      <c r="T37" s="217">
        <v>4103</v>
      </c>
      <c r="U37" s="217">
        <v>9746</v>
      </c>
      <c r="V37" s="217">
        <v>15557</v>
      </c>
      <c r="W37" s="217">
        <v>27179</v>
      </c>
      <c r="X37" s="217">
        <v>38788</v>
      </c>
      <c r="Y37" s="217">
        <v>96885</v>
      </c>
      <c r="Z37" s="235" t="s">
        <v>80</v>
      </c>
    </row>
    <row r="38" spans="1:26" ht="19" customHeight="1">
      <c r="A38" s="238"/>
      <c r="B38" s="239"/>
      <c r="C38" s="239"/>
      <c r="D38" s="239"/>
      <c r="E38" s="239"/>
      <c r="F38" s="239"/>
      <c r="G38" s="239"/>
      <c r="H38" s="239"/>
      <c r="I38" s="239"/>
      <c r="J38" s="239"/>
      <c r="K38" s="240"/>
      <c r="L38" s="239"/>
      <c r="M38" s="239"/>
      <c r="X38" s="235"/>
      <c r="Z38" s="235"/>
    </row>
    <row r="39" spans="1:26" ht="19" customHeight="1">
      <c r="A39" s="234"/>
      <c r="B39" s="810" t="s">
        <v>24</v>
      </c>
      <c r="C39" s="811"/>
      <c r="D39" s="811"/>
      <c r="E39" s="811"/>
      <c r="F39" s="811"/>
      <c r="G39" s="811"/>
      <c r="H39" s="811"/>
      <c r="I39" s="811"/>
      <c r="J39" s="811"/>
      <c r="K39" s="811"/>
      <c r="L39" s="811"/>
      <c r="M39" s="812"/>
      <c r="N39" s="810" t="s">
        <v>356</v>
      </c>
      <c r="O39" s="811"/>
      <c r="P39" s="811"/>
      <c r="Q39" s="811"/>
      <c r="R39" s="811"/>
      <c r="S39" s="811"/>
      <c r="T39" s="811"/>
      <c r="U39" s="811"/>
      <c r="V39" s="811"/>
      <c r="W39" s="811"/>
      <c r="X39" s="811"/>
      <c r="Y39" s="812"/>
      <c r="Z39" s="235"/>
    </row>
    <row r="40" spans="1:26" ht="19" customHeight="1">
      <c r="A40" s="241" t="s">
        <v>155</v>
      </c>
      <c r="B40" s="11">
        <v>0.192</v>
      </c>
      <c r="C40" s="11">
        <v>0.16</v>
      </c>
      <c r="D40" s="11">
        <v>0.13714285714285715</v>
      </c>
      <c r="E40" s="11">
        <v>0.12</v>
      </c>
      <c r="F40" s="11">
        <v>9.6000000000000002E-2</v>
      </c>
      <c r="G40" s="11">
        <v>0.08</v>
      </c>
      <c r="H40" s="11">
        <v>6.8571428571428575E-2</v>
      </c>
      <c r="I40" s="11">
        <v>0.06</v>
      </c>
      <c r="J40" s="11">
        <v>5.3333333333333337E-2</v>
      </c>
      <c r="K40" s="11">
        <v>4.8000000000000001E-2</v>
      </c>
      <c r="L40" s="11">
        <v>0.04</v>
      </c>
      <c r="M40" s="11">
        <v>0.53157142857142858</v>
      </c>
      <c r="N40" s="11">
        <v>1.20075</v>
      </c>
      <c r="O40" s="11">
        <v>1.9324444444444446</v>
      </c>
      <c r="P40" s="11">
        <v>2.6666499999999997</v>
      </c>
      <c r="Q40" s="11">
        <v>4.2346400000000006</v>
      </c>
      <c r="R40" s="11">
        <v>5.8265000000000011</v>
      </c>
      <c r="S40" s="11">
        <v>7.2553428571428578</v>
      </c>
      <c r="T40" s="11">
        <v>8.4769750000000013</v>
      </c>
      <c r="U40" s="11">
        <v>10.602220000000001</v>
      </c>
      <c r="V40" s="11">
        <v>12.247283333333332</v>
      </c>
      <c r="W40" s="11">
        <v>14.875537500000002</v>
      </c>
      <c r="X40" s="11">
        <v>17.011710000000001</v>
      </c>
      <c r="Y40" s="11">
        <v>21.81007</v>
      </c>
      <c r="Z40" s="235" t="s">
        <v>330</v>
      </c>
    </row>
    <row r="41" spans="1:26" ht="19" customHeight="1">
      <c r="A41" s="241" t="s">
        <v>56</v>
      </c>
      <c r="B41" s="246">
        <v>0</v>
      </c>
      <c r="C41" s="246">
        <v>0</v>
      </c>
      <c r="D41" s="246">
        <v>0</v>
      </c>
      <c r="E41" s="246">
        <v>0</v>
      </c>
      <c r="F41" s="246">
        <v>0</v>
      </c>
      <c r="G41" s="246">
        <v>0</v>
      </c>
      <c r="H41" s="246">
        <v>0</v>
      </c>
      <c r="I41" s="246">
        <v>0</v>
      </c>
      <c r="J41" s="246">
        <v>0</v>
      </c>
      <c r="K41" s="246">
        <v>0</v>
      </c>
      <c r="L41" s="246">
        <v>0.42258333333333331</v>
      </c>
      <c r="M41" s="246">
        <v>1.8661428571428575</v>
      </c>
      <c r="N41" s="246">
        <v>3.5485625000000001</v>
      </c>
      <c r="O41" s="246">
        <v>4.9391666666666669</v>
      </c>
      <c r="P41" s="246">
        <v>6.1177999999999999</v>
      </c>
      <c r="Q41" s="246">
        <v>8.1331600000000002</v>
      </c>
      <c r="R41" s="246">
        <v>9.7419666666666647</v>
      </c>
      <c r="S41" s="246">
        <v>11.320171428571431</v>
      </c>
      <c r="T41" s="246">
        <v>12.658825000000002</v>
      </c>
      <c r="U41" s="246">
        <v>14.94722</v>
      </c>
      <c r="V41" s="246">
        <v>16.624083333333335</v>
      </c>
      <c r="W41" s="246">
        <v>18.909300000000005</v>
      </c>
      <c r="X41" s="246">
        <v>20.553460000000005</v>
      </c>
      <c r="Y41" s="246">
        <v>24.141234999999998</v>
      </c>
      <c r="Z41" s="235" t="s">
        <v>331</v>
      </c>
    </row>
    <row r="42" spans="1:26" ht="19" customHeight="1">
      <c r="A42" s="241" t="s">
        <v>59</v>
      </c>
      <c r="B42" s="11">
        <v>0.4</v>
      </c>
      <c r="C42" s="11">
        <v>0.33333333333333337</v>
      </c>
      <c r="D42" s="11">
        <v>0.2857142857142857</v>
      </c>
      <c r="E42" s="11">
        <v>0.25</v>
      </c>
      <c r="F42" s="11">
        <v>0.2</v>
      </c>
      <c r="G42" s="11">
        <v>0.16666666666666669</v>
      </c>
      <c r="H42" s="11">
        <v>0.14285714285714285</v>
      </c>
      <c r="I42" s="11">
        <v>0.125</v>
      </c>
      <c r="J42" s="11">
        <v>0.1111111111111111</v>
      </c>
      <c r="K42" s="11">
        <v>0.10740000000000001</v>
      </c>
      <c r="L42" s="11">
        <v>1.0731666666666668</v>
      </c>
      <c r="M42" s="11">
        <v>2.5742857142857143</v>
      </c>
      <c r="N42" s="11">
        <v>3.855</v>
      </c>
      <c r="O42" s="11">
        <v>4.9066666666666672</v>
      </c>
      <c r="P42" s="11">
        <v>5.8479000000000001</v>
      </c>
      <c r="Q42" s="11">
        <v>7.4222400000000004</v>
      </c>
      <c r="R42" s="11">
        <v>8.6716000000000015</v>
      </c>
      <c r="S42" s="11">
        <v>9.8008000000000006</v>
      </c>
      <c r="T42" s="11">
        <v>10.78645</v>
      </c>
      <c r="U42" s="11">
        <v>12.448440000000002</v>
      </c>
      <c r="V42" s="11">
        <v>13.571233333333335</v>
      </c>
      <c r="W42" s="11">
        <v>14.97475</v>
      </c>
      <c r="X42" s="11">
        <v>15.812560000000001</v>
      </c>
      <c r="Y42" s="11">
        <v>17.496749999999999</v>
      </c>
      <c r="Z42" s="235" t="s">
        <v>332</v>
      </c>
    </row>
    <row r="43" spans="1:26" ht="19" customHeight="1">
      <c r="A43" s="241" t="s">
        <v>62</v>
      </c>
      <c r="B43" s="11"/>
      <c r="C43" s="11">
        <v>0.66666666666666674</v>
      </c>
      <c r="D43" s="11">
        <v>0.5714285714285714</v>
      </c>
      <c r="E43" s="11">
        <v>0.5</v>
      </c>
      <c r="F43" s="11">
        <v>0.4</v>
      </c>
      <c r="G43" s="11">
        <v>0.33333333333333337</v>
      </c>
      <c r="H43" s="11">
        <v>0.2857142857142857</v>
      </c>
      <c r="I43" s="11">
        <v>0.25</v>
      </c>
      <c r="J43" s="11">
        <v>0.22222222222222221</v>
      </c>
      <c r="K43" s="11">
        <v>0.2</v>
      </c>
      <c r="L43" s="11">
        <v>0.16666666666666669</v>
      </c>
      <c r="M43" s="11">
        <v>0.93895714285714282</v>
      </c>
      <c r="N43" s="11">
        <v>2.4164062500000001</v>
      </c>
      <c r="O43" s="11">
        <v>3.5655333333333337</v>
      </c>
      <c r="P43" s="11">
        <v>4.3821799999999991</v>
      </c>
      <c r="Q43" s="11">
        <v>5.8521439999999991</v>
      </c>
      <c r="R43" s="11">
        <v>6.978769999999999</v>
      </c>
      <c r="S43" s="11">
        <v>7.7751228571428577</v>
      </c>
      <c r="T43" s="11">
        <v>8.4383800000000004</v>
      </c>
      <c r="U43" s="11">
        <v>9.3728060000000006</v>
      </c>
      <c r="V43" s="11">
        <v>9.9957566666666668</v>
      </c>
      <c r="W43" s="11">
        <v>10.774445</v>
      </c>
      <c r="X43" s="11">
        <v>11.238724999999999</v>
      </c>
      <c r="Y43" s="11">
        <v>12.173151000000001</v>
      </c>
      <c r="Z43" s="235" t="s">
        <v>333</v>
      </c>
    </row>
    <row r="44" spans="1:26" ht="19" customHeight="1">
      <c r="A44" s="241" t="s">
        <v>65</v>
      </c>
      <c r="B44" s="246">
        <v>0</v>
      </c>
      <c r="C44" s="246">
        <v>0</v>
      </c>
      <c r="D44" s="246">
        <v>0</v>
      </c>
      <c r="E44" s="246">
        <v>0</v>
      </c>
      <c r="F44" s="246">
        <v>0</v>
      </c>
      <c r="G44" s="246">
        <v>0</v>
      </c>
      <c r="H44" s="246">
        <v>0</v>
      </c>
      <c r="I44" s="246">
        <v>0</v>
      </c>
      <c r="J44" s="246">
        <v>0</v>
      </c>
      <c r="K44" s="246">
        <v>0</v>
      </c>
      <c r="L44" s="246">
        <v>0.26791666666666664</v>
      </c>
      <c r="M44" s="246">
        <v>1.2387857142857144</v>
      </c>
      <c r="N44" s="246">
        <v>2.3358124999999998</v>
      </c>
      <c r="O44" s="246">
        <v>3.1912777777777777</v>
      </c>
      <c r="P44" s="246">
        <v>4.1158000000000001</v>
      </c>
      <c r="Q44" s="246">
        <v>6.0350399999999995</v>
      </c>
      <c r="R44" s="246">
        <v>7.4707666666666661</v>
      </c>
      <c r="S44" s="246">
        <v>8.5151142857142847</v>
      </c>
      <c r="T44" s="246">
        <v>9.2901500000000006</v>
      </c>
      <c r="U44" s="246">
        <v>10.381760000000002</v>
      </c>
      <c r="V44" s="246">
        <v>11.109533333333331</v>
      </c>
      <c r="W44" s="246">
        <v>12.896675000000002</v>
      </c>
      <c r="X44" s="246">
        <v>14.251429999999999</v>
      </c>
      <c r="Y44" s="246">
        <v>15.220195</v>
      </c>
      <c r="Z44" s="235" t="s">
        <v>334</v>
      </c>
    </row>
    <row r="45" spans="1:26" ht="19" customHeight="1">
      <c r="A45" s="241" t="s">
        <v>68</v>
      </c>
      <c r="B45" s="246">
        <v>0</v>
      </c>
      <c r="C45" s="246">
        <v>0</v>
      </c>
      <c r="D45" s="246">
        <v>0</v>
      </c>
      <c r="E45" s="246">
        <v>0</v>
      </c>
      <c r="F45" s="246">
        <v>0</v>
      </c>
      <c r="G45" s="246">
        <v>0</v>
      </c>
      <c r="H45" s="246">
        <v>0</v>
      </c>
      <c r="I45" s="246">
        <v>0</v>
      </c>
      <c r="J45" s="246">
        <v>0</v>
      </c>
      <c r="K45" s="246">
        <v>0</v>
      </c>
      <c r="L45" s="246">
        <v>0</v>
      </c>
      <c r="M45" s="246">
        <v>5.892857142857142E-2</v>
      </c>
      <c r="N45" s="246">
        <v>1.5663750000000001</v>
      </c>
      <c r="O45" s="246">
        <v>2.7387222222222221</v>
      </c>
      <c r="P45" s="246">
        <v>3.7591999999999999</v>
      </c>
      <c r="Q45" s="246">
        <v>5.6621999999999995</v>
      </c>
      <c r="R45" s="246">
        <v>6.7565</v>
      </c>
      <c r="S45" s="246">
        <v>7.5459428571428564</v>
      </c>
      <c r="T45" s="246">
        <v>8.1449499999999997</v>
      </c>
      <c r="U45" s="246">
        <v>8.9725400000000004</v>
      </c>
      <c r="V45" s="246">
        <v>9.528833333333333</v>
      </c>
      <c r="W45" s="246">
        <v>10.224225000000001</v>
      </c>
      <c r="X45" s="246">
        <v>10.641449999999999</v>
      </c>
      <c r="Y45" s="246">
        <v>11.474539999999999</v>
      </c>
      <c r="Z45" s="235" t="s">
        <v>335</v>
      </c>
    </row>
    <row r="46" spans="1:26" ht="19" customHeight="1">
      <c r="A46" s="241" t="s">
        <v>71</v>
      </c>
      <c r="B46" s="11">
        <v>0.4</v>
      </c>
      <c r="C46" s="11">
        <v>0.33333333333333337</v>
      </c>
      <c r="D46" s="11">
        <v>0.2857142857142857</v>
      </c>
      <c r="E46" s="11">
        <v>0.25</v>
      </c>
      <c r="F46" s="11">
        <v>0.2</v>
      </c>
      <c r="G46" s="11">
        <v>0.16666666666666669</v>
      </c>
      <c r="H46" s="11">
        <v>0.14285714285714285</v>
      </c>
      <c r="I46" s="11">
        <v>0.125</v>
      </c>
      <c r="J46" s="11">
        <v>0.1111111111111111</v>
      </c>
      <c r="K46" s="11">
        <v>0.1</v>
      </c>
      <c r="L46" s="11">
        <v>0.15925</v>
      </c>
      <c r="M46" s="11">
        <v>0.78471428571428559</v>
      </c>
      <c r="N46" s="11">
        <v>1.7900624999999997</v>
      </c>
      <c r="O46" s="11">
        <v>2.9438333333333335</v>
      </c>
      <c r="P46" s="11">
        <v>3.9476499999999999</v>
      </c>
      <c r="Q46" s="11">
        <v>5.8262</v>
      </c>
      <c r="R46" s="11">
        <v>7.0187999999999997</v>
      </c>
      <c r="S46" s="11">
        <v>8.0762</v>
      </c>
      <c r="T46" s="11">
        <v>8.8980499999999996</v>
      </c>
      <c r="U46" s="11">
        <v>10.142660000000001</v>
      </c>
      <c r="V46" s="11">
        <v>11.027666666666667</v>
      </c>
      <c r="W46" s="11">
        <v>12.021162500000001</v>
      </c>
      <c r="X46" s="11">
        <v>12.30086</v>
      </c>
      <c r="Y46" s="11">
        <v>12.860255</v>
      </c>
      <c r="Z46" s="235" t="s">
        <v>336</v>
      </c>
    </row>
    <row r="47" spans="1:26" ht="19" customHeight="1">
      <c r="A47" s="241" t="s">
        <v>74</v>
      </c>
      <c r="B47" s="246">
        <v>0</v>
      </c>
      <c r="C47" s="246">
        <v>0</v>
      </c>
      <c r="D47" s="246">
        <v>0</v>
      </c>
      <c r="E47" s="246">
        <v>0</v>
      </c>
      <c r="F47" s="246">
        <v>0</v>
      </c>
      <c r="G47" s="246">
        <v>0</v>
      </c>
      <c r="H47" s="246">
        <v>0</v>
      </c>
      <c r="I47" s="246">
        <v>0</v>
      </c>
      <c r="J47" s="246">
        <v>0</v>
      </c>
      <c r="K47" s="246">
        <v>0</v>
      </c>
      <c r="L47" s="246">
        <v>0</v>
      </c>
      <c r="M47" s="246">
        <v>0.92892857142857155</v>
      </c>
      <c r="N47" s="246">
        <v>1.8541874999999999</v>
      </c>
      <c r="O47" s="246">
        <v>2.9393333333333329</v>
      </c>
      <c r="P47" s="246">
        <v>3.8467999999999996</v>
      </c>
      <c r="Q47" s="246">
        <v>5.9151600000000002</v>
      </c>
      <c r="R47" s="246">
        <v>7.4802999999999997</v>
      </c>
      <c r="S47" s="246">
        <v>8.8500857142857132</v>
      </c>
      <c r="T47" s="246">
        <v>9.8679000000000006</v>
      </c>
      <c r="U47" s="246">
        <v>11.40358</v>
      </c>
      <c r="V47" s="246">
        <v>12.530666666666669</v>
      </c>
      <c r="W47" s="246">
        <v>14.293850000000003</v>
      </c>
      <c r="X47" s="246">
        <v>15.418560000000001</v>
      </c>
      <c r="Y47" s="246">
        <v>18.364455</v>
      </c>
      <c r="Z47" s="235" t="s">
        <v>337</v>
      </c>
    </row>
    <row r="48" spans="1:26" ht="19" customHeight="1">
      <c r="A48" s="241" t="s">
        <v>77</v>
      </c>
      <c r="B48" s="246">
        <v>0</v>
      </c>
      <c r="C48" s="246">
        <v>0</v>
      </c>
      <c r="D48" s="246">
        <v>0</v>
      </c>
      <c r="E48" s="246">
        <v>0</v>
      </c>
      <c r="F48" s="246">
        <v>0</v>
      </c>
      <c r="G48" s="246">
        <v>0</v>
      </c>
      <c r="H48" s="246">
        <v>0</v>
      </c>
      <c r="I48" s="246">
        <v>0</v>
      </c>
      <c r="J48" s="246">
        <v>0</v>
      </c>
      <c r="K48" s="246">
        <v>0</v>
      </c>
      <c r="L48" s="246">
        <v>0</v>
      </c>
      <c r="M48" s="246">
        <v>9.1499999999999984E-2</v>
      </c>
      <c r="N48" s="246">
        <v>0.35943750000000002</v>
      </c>
      <c r="O48" s="246">
        <v>0.69655555555555559</v>
      </c>
      <c r="P48" s="246">
        <v>0.99009999999999987</v>
      </c>
      <c r="Q48" s="246">
        <v>1.6646400000000001</v>
      </c>
      <c r="R48" s="246">
        <v>2.3616666666666668</v>
      </c>
      <c r="S48" s="246">
        <v>3.0732285714285714</v>
      </c>
      <c r="T48" s="246">
        <v>3.6158500000000005</v>
      </c>
      <c r="U48" s="246">
        <v>5.6527599999999998</v>
      </c>
      <c r="V48" s="246">
        <v>7.2979000000000003</v>
      </c>
      <c r="W48" s="246">
        <v>8.8470624999999998</v>
      </c>
      <c r="X48" s="246">
        <v>9.2065599999999996</v>
      </c>
      <c r="Y48" s="246">
        <v>9.9303299999999997</v>
      </c>
      <c r="Z48" s="235" t="s">
        <v>338</v>
      </c>
    </row>
    <row r="49" spans="1:26" ht="19" customHeight="1">
      <c r="A49" s="241" t="s">
        <v>19</v>
      </c>
      <c r="B49" s="11">
        <v>0.4</v>
      </c>
      <c r="C49" s="11">
        <v>0.33333333333333337</v>
      </c>
      <c r="D49" s="11">
        <v>0.2857142857142857</v>
      </c>
      <c r="E49" s="11">
        <v>0.25</v>
      </c>
      <c r="F49" s="11">
        <v>0.2</v>
      </c>
      <c r="G49" s="11">
        <v>0.16666666666666669</v>
      </c>
      <c r="H49" s="11">
        <v>0.14285714285714285</v>
      </c>
      <c r="I49" s="11">
        <v>0.125</v>
      </c>
      <c r="J49" s="11">
        <v>0.1111111111111111</v>
      </c>
      <c r="K49" s="11">
        <v>0.1</v>
      </c>
      <c r="L49" s="11">
        <v>0.52008333333333345</v>
      </c>
      <c r="M49" s="11">
        <v>1.3697857142857144</v>
      </c>
      <c r="N49" s="11">
        <v>2.6781250000000001</v>
      </c>
      <c r="O49" s="11">
        <v>3.7815000000000003</v>
      </c>
      <c r="P49" s="11">
        <v>5.1991999999999994</v>
      </c>
      <c r="Q49" s="11">
        <v>7.7039200000000001</v>
      </c>
      <c r="R49" s="11">
        <v>9.7049666666666674</v>
      </c>
      <c r="S49" s="11">
        <v>11.22974285714286</v>
      </c>
      <c r="T49" s="11">
        <v>12.674899999999997</v>
      </c>
      <c r="U49" s="11">
        <v>14.738939999999999</v>
      </c>
      <c r="V49" s="11">
        <v>16.352433333333334</v>
      </c>
      <c r="W49" s="11">
        <v>19.0509375</v>
      </c>
      <c r="X49" s="11">
        <v>20.806729999999998</v>
      </c>
      <c r="Y49" s="11">
        <v>21.781890000000001</v>
      </c>
      <c r="Z49" s="235" t="s">
        <v>339</v>
      </c>
    </row>
    <row r="50" spans="1:26" ht="19" customHeight="1">
      <c r="A50" s="241" t="s">
        <v>57</v>
      </c>
      <c r="B50" s="11">
        <v>0.32</v>
      </c>
      <c r="C50" s="11">
        <v>0.26666666666666666</v>
      </c>
      <c r="D50" s="11">
        <v>0.22857142857142859</v>
      </c>
      <c r="E50" s="11">
        <v>0.2</v>
      </c>
      <c r="F50" s="11">
        <v>0.16</v>
      </c>
      <c r="G50" s="11">
        <v>0.13333333333333333</v>
      </c>
      <c r="H50" s="11">
        <v>0.1142857142857143</v>
      </c>
      <c r="I50" s="11">
        <v>0.1</v>
      </c>
      <c r="J50" s="11">
        <v>8.8888888888888892E-2</v>
      </c>
      <c r="K50" s="11">
        <v>0.08</v>
      </c>
      <c r="L50" s="11">
        <v>1.8002500000000001</v>
      </c>
      <c r="M50" s="11">
        <v>3.1358571428571431</v>
      </c>
      <c r="N50" s="11">
        <v>4.2870625000000002</v>
      </c>
      <c r="O50" s="11">
        <v>5.533611111111111</v>
      </c>
      <c r="P50" s="11">
        <v>6.6691000000000003</v>
      </c>
      <c r="Q50" s="11">
        <v>8.9371200000000002</v>
      </c>
      <c r="R50" s="11">
        <v>10.730866666666666</v>
      </c>
      <c r="S50" s="11">
        <v>12.223142857142857</v>
      </c>
      <c r="T50" s="11">
        <v>13.420475000000001</v>
      </c>
      <c r="U50" s="11">
        <v>15.227660000000002</v>
      </c>
      <c r="V50" s="11">
        <v>16.749549999999999</v>
      </c>
      <c r="W50" s="11">
        <v>18.651975</v>
      </c>
      <c r="X50" s="11">
        <v>19.793419999999998</v>
      </c>
      <c r="Y50" s="11">
        <v>21.4315</v>
      </c>
      <c r="Z50" s="235" t="s">
        <v>340</v>
      </c>
    </row>
    <row r="51" spans="1:26" ht="19" customHeight="1">
      <c r="A51" s="241" t="s">
        <v>60</v>
      </c>
      <c r="B51" s="246">
        <v>0</v>
      </c>
      <c r="C51" s="246">
        <v>0</v>
      </c>
      <c r="D51" s="246">
        <v>0</v>
      </c>
      <c r="E51" s="246">
        <v>0</v>
      </c>
      <c r="F51" s="246">
        <v>0</v>
      </c>
      <c r="G51" s="246">
        <v>0</v>
      </c>
      <c r="H51" s="246">
        <v>0</v>
      </c>
      <c r="I51" s="246">
        <v>0</v>
      </c>
      <c r="J51" s="246">
        <v>0</v>
      </c>
      <c r="K51" s="246">
        <v>0</v>
      </c>
      <c r="L51" s="246">
        <v>0</v>
      </c>
      <c r="M51" s="246">
        <v>0</v>
      </c>
      <c r="N51" s="246">
        <v>0</v>
      </c>
      <c r="O51" s="246">
        <v>2.1893888888888888</v>
      </c>
      <c r="P51" s="246">
        <v>4.1091499999999996</v>
      </c>
      <c r="Q51" s="246">
        <v>7.5550399999999991</v>
      </c>
      <c r="R51" s="246">
        <v>9.8535000000000004</v>
      </c>
      <c r="S51" s="246">
        <v>11.521685714285715</v>
      </c>
      <c r="T51" s="246">
        <v>12.760825000000001</v>
      </c>
      <c r="U51" s="246">
        <v>14.505220000000001</v>
      </c>
      <c r="V51" s="246">
        <v>15.667566666666666</v>
      </c>
      <c r="W51" s="246">
        <v>17.121375</v>
      </c>
      <c r="X51" s="246">
        <v>17.988860000000003</v>
      </c>
      <c r="Y51" s="246">
        <v>21.43909</v>
      </c>
      <c r="Z51" s="235" t="s">
        <v>341</v>
      </c>
    </row>
    <row r="52" spans="1:26" ht="19" customHeight="1">
      <c r="A52" s="241" t="s">
        <v>63</v>
      </c>
      <c r="B52" s="246">
        <v>0</v>
      </c>
      <c r="C52" s="246">
        <v>0</v>
      </c>
      <c r="D52" s="246">
        <v>0</v>
      </c>
      <c r="E52" s="246">
        <v>0</v>
      </c>
      <c r="F52" s="246">
        <v>0</v>
      </c>
      <c r="G52" s="246">
        <v>0</v>
      </c>
      <c r="H52" s="246">
        <v>0</v>
      </c>
      <c r="I52" s="246">
        <v>0</v>
      </c>
      <c r="J52" s="246">
        <v>0</v>
      </c>
      <c r="K52" s="246">
        <v>0</v>
      </c>
      <c r="L52" s="246">
        <v>0</v>
      </c>
      <c r="M52" s="246">
        <v>0</v>
      </c>
      <c r="N52" s="246">
        <v>1.1871875000000001</v>
      </c>
      <c r="O52" s="246">
        <v>2.7936111111111108</v>
      </c>
      <c r="P52" s="246">
        <v>4.2576000000000001</v>
      </c>
      <c r="Q52" s="246">
        <v>7.3660799999999984</v>
      </c>
      <c r="R52" s="246">
        <v>9.7181666666666668</v>
      </c>
      <c r="S52" s="246">
        <v>11.588828571428573</v>
      </c>
      <c r="T52" s="246">
        <v>13.118225000000001</v>
      </c>
      <c r="U52" s="246">
        <v>15.51024</v>
      </c>
      <c r="V52" s="246">
        <v>17.267383333333335</v>
      </c>
      <c r="W52" s="246">
        <v>19.562149999999999</v>
      </c>
      <c r="X52" s="246">
        <v>21.02036</v>
      </c>
      <c r="Y52" s="246">
        <v>24.328434999999999</v>
      </c>
      <c r="Z52" s="235" t="s">
        <v>342</v>
      </c>
    </row>
    <row r="53" spans="1:26" ht="19" customHeight="1">
      <c r="A53" s="241" t="s">
        <v>66</v>
      </c>
      <c r="B53" s="11">
        <v>0.48</v>
      </c>
      <c r="C53" s="11">
        <v>0.4</v>
      </c>
      <c r="D53" s="11">
        <v>0.34285714285714286</v>
      </c>
      <c r="E53" s="11">
        <v>0.3</v>
      </c>
      <c r="F53" s="11">
        <v>0.24</v>
      </c>
      <c r="G53" s="11">
        <v>0.2</v>
      </c>
      <c r="H53" s="11">
        <v>0.17142857142857143</v>
      </c>
      <c r="I53" s="11">
        <v>0.15</v>
      </c>
      <c r="J53" s="11">
        <v>0.13333333333333333</v>
      </c>
      <c r="K53" s="11">
        <v>0.12</v>
      </c>
      <c r="L53" s="11">
        <v>0.34741666666666671</v>
      </c>
      <c r="M53" s="11">
        <v>1.2869285714285714</v>
      </c>
      <c r="N53" s="11">
        <v>2.3460624999999999</v>
      </c>
      <c r="O53" s="11">
        <v>3.233166666666667</v>
      </c>
      <c r="P53" s="11">
        <v>3.9539499999999999</v>
      </c>
      <c r="Q53" s="11">
        <v>5.6136800000000004</v>
      </c>
      <c r="R53" s="11">
        <v>7.3510333333333326</v>
      </c>
      <c r="S53" s="11">
        <v>8.9339714285714287</v>
      </c>
      <c r="T53" s="11">
        <v>10.353775000000001</v>
      </c>
      <c r="U53" s="11">
        <v>12.668120000000002</v>
      </c>
      <c r="V53" s="11">
        <v>14.211300000000001</v>
      </c>
      <c r="W53" s="11">
        <v>16.404187499999999</v>
      </c>
      <c r="X53" s="11">
        <v>17.857759999999999</v>
      </c>
      <c r="Y53" s="11">
        <v>18.795090000000002</v>
      </c>
      <c r="Z53" s="235" t="s">
        <v>343</v>
      </c>
    </row>
    <row r="54" spans="1:26" ht="19" customHeight="1">
      <c r="A54" s="241" t="s">
        <v>69</v>
      </c>
      <c r="B54" s="246">
        <v>0</v>
      </c>
      <c r="C54" s="246">
        <v>0</v>
      </c>
      <c r="D54" s="246">
        <v>0</v>
      </c>
      <c r="E54" s="246">
        <v>0</v>
      </c>
      <c r="F54" s="246">
        <v>0</v>
      </c>
      <c r="G54" s="246">
        <v>0</v>
      </c>
      <c r="H54" s="246">
        <v>0</v>
      </c>
      <c r="I54" s="246">
        <v>0</v>
      </c>
      <c r="J54" s="246">
        <v>0</v>
      </c>
      <c r="K54" s="246">
        <v>0</v>
      </c>
      <c r="L54" s="246">
        <v>0.34058333333333329</v>
      </c>
      <c r="M54" s="246">
        <v>1.5900714285714286</v>
      </c>
      <c r="N54" s="246">
        <v>2.3195625000000004</v>
      </c>
      <c r="O54" s="246">
        <v>3.4718333333333335</v>
      </c>
      <c r="P54" s="246">
        <v>4.4740500000000001</v>
      </c>
      <c r="Q54" s="246">
        <v>6.7860000000000005</v>
      </c>
      <c r="R54" s="246">
        <v>8.6523000000000003</v>
      </c>
      <c r="S54" s="246">
        <v>10.148028571428574</v>
      </c>
      <c r="T54" s="246">
        <v>11.314674999999999</v>
      </c>
      <c r="U54" s="246">
        <v>13.003860000000003</v>
      </c>
      <c r="V54" s="246">
        <v>14.206916666666666</v>
      </c>
      <c r="W54" s="246">
        <v>15.7107625</v>
      </c>
      <c r="X54" s="246">
        <v>16.568760000000005</v>
      </c>
      <c r="Y54" s="246">
        <v>17.347515000000001</v>
      </c>
      <c r="Z54" s="235" t="s">
        <v>344</v>
      </c>
    </row>
    <row r="55" spans="1:26" ht="19" customHeight="1">
      <c r="A55" s="241" t="s">
        <v>72</v>
      </c>
      <c r="B55" s="246">
        <v>0</v>
      </c>
      <c r="C55" s="246">
        <v>0</v>
      </c>
      <c r="D55" s="246">
        <v>0</v>
      </c>
      <c r="E55" s="246">
        <v>0</v>
      </c>
      <c r="F55" s="246">
        <v>0</v>
      </c>
      <c r="G55" s="246">
        <v>0</v>
      </c>
      <c r="H55" s="246">
        <v>0</v>
      </c>
      <c r="I55" s="246">
        <v>0.11687500000000001</v>
      </c>
      <c r="J55" s="246">
        <v>0.2708888888888889</v>
      </c>
      <c r="K55" s="246">
        <v>0.45610000000000001</v>
      </c>
      <c r="L55" s="246">
        <v>0.92625000000000002</v>
      </c>
      <c r="M55" s="246">
        <v>1.5711428571428572</v>
      </c>
      <c r="N55" s="246">
        <v>2.2945000000000002</v>
      </c>
      <c r="O55" s="246">
        <v>3.0996111111111113</v>
      </c>
      <c r="P55" s="246">
        <v>3.9169499999999995</v>
      </c>
      <c r="Q55" s="246">
        <v>5.6180000000000003</v>
      </c>
      <c r="R55" s="246">
        <v>6.8962666666666657</v>
      </c>
      <c r="S55" s="246">
        <v>7.8335999999999988</v>
      </c>
      <c r="T55" s="246">
        <v>8.5328999999999997</v>
      </c>
      <c r="U55" s="246">
        <v>9.6638400000000004</v>
      </c>
      <c r="V55" s="246">
        <v>10.42545</v>
      </c>
      <c r="W55" s="246">
        <v>11.282737500000001</v>
      </c>
      <c r="X55" s="246">
        <v>11.69293</v>
      </c>
      <c r="Y55" s="246">
        <v>12.174215</v>
      </c>
      <c r="Z55" s="235" t="s">
        <v>345</v>
      </c>
    </row>
    <row r="56" spans="1:26" ht="19" customHeight="1">
      <c r="A56" s="241" t="s">
        <v>75</v>
      </c>
      <c r="B56" s="246">
        <v>0</v>
      </c>
      <c r="C56" s="246">
        <v>0</v>
      </c>
      <c r="D56" s="246">
        <v>0</v>
      </c>
      <c r="E56" s="246">
        <v>0</v>
      </c>
      <c r="F56" s="246">
        <v>0</v>
      </c>
      <c r="G56" s="420">
        <v>0</v>
      </c>
      <c r="H56" s="246">
        <v>0</v>
      </c>
      <c r="I56" s="246">
        <v>0</v>
      </c>
      <c r="J56" s="246">
        <v>0</v>
      </c>
      <c r="K56" s="246">
        <v>0</v>
      </c>
      <c r="L56" s="246">
        <v>0</v>
      </c>
      <c r="M56" s="246">
        <v>0.26157142857142851</v>
      </c>
      <c r="N56" s="246">
        <v>1.6957500000000001</v>
      </c>
      <c r="O56" s="246">
        <v>3.1793333333333331</v>
      </c>
      <c r="P56" s="246">
        <v>4.3748500000000003</v>
      </c>
      <c r="Q56" s="246">
        <v>6.922559999999998</v>
      </c>
      <c r="R56" s="246">
        <v>9.1448666666666671</v>
      </c>
      <c r="S56" s="246">
        <v>10.81642857142857</v>
      </c>
      <c r="T56" s="246">
        <v>12.392924999999998</v>
      </c>
      <c r="U56" s="246">
        <v>14.599920000000003</v>
      </c>
      <c r="V56" s="246">
        <v>16.156833333333331</v>
      </c>
      <c r="W56" s="246">
        <v>18.1051875</v>
      </c>
      <c r="X56" s="246">
        <v>19.268219999999999</v>
      </c>
      <c r="Y56" s="246">
        <v>20.697839999999999</v>
      </c>
      <c r="Z56" s="235" t="s">
        <v>346</v>
      </c>
    </row>
    <row r="57" spans="1:26" ht="19" customHeight="1">
      <c r="A57" s="241" t="s">
        <v>78</v>
      </c>
      <c r="B57" s="246">
        <v>0</v>
      </c>
      <c r="C57" s="246">
        <v>0</v>
      </c>
      <c r="D57" s="246">
        <v>0</v>
      </c>
      <c r="E57" s="246">
        <v>0</v>
      </c>
      <c r="F57" s="246">
        <v>0</v>
      </c>
      <c r="G57" s="246">
        <v>0</v>
      </c>
      <c r="H57" s="246">
        <v>0</v>
      </c>
      <c r="I57" s="246">
        <v>0</v>
      </c>
      <c r="J57" s="246">
        <v>0</v>
      </c>
      <c r="K57" s="246">
        <v>0</v>
      </c>
      <c r="L57" s="246">
        <v>0</v>
      </c>
      <c r="M57" s="246">
        <v>0</v>
      </c>
      <c r="N57" s="246">
        <v>0.28875000000000001</v>
      </c>
      <c r="O57" s="246">
        <v>1.2866666666666666</v>
      </c>
      <c r="P57" s="246">
        <v>2.2640000000000002</v>
      </c>
      <c r="Q57" s="246">
        <v>4.5039999999999996</v>
      </c>
      <c r="R57" s="246">
        <v>6.68</v>
      </c>
      <c r="S57" s="246">
        <v>8.3502857142857145</v>
      </c>
      <c r="T57" s="246">
        <v>9.6504999999999992</v>
      </c>
      <c r="U57" s="246">
        <v>11.513199999999999</v>
      </c>
      <c r="V57" s="246">
        <v>12.876666666666667</v>
      </c>
      <c r="W57" s="246">
        <v>14.638999999999999</v>
      </c>
      <c r="X57" s="246">
        <v>15.700600000000001</v>
      </c>
      <c r="Y57" s="246">
        <v>17.990600000000001</v>
      </c>
      <c r="Z57" s="235" t="s">
        <v>347</v>
      </c>
    </row>
    <row r="58" spans="1:26" ht="19" customHeight="1">
      <c r="A58" s="241" t="s">
        <v>55</v>
      </c>
      <c r="B58" s="246">
        <v>0</v>
      </c>
      <c r="C58" s="246">
        <v>0</v>
      </c>
      <c r="D58" s="246">
        <v>0</v>
      </c>
      <c r="E58" s="246">
        <v>0</v>
      </c>
      <c r="F58" s="246">
        <v>0</v>
      </c>
      <c r="G58" s="246">
        <v>0</v>
      </c>
      <c r="H58" s="246">
        <v>0</v>
      </c>
      <c r="I58" s="246">
        <v>0</v>
      </c>
      <c r="J58" s="246">
        <v>0</v>
      </c>
      <c r="K58" s="246">
        <v>0</v>
      </c>
      <c r="L58" s="246">
        <v>0.26883333333333331</v>
      </c>
      <c r="M58" s="246">
        <v>0.85442857142857132</v>
      </c>
      <c r="N58" s="246">
        <v>1.545625</v>
      </c>
      <c r="O58" s="246">
        <v>2.317166666666667</v>
      </c>
      <c r="P58" s="246">
        <v>3.0956999999999999</v>
      </c>
      <c r="Q58" s="246">
        <v>4.9602399999999989</v>
      </c>
      <c r="R58" s="246">
        <v>6.6064999999999996</v>
      </c>
      <c r="S58" s="246">
        <v>8.0812857142857144</v>
      </c>
      <c r="T58" s="246">
        <v>9.3049500000000016</v>
      </c>
      <c r="U58" s="246">
        <v>11.238979999999998</v>
      </c>
      <c r="V58" s="246">
        <v>12.615683333333333</v>
      </c>
      <c r="W58" s="246">
        <v>14.4681625</v>
      </c>
      <c r="X58" s="246">
        <v>15.745190000000001</v>
      </c>
      <c r="Y58" s="246">
        <v>18.599615</v>
      </c>
      <c r="Z58" s="235" t="s">
        <v>348</v>
      </c>
    </row>
    <row r="59" spans="1:26" ht="19" customHeight="1">
      <c r="A59" s="241" t="s">
        <v>58</v>
      </c>
      <c r="B59" s="246">
        <v>0</v>
      </c>
      <c r="C59" s="246">
        <v>0</v>
      </c>
      <c r="D59" s="246">
        <v>0</v>
      </c>
      <c r="E59" s="246">
        <v>0</v>
      </c>
      <c r="F59" s="246">
        <v>0</v>
      </c>
      <c r="G59" s="246">
        <v>0</v>
      </c>
      <c r="H59" s="246">
        <v>0</v>
      </c>
      <c r="I59" s="246">
        <v>0</v>
      </c>
      <c r="J59" s="246">
        <v>0</v>
      </c>
      <c r="K59" s="246">
        <v>0</v>
      </c>
      <c r="L59" s="246">
        <v>0.26033333333333331</v>
      </c>
      <c r="M59" s="246">
        <v>1.2311428571428573</v>
      </c>
      <c r="N59" s="246">
        <v>2.5807500000000001</v>
      </c>
      <c r="O59" s="246">
        <v>3.7894444444444444</v>
      </c>
      <c r="P59" s="246">
        <v>4.8433999999999999</v>
      </c>
      <c r="Q59" s="246">
        <v>6.9903199999999996</v>
      </c>
      <c r="R59" s="246">
        <v>8.6303999999999998</v>
      </c>
      <c r="S59" s="246">
        <v>9.8973428571428581</v>
      </c>
      <c r="T59" s="246">
        <v>10.835325000000001</v>
      </c>
      <c r="U59" s="246">
        <v>12.339600000000001</v>
      </c>
      <c r="V59" s="246">
        <v>13.399516666666667</v>
      </c>
      <c r="W59" s="246">
        <v>14.816650000000001</v>
      </c>
      <c r="X59" s="246">
        <v>15.84051</v>
      </c>
      <c r="Y59" s="246">
        <v>17.894899999999996</v>
      </c>
      <c r="Z59" s="235" t="s">
        <v>349</v>
      </c>
    </row>
    <row r="60" spans="1:26" ht="19" customHeight="1">
      <c r="A60" s="241" t="s">
        <v>61</v>
      </c>
      <c r="B60" s="11">
        <v>0.16</v>
      </c>
      <c r="C60" s="11">
        <v>0.13333333333333333</v>
      </c>
      <c r="D60" s="11">
        <v>0.1142857142857143</v>
      </c>
      <c r="E60" s="11">
        <v>0.1</v>
      </c>
      <c r="F60" s="11">
        <v>0.08</v>
      </c>
      <c r="G60" s="11">
        <v>6.6666666666666666E-2</v>
      </c>
      <c r="H60" s="11">
        <v>5.7142857142857148E-2</v>
      </c>
      <c r="I60" s="11">
        <v>0.05</v>
      </c>
      <c r="J60" s="11">
        <v>4.4444444444444446E-2</v>
      </c>
      <c r="K60" s="11">
        <v>0.04</v>
      </c>
      <c r="L60" s="11">
        <v>3.3333333333333333E-2</v>
      </c>
      <c r="M60" s="11">
        <v>0.82314285714285718</v>
      </c>
      <c r="N60" s="11">
        <v>1.3557499999999998</v>
      </c>
      <c r="O60" s="11">
        <v>1.9369999999999998</v>
      </c>
      <c r="P60" s="11">
        <v>2.8457500000000002</v>
      </c>
      <c r="Q60" s="11">
        <v>6.1520799999999998</v>
      </c>
      <c r="R60" s="11">
        <v>8.5913666666666657</v>
      </c>
      <c r="S60" s="11">
        <v>10.557028571428573</v>
      </c>
      <c r="T60" s="11">
        <v>11.959674999999999</v>
      </c>
      <c r="U60" s="11">
        <v>14.222020000000002</v>
      </c>
      <c r="V60" s="11">
        <v>15.968299999999999</v>
      </c>
      <c r="W60" s="11">
        <v>18.365937500000001</v>
      </c>
      <c r="X60" s="11">
        <v>19.881270000000001</v>
      </c>
      <c r="Y60" s="11">
        <v>22.967549999999999</v>
      </c>
      <c r="Z60" s="235" t="s">
        <v>350</v>
      </c>
    </row>
    <row r="61" spans="1:26" ht="19" customHeight="1">
      <c r="A61" s="241" t="s">
        <v>64</v>
      </c>
      <c r="B61" s="246">
        <v>0</v>
      </c>
      <c r="C61" s="246">
        <v>0</v>
      </c>
      <c r="D61" s="246">
        <v>0</v>
      </c>
      <c r="E61" s="246">
        <v>0</v>
      </c>
      <c r="F61" s="246">
        <v>0</v>
      </c>
      <c r="G61" s="246">
        <v>0</v>
      </c>
      <c r="H61" s="246">
        <v>0</v>
      </c>
      <c r="I61" s="246">
        <v>0</v>
      </c>
      <c r="J61" s="246">
        <v>0</v>
      </c>
      <c r="K61" s="246">
        <v>0</v>
      </c>
      <c r="L61" s="246">
        <v>0</v>
      </c>
      <c r="M61" s="246">
        <v>0.62850000000000006</v>
      </c>
      <c r="N61" s="246">
        <v>2.4251875000000003</v>
      </c>
      <c r="O61" s="246">
        <v>4.5354999999999999</v>
      </c>
      <c r="P61" s="246">
        <v>7.4549500000000002</v>
      </c>
      <c r="Q61" s="246">
        <v>9.5178399999999996</v>
      </c>
      <c r="R61" s="246">
        <v>10.834099999999999</v>
      </c>
      <c r="S61" s="246">
        <v>12.107514285714286</v>
      </c>
      <c r="T61" s="246">
        <v>13.394724999999999</v>
      </c>
      <c r="U61" s="246">
        <v>15.395459999999996</v>
      </c>
      <c r="V61" s="246">
        <v>18.819200000000002</v>
      </c>
      <c r="W61" s="246">
        <v>21.631625</v>
      </c>
      <c r="X61" s="246">
        <v>23.720890000000001</v>
      </c>
      <c r="Y61" s="246">
        <v>26.034000000000002</v>
      </c>
      <c r="Z61" s="235" t="s">
        <v>351</v>
      </c>
    </row>
    <row r="62" spans="1:26" ht="19" customHeight="1">
      <c r="A62" s="241" t="s">
        <v>20</v>
      </c>
      <c r="B62" s="11">
        <v>0.27200000000000002</v>
      </c>
      <c r="C62" s="11">
        <v>0.22666666666666668</v>
      </c>
      <c r="D62" s="11">
        <v>0.19428571428571428</v>
      </c>
      <c r="E62" s="11">
        <v>0.16999999999999998</v>
      </c>
      <c r="F62" s="11">
        <v>0.13600000000000001</v>
      </c>
      <c r="G62" s="11">
        <v>0.11333333333333334</v>
      </c>
      <c r="H62" s="11">
        <v>9.7142857142857142E-2</v>
      </c>
      <c r="I62" s="11">
        <v>8.4999999999999992E-2</v>
      </c>
      <c r="J62" s="11">
        <v>7.5555555555555556E-2</v>
      </c>
      <c r="K62" s="11">
        <v>6.8000000000000005E-2</v>
      </c>
      <c r="L62" s="11">
        <v>0.47658333333333319</v>
      </c>
      <c r="M62" s="11">
        <v>1.175428571428571</v>
      </c>
      <c r="N62" s="11">
        <v>2.6348124999999998</v>
      </c>
      <c r="O62" s="11">
        <v>3.5309444444444433</v>
      </c>
      <c r="P62" s="11">
        <v>4.3775500000000003</v>
      </c>
      <c r="Q62" s="11">
        <v>6.1690800000000001</v>
      </c>
      <c r="R62" s="11">
        <v>7.7535333333333334</v>
      </c>
      <c r="S62" s="11">
        <v>9.4761999999999986</v>
      </c>
      <c r="T62" s="11">
        <v>11.543275000000001</v>
      </c>
      <c r="U62" s="11">
        <v>14.091620000000002</v>
      </c>
      <c r="V62" s="11">
        <v>15.594533333333333</v>
      </c>
      <c r="W62" s="11">
        <v>17.731924999999997</v>
      </c>
      <c r="X62" s="11">
        <v>18.9377</v>
      </c>
      <c r="Y62" s="11">
        <v>20.788824999999999</v>
      </c>
      <c r="Z62" s="235" t="s">
        <v>352</v>
      </c>
    </row>
    <row r="63" spans="1:26" ht="19" customHeight="1">
      <c r="A63" s="241" t="s">
        <v>21</v>
      </c>
      <c r="B63" s="246">
        <v>0</v>
      </c>
      <c r="C63" s="246">
        <v>0</v>
      </c>
      <c r="D63" s="246">
        <v>0</v>
      </c>
      <c r="E63" s="246">
        <v>0</v>
      </c>
      <c r="F63" s="246">
        <v>0</v>
      </c>
      <c r="G63" s="246">
        <v>0</v>
      </c>
      <c r="H63" s="246">
        <v>0</v>
      </c>
      <c r="I63" s="246">
        <v>0</v>
      </c>
      <c r="J63" s="246">
        <v>0</v>
      </c>
      <c r="K63" s="246">
        <v>0</v>
      </c>
      <c r="L63" s="246">
        <v>0</v>
      </c>
      <c r="M63" s="246">
        <v>0</v>
      </c>
      <c r="N63" s="246">
        <v>5.9857500000000008E-2</v>
      </c>
      <c r="O63" s="246">
        <v>0.13224999999999998</v>
      </c>
      <c r="P63" s="246">
        <v>0.5686199999999999</v>
      </c>
      <c r="Q63" s="246">
        <v>3.7107359999999998</v>
      </c>
      <c r="R63" s="246">
        <v>6.4532533333333326</v>
      </c>
      <c r="S63" s="246">
        <v>8.6783028571428567</v>
      </c>
      <c r="T63" s="246">
        <v>10.4746275</v>
      </c>
      <c r="U63" s="246">
        <v>13.216759999999997</v>
      </c>
      <c r="V63" s="246">
        <v>15.276078333333334</v>
      </c>
      <c r="W63" s="246">
        <v>18.193532499999996</v>
      </c>
      <c r="X63" s="246">
        <v>19.979763000000002</v>
      </c>
      <c r="Y63" s="246">
        <v>21.877430999999998</v>
      </c>
      <c r="Z63" s="235" t="s">
        <v>353</v>
      </c>
    </row>
    <row r="64" spans="1:26" ht="19" customHeight="1">
      <c r="A64" s="241" t="s">
        <v>22</v>
      </c>
      <c r="B64" s="11">
        <v>0.2</v>
      </c>
      <c r="C64" s="11">
        <v>0.16666666666666669</v>
      </c>
      <c r="D64" s="11">
        <v>0.14285714285714285</v>
      </c>
      <c r="E64" s="11">
        <v>0.125</v>
      </c>
      <c r="F64" s="11">
        <v>0.1</v>
      </c>
      <c r="G64" s="11">
        <v>8.3333333333333343E-2</v>
      </c>
      <c r="H64" s="11">
        <v>7.1428571428571425E-2</v>
      </c>
      <c r="I64" s="11">
        <v>6.25E-2</v>
      </c>
      <c r="J64" s="11">
        <v>5.5555555555555552E-2</v>
      </c>
      <c r="K64" s="11">
        <v>0.05</v>
      </c>
      <c r="L64" s="11">
        <v>4.1666666666666671E-2</v>
      </c>
      <c r="M64" s="11">
        <v>3.5714285714285712E-2</v>
      </c>
      <c r="N64" s="11">
        <v>3.125E-2</v>
      </c>
      <c r="O64" s="11">
        <v>1.0897777777777777</v>
      </c>
      <c r="P64" s="11">
        <v>2.4348999999999994</v>
      </c>
      <c r="Q64" s="11">
        <v>5.2467600000000001</v>
      </c>
      <c r="R64" s="11">
        <v>7.9918999999999993</v>
      </c>
      <c r="S64" s="11">
        <v>10.176</v>
      </c>
      <c r="T64" s="11">
        <v>11.81405</v>
      </c>
      <c r="U64" s="11">
        <v>14.229559999999999</v>
      </c>
      <c r="V64" s="11">
        <v>15.903833333333333</v>
      </c>
      <c r="W64" s="11">
        <v>18.198</v>
      </c>
      <c r="X64" s="11">
        <v>19.817310000000003</v>
      </c>
      <c r="Y64" s="11">
        <v>23.916255</v>
      </c>
      <c r="Z64" s="235" t="s">
        <v>354</v>
      </c>
    </row>
    <row r="65" spans="1:26" ht="19" customHeight="1">
      <c r="A65" s="241" t="s">
        <v>23</v>
      </c>
      <c r="B65" s="246">
        <v>0</v>
      </c>
      <c r="C65" s="246">
        <v>0</v>
      </c>
      <c r="D65" s="246">
        <v>0</v>
      </c>
      <c r="E65" s="246">
        <v>0</v>
      </c>
      <c r="F65" s="246">
        <v>0</v>
      </c>
      <c r="G65" s="246">
        <v>0</v>
      </c>
      <c r="H65" s="246">
        <v>0</v>
      </c>
      <c r="I65" s="246">
        <v>0</v>
      </c>
      <c r="J65" s="246">
        <v>7.8555555555555559E-2</v>
      </c>
      <c r="K65" s="246">
        <v>0.48630000000000001</v>
      </c>
      <c r="L65" s="246">
        <v>2.1114166666666665</v>
      </c>
      <c r="M65" s="246">
        <v>3.9268571428571439</v>
      </c>
      <c r="N65" s="246">
        <v>5.3159375000000004</v>
      </c>
      <c r="O65" s="246">
        <v>6.7888333333333328</v>
      </c>
      <c r="P65" s="246">
        <v>8.0221499999999981</v>
      </c>
      <c r="Q65" s="246">
        <v>10.233560000000001</v>
      </c>
      <c r="R65" s="246">
        <v>12.201833333333333</v>
      </c>
      <c r="S65" s="246">
        <v>13.627742857142858</v>
      </c>
      <c r="T65" s="246">
        <v>14.709625000000004</v>
      </c>
      <c r="U65" s="246">
        <v>16.339579999999998</v>
      </c>
      <c r="V65" s="246">
        <v>18.0413</v>
      </c>
      <c r="W65" s="246">
        <v>20.168475000000001</v>
      </c>
      <c r="X65" s="246">
        <v>21.457510000000003</v>
      </c>
      <c r="Y65" s="246">
        <v>24.214594999999999</v>
      </c>
      <c r="Z65" s="235" t="s">
        <v>355</v>
      </c>
    </row>
    <row r="66" spans="1:26" ht="19" customHeight="1">
      <c r="A66" s="241"/>
      <c r="B66" s="242"/>
      <c r="C66" s="242"/>
      <c r="D66" s="242"/>
      <c r="E66" s="242"/>
      <c r="F66" s="242"/>
      <c r="G66" s="242"/>
      <c r="H66" s="242"/>
      <c r="I66" s="242"/>
      <c r="J66" s="242"/>
      <c r="K66" s="242"/>
      <c r="L66" s="242"/>
      <c r="M66" s="242"/>
      <c r="N66" s="242"/>
      <c r="O66" s="242"/>
      <c r="P66" s="242"/>
      <c r="Q66" s="242"/>
      <c r="R66" s="242"/>
      <c r="S66" s="242"/>
      <c r="T66" s="242"/>
      <c r="U66" s="242"/>
      <c r="V66" s="242"/>
      <c r="W66" s="242"/>
      <c r="X66" s="242"/>
      <c r="Y66" s="242"/>
      <c r="Z66" s="235"/>
    </row>
    <row r="67" spans="1:26" ht="19" customHeight="1">
      <c r="A67" s="243" t="s">
        <v>79</v>
      </c>
      <c r="B67" s="246">
        <v>0</v>
      </c>
      <c r="C67" s="246">
        <v>0</v>
      </c>
      <c r="D67" s="246">
        <v>0</v>
      </c>
      <c r="E67" s="246">
        <v>0</v>
      </c>
      <c r="F67" s="246">
        <v>0</v>
      </c>
      <c r="G67" s="246">
        <v>0</v>
      </c>
      <c r="H67" s="246">
        <v>0</v>
      </c>
      <c r="I67" s="246">
        <v>0</v>
      </c>
      <c r="J67" s="246">
        <v>0</v>
      </c>
      <c r="K67" s="246">
        <v>0</v>
      </c>
      <c r="L67" s="246">
        <v>0</v>
      </c>
      <c r="M67" s="246">
        <v>0</v>
      </c>
      <c r="N67" s="246">
        <v>0</v>
      </c>
      <c r="O67" s="246">
        <v>0</v>
      </c>
      <c r="P67" s="246">
        <v>0</v>
      </c>
      <c r="Q67" s="246">
        <v>0.20880000000000001</v>
      </c>
      <c r="R67" s="246">
        <v>0.73733333333333329</v>
      </c>
      <c r="S67" s="246">
        <v>1.3422857142857143</v>
      </c>
      <c r="T67" s="246">
        <v>2.0514999999999999</v>
      </c>
      <c r="U67" s="246">
        <v>3.8983999999999996</v>
      </c>
      <c r="V67" s="246">
        <v>5.1856666666666671</v>
      </c>
      <c r="W67" s="246">
        <v>6.7947499999999996</v>
      </c>
      <c r="X67" s="246">
        <v>7.7576000000000009</v>
      </c>
      <c r="Y67" s="246">
        <v>9.6884999999999994</v>
      </c>
      <c r="Z67" s="235" t="s">
        <v>80</v>
      </c>
    </row>
    <row r="68" spans="1:26" ht="19" customHeight="1">
      <c r="B68" s="244"/>
      <c r="C68" s="244"/>
      <c r="D68" s="244"/>
      <c r="E68" s="244"/>
      <c r="F68" s="244"/>
      <c r="G68" s="244"/>
      <c r="H68" s="244"/>
      <c r="I68" s="244"/>
      <c r="J68" s="244"/>
      <c r="K68" s="244"/>
      <c r="L68" s="244"/>
      <c r="M68" s="244"/>
    </row>
    <row r="69" spans="1:26" ht="19" customHeight="1">
      <c r="B69" s="244"/>
      <c r="C69" s="244"/>
      <c r="D69" s="244"/>
      <c r="E69" s="244"/>
      <c r="F69" s="244"/>
      <c r="G69" s="244"/>
      <c r="H69" s="244"/>
      <c r="I69" s="244"/>
      <c r="J69" s="244"/>
      <c r="K69" s="244"/>
      <c r="L69" s="244"/>
      <c r="M69" s="244"/>
    </row>
    <row r="70" spans="1:26" ht="19" customHeight="1">
      <c r="B70" s="244"/>
      <c r="C70" s="244"/>
      <c r="D70" s="244"/>
      <c r="E70" s="244"/>
      <c r="F70" s="244"/>
      <c r="G70" s="244"/>
      <c r="H70" s="244"/>
      <c r="I70" s="244"/>
      <c r="J70" s="244"/>
      <c r="K70" s="244"/>
      <c r="L70" s="244"/>
      <c r="M70" s="244"/>
    </row>
    <row r="71" spans="1:26" ht="19" customHeight="1">
      <c r="B71" s="244"/>
      <c r="C71" s="244"/>
      <c r="D71" s="244"/>
      <c r="E71" s="244"/>
      <c r="F71" s="244"/>
      <c r="G71" s="244"/>
      <c r="H71" s="244"/>
      <c r="I71" s="244"/>
      <c r="J71" s="244"/>
      <c r="K71" s="244"/>
      <c r="L71" s="244"/>
      <c r="M71" s="244"/>
    </row>
    <row r="72" spans="1:26">
      <c r="B72" s="244"/>
      <c r="C72" s="244"/>
      <c r="D72" s="244"/>
      <c r="E72" s="244"/>
      <c r="F72" s="244"/>
      <c r="G72" s="244"/>
      <c r="H72" s="244"/>
      <c r="I72" s="244"/>
      <c r="J72" s="244"/>
      <c r="K72" s="244"/>
      <c r="L72" s="244"/>
      <c r="M72" s="244"/>
    </row>
    <row r="73" spans="1:26">
      <c r="B73" s="244"/>
      <c r="C73" s="244"/>
      <c r="D73" s="244"/>
      <c r="E73" s="244"/>
      <c r="F73" s="244"/>
      <c r="G73" s="244"/>
      <c r="H73" s="244"/>
      <c r="I73" s="244"/>
      <c r="J73" s="244"/>
      <c r="K73" s="244"/>
      <c r="L73" s="244"/>
      <c r="M73" s="244"/>
    </row>
    <row r="74" spans="1:26">
      <c r="B74" s="244"/>
      <c r="C74" s="244"/>
      <c r="D74" s="244"/>
      <c r="E74" s="244"/>
      <c r="F74" s="244"/>
      <c r="G74" s="244"/>
      <c r="H74" s="244"/>
      <c r="I74" s="244"/>
      <c r="J74" s="244"/>
      <c r="K74" s="244"/>
      <c r="L74" s="244"/>
      <c r="M74" s="244"/>
    </row>
    <row r="75" spans="1:26">
      <c r="B75" s="244"/>
      <c r="C75" s="244"/>
      <c r="D75" s="244"/>
      <c r="E75" s="244"/>
      <c r="F75" s="244"/>
      <c r="G75" s="244"/>
      <c r="H75" s="244"/>
      <c r="I75" s="244"/>
      <c r="J75" s="244"/>
      <c r="K75" s="244"/>
      <c r="L75" s="244"/>
      <c r="M75" s="244"/>
    </row>
    <row r="76" spans="1:26">
      <c r="B76" s="244"/>
      <c r="C76" s="244"/>
      <c r="D76" s="244"/>
      <c r="E76" s="244"/>
      <c r="F76" s="244"/>
      <c r="G76" s="244"/>
      <c r="H76" s="244"/>
      <c r="I76" s="244"/>
      <c r="J76" s="244"/>
      <c r="K76" s="244"/>
      <c r="L76" s="244"/>
      <c r="M76" s="244"/>
    </row>
    <row r="77" spans="1:26">
      <c r="B77" s="244"/>
      <c r="C77" s="244"/>
      <c r="D77" s="244"/>
      <c r="E77" s="244"/>
      <c r="F77" s="244"/>
      <c r="G77" s="244"/>
      <c r="H77" s="244"/>
      <c r="I77" s="244"/>
      <c r="J77" s="244"/>
      <c r="K77" s="244"/>
      <c r="L77" s="244"/>
      <c r="M77" s="244"/>
    </row>
    <row r="78" spans="1:26">
      <c r="B78" s="244"/>
      <c r="C78" s="244"/>
      <c r="D78" s="244"/>
      <c r="E78" s="244"/>
      <c r="F78" s="244"/>
      <c r="G78" s="244"/>
      <c r="H78" s="244"/>
      <c r="I78" s="244"/>
      <c r="J78" s="244"/>
      <c r="K78" s="244"/>
      <c r="L78" s="244"/>
      <c r="M78" s="244"/>
    </row>
    <row r="79" spans="1:26">
      <c r="B79" s="244"/>
      <c r="C79" s="244"/>
      <c r="D79" s="244"/>
      <c r="E79" s="244"/>
      <c r="F79" s="244"/>
      <c r="G79" s="244"/>
      <c r="H79" s="244"/>
      <c r="I79" s="244"/>
      <c r="J79" s="244"/>
      <c r="K79" s="244"/>
      <c r="L79" s="244"/>
      <c r="M79" s="244"/>
    </row>
    <row r="80" spans="1:26">
      <c r="B80" s="244"/>
      <c r="C80" s="244"/>
      <c r="D80" s="244"/>
      <c r="E80" s="244"/>
      <c r="F80" s="244"/>
      <c r="G80" s="244"/>
      <c r="H80" s="244"/>
      <c r="I80" s="244"/>
      <c r="J80" s="244"/>
      <c r="K80" s="244"/>
      <c r="L80" s="244"/>
      <c r="M80" s="244"/>
    </row>
    <row r="81" spans="2:13">
      <c r="B81" s="244"/>
      <c r="C81" s="244"/>
      <c r="D81" s="244"/>
      <c r="E81" s="244"/>
      <c r="F81" s="244"/>
      <c r="G81" s="244"/>
      <c r="H81" s="244"/>
      <c r="I81" s="244"/>
      <c r="J81" s="244"/>
      <c r="K81" s="244"/>
      <c r="L81" s="244"/>
      <c r="M81" s="244"/>
    </row>
    <row r="82" spans="2:13">
      <c r="B82" s="244"/>
      <c r="C82" s="244"/>
      <c r="D82" s="244"/>
      <c r="E82" s="244"/>
      <c r="F82" s="244"/>
      <c r="G82" s="244"/>
      <c r="H82" s="244"/>
      <c r="I82" s="244"/>
      <c r="J82" s="244"/>
      <c r="K82" s="244"/>
      <c r="L82" s="244"/>
      <c r="M82" s="244"/>
    </row>
    <row r="83" spans="2:13">
      <c r="B83" s="244"/>
      <c r="C83" s="244"/>
      <c r="D83" s="244"/>
      <c r="E83" s="244"/>
      <c r="F83" s="244"/>
      <c r="G83" s="244"/>
      <c r="H83" s="244"/>
      <c r="I83" s="244"/>
      <c r="J83" s="244"/>
      <c r="K83" s="244"/>
      <c r="L83" s="244"/>
      <c r="M83" s="244"/>
    </row>
    <row r="84" spans="2:13">
      <c r="B84" s="244"/>
      <c r="C84" s="244"/>
      <c r="D84" s="244"/>
      <c r="E84" s="244"/>
      <c r="F84" s="244"/>
      <c r="G84" s="244"/>
      <c r="H84" s="244"/>
      <c r="I84" s="244"/>
      <c r="J84" s="244"/>
      <c r="K84" s="244"/>
      <c r="L84" s="244"/>
      <c r="M84" s="244"/>
    </row>
    <row r="85" spans="2:13">
      <c r="B85" s="244"/>
      <c r="C85" s="244"/>
      <c r="D85" s="244"/>
      <c r="E85" s="244"/>
      <c r="F85" s="244"/>
      <c r="G85" s="244"/>
      <c r="H85" s="244"/>
      <c r="I85" s="244"/>
      <c r="J85" s="244"/>
      <c r="K85" s="244"/>
      <c r="L85" s="244"/>
      <c r="M85" s="244"/>
    </row>
    <row r="86" spans="2:13">
      <c r="B86" s="244"/>
      <c r="C86" s="244"/>
      <c r="D86" s="244"/>
      <c r="E86" s="244"/>
      <c r="F86" s="244"/>
      <c r="G86" s="244"/>
      <c r="H86" s="244"/>
      <c r="I86" s="244"/>
      <c r="J86" s="244"/>
      <c r="K86" s="244"/>
      <c r="L86" s="244"/>
      <c r="M86" s="244"/>
    </row>
    <row r="87" spans="2:13">
      <c r="B87" s="244"/>
      <c r="C87" s="244"/>
      <c r="D87" s="244"/>
      <c r="E87" s="244"/>
      <c r="F87" s="244"/>
      <c r="G87" s="244"/>
      <c r="H87" s="244"/>
      <c r="I87" s="244"/>
      <c r="J87" s="244"/>
      <c r="K87" s="244"/>
      <c r="L87" s="244"/>
      <c r="M87" s="244"/>
    </row>
    <row r="88" spans="2:13">
      <c r="B88" s="244"/>
      <c r="C88" s="244"/>
      <c r="D88" s="244"/>
      <c r="E88" s="244"/>
      <c r="F88" s="244"/>
      <c r="G88" s="244"/>
      <c r="H88" s="244"/>
      <c r="I88" s="244"/>
      <c r="J88" s="244"/>
      <c r="K88" s="244"/>
      <c r="L88" s="244"/>
      <c r="M88" s="244"/>
    </row>
    <row r="89" spans="2:13">
      <c r="B89" s="244"/>
      <c r="C89" s="244"/>
      <c r="D89" s="244"/>
      <c r="E89" s="244"/>
      <c r="F89" s="244"/>
      <c r="G89" s="244"/>
      <c r="H89" s="244"/>
      <c r="I89" s="244"/>
      <c r="J89" s="244"/>
      <c r="K89" s="244"/>
      <c r="L89" s="244"/>
      <c r="M89" s="244"/>
    </row>
    <row r="90" spans="2:13">
      <c r="B90" s="244"/>
      <c r="C90" s="244"/>
      <c r="D90" s="244"/>
      <c r="E90" s="244"/>
      <c r="F90" s="244"/>
      <c r="G90" s="244"/>
      <c r="H90" s="244"/>
      <c r="I90" s="244"/>
      <c r="J90" s="244"/>
      <c r="K90" s="244"/>
      <c r="L90" s="244"/>
      <c r="M90" s="244"/>
    </row>
    <row r="91" spans="2:13">
      <c r="B91" s="244"/>
      <c r="C91" s="244"/>
      <c r="D91" s="244"/>
      <c r="E91" s="244"/>
      <c r="F91" s="244"/>
      <c r="G91" s="244"/>
      <c r="H91" s="244"/>
      <c r="I91" s="244"/>
      <c r="J91" s="244"/>
      <c r="K91" s="244"/>
      <c r="L91" s="244"/>
      <c r="M91" s="244"/>
    </row>
    <row r="92" spans="2:13">
      <c r="B92" s="244"/>
      <c r="C92" s="244"/>
      <c r="D92" s="244"/>
      <c r="E92" s="244"/>
      <c r="F92" s="244"/>
      <c r="G92" s="244"/>
      <c r="H92" s="244"/>
      <c r="I92" s="244"/>
      <c r="J92" s="244"/>
      <c r="K92" s="244"/>
      <c r="L92" s="244"/>
      <c r="M92" s="244"/>
    </row>
    <row r="93" spans="2:13">
      <c r="B93" s="244"/>
      <c r="C93" s="244"/>
      <c r="D93" s="244"/>
      <c r="E93" s="244"/>
      <c r="F93" s="244"/>
      <c r="G93" s="244"/>
      <c r="H93" s="244"/>
      <c r="I93" s="244"/>
      <c r="J93" s="244"/>
      <c r="K93" s="244"/>
      <c r="L93" s="244"/>
      <c r="M93" s="244"/>
    </row>
    <row r="94" spans="2:13">
      <c r="B94" s="244"/>
      <c r="C94" s="244"/>
      <c r="D94" s="244"/>
      <c r="E94" s="244"/>
      <c r="F94" s="244"/>
      <c r="G94" s="244"/>
      <c r="H94" s="244"/>
      <c r="I94" s="244"/>
      <c r="J94" s="244"/>
      <c r="K94" s="244"/>
      <c r="L94" s="244"/>
      <c r="M94" s="244"/>
    </row>
    <row r="95" spans="2:13">
      <c r="B95" s="244"/>
      <c r="C95" s="244"/>
      <c r="D95" s="244"/>
      <c r="E95" s="244"/>
      <c r="F95" s="244"/>
      <c r="G95" s="244"/>
      <c r="H95" s="244"/>
      <c r="I95" s="244"/>
      <c r="J95" s="244"/>
      <c r="K95" s="244"/>
      <c r="L95" s="244"/>
      <c r="M95" s="244"/>
    </row>
    <row r="96" spans="2:13">
      <c r="B96" s="244"/>
      <c r="C96" s="244"/>
      <c r="D96" s="244"/>
      <c r="E96" s="244"/>
      <c r="F96" s="244"/>
      <c r="G96" s="244"/>
      <c r="H96" s="244"/>
      <c r="I96" s="244"/>
      <c r="J96" s="244"/>
      <c r="K96" s="244"/>
      <c r="L96" s="244"/>
      <c r="M96" s="244"/>
    </row>
    <row r="97" spans="2:13">
      <c r="B97" s="244"/>
      <c r="C97" s="244"/>
      <c r="D97" s="244"/>
      <c r="E97" s="244"/>
      <c r="F97" s="244"/>
      <c r="G97" s="244"/>
      <c r="H97" s="244"/>
      <c r="I97" s="244"/>
      <c r="J97" s="244"/>
      <c r="K97" s="244"/>
      <c r="L97" s="244"/>
      <c r="M97" s="244"/>
    </row>
    <row r="98" spans="2:13">
      <c r="B98" s="244"/>
      <c r="C98" s="244"/>
      <c r="D98" s="244"/>
      <c r="E98" s="244"/>
      <c r="F98" s="244"/>
      <c r="G98" s="244"/>
      <c r="H98" s="244"/>
      <c r="I98" s="244"/>
      <c r="J98" s="244"/>
      <c r="K98" s="244"/>
      <c r="L98" s="244"/>
      <c r="M98" s="244"/>
    </row>
    <row r="99" spans="2:13">
      <c r="B99" s="244"/>
      <c r="C99" s="244"/>
      <c r="D99" s="244"/>
      <c r="E99" s="244"/>
      <c r="F99" s="244"/>
      <c r="G99" s="244"/>
      <c r="H99" s="244"/>
      <c r="I99" s="244"/>
      <c r="J99" s="244"/>
      <c r="K99" s="244"/>
      <c r="L99" s="244"/>
      <c r="M99" s="244"/>
    </row>
    <row r="100" spans="2:13">
      <c r="B100" s="244"/>
      <c r="C100" s="244"/>
      <c r="D100" s="244"/>
      <c r="E100" s="244"/>
      <c r="F100" s="244"/>
      <c r="G100" s="244"/>
      <c r="H100" s="244"/>
      <c r="I100" s="244"/>
      <c r="J100" s="244"/>
      <c r="K100" s="244"/>
      <c r="L100" s="244"/>
      <c r="M100" s="244"/>
    </row>
    <row r="101" spans="2:13">
      <c r="B101" s="244"/>
      <c r="C101" s="244"/>
      <c r="D101" s="244"/>
      <c r="E101" s="244"/>
      <c r="F101" s="244"/>
      <c r="G101" s="244"/>
      <c r="H101" s="244"/>
      <c r="I101" s="244"/>
      <c r="J101" s="244"/>
      <c r="K101" s="244"/>
      <c r="L101" s="244"/>
      <c r="M101" s="244"/>
    </row>
    <row r="102" spans="2:13">
      <c r="B102" s="244"/>
      <c r="C102" s="244"/>
      <c r="D102" s="244"/>
      <c r="E102" s="244"/>
      <c r="F102" s="244"/>
      <c r="G102" s="244"/>
      <c r="H102" s="244"/>
      <c r="I102" s="244"/>
      <c r="J102" s="244"/>
      <c r="K102" s="244"/>
      <c r="L102" s="244"/>
      <c r="M102" s="244"/>
    </row>
    <row r="103" spans="2:13">
      <c r="B103" s="244"/>
      <c r="C103" s="244"/>
      <c r="D103" s="244"/>
      <c r="E103" s="244"/>
      <c r="F103" s="244"/>
      <c r="G103" s="244"/>
      <c r="H103" s="244"/>
      <c r="I103" s="244"/>
      <c r="J103" s="244"/>
      <c r="K103" s="244"/>
      <c r="L103" s="244"/>
      <c r="M103" s="244"/>
    </row>
    <row r="104" spans="2:13">
      <c r="B104" s="244"/>
      <c r="C104" s="244"/>
      <c r="D104" s="244"/>
      <c r="E104" s="244"/>
      <c r="F104" s="244"/>
      <c r="G104" s="244"/>
      <c r="H104" s="244"/>
      <c r="I104" s="244"/>
      <c r="J104" s="244"/>
      <c r="K104" s="244"/>
      <c r="L104" s="244"/>
      <c r="M104" s="244"/>
    </row>
    <row r="105" spans="2:13">
      <c r="B105" s="244"/>
      <c r="C105" s="244"/>
      <c r="D105" s="244"/>
      <c r="E105" s="244"/>
      <c r="F105" s="244"/>
      <c r="G105" s="244"/>
      <c r="H105" s="244"/>
      <c r="I105" s="244"/>
      <c r="J105" s="244"/>
      <c r="K105" s="244"/>
      <c r="L105" s="244"/>
      <c r="M105" s="244"/>
    </row>
    <row r="106" spans="2:13">
      <c r="B106" s="244"/>
      <c r="C106" s="244"/>
      <c r="D106" s="244"/>
      <c r="E106" s="244"/>
      <c r="F106" s="244"/>
      <c r="G106" s="244"/>
      <c r="H106" s="244"/>
      <c r="I106" s="244"/>
      <c r="J106" s="244"/>
      <c r="K106" s="244"/>
      <c r="L106" s="244"/>
      <c r="M106" s="244"/>
    </row>
    <row r="107" spans="2:13">
      <c r="B107" s="244"/>
      <c r="C107" s="244"/>
      <c r="D107" s="244"/>
      <c r="E107" s="244"/>
      <c r="F107" s="244"/>
      <c r="G107" s="244"/>
      <c r="H107" s="244"/>
      <c r="I107" s="244"/>
      <c r="J107" s="244"/>
      <c r="K107" s="244"/>
      <c r="L107" s="244"/>
      <c r="M107" s="244"/>
    </row>
    <row r="108" spans="2:13">
      <c r="B108" s="244"/>
      <c r="C108" s="244"/>
      <c r="D108" s="244"/>
      <c r="E108" s="244"/>
      <c r="F108" s="244"/>
      <c r="G108" s="244"/>
      <c r="H108" s="244"/>
      <c r="I108" s="244"/>
      <c r="J108" s="244"/>
      <c r="K108" s="244"/>
      <c r="L108" s="244"/>
      <c r="M108" s="244"/>
    </row>
    <row r="109" spans="2:13">
      <c r="B109" s="244"/>
      <c r="C109" s="244"/>
      <c r="D109" s="244"/>
      <c r="E109" s="244"/>
      <c r="F109" s="244"/>
      <c r="G109" s="244"/>
      <c r="H109" s="244"/>
      <c r="I109" s="244"/>
      <c r="J109" s="244"/>
      <c r="K109" s="244"/>
      <c r="L109" s="244"/>
      <c r="M109" s="244"/>
    </row>
    <row r="110" spans="2:13">
      <c r="B110" s="244"/>
      <c r="C110" s="244"/>
      <c r="D110" s="244"/>
      <c r="E110" s="244"/>
      <c r="F110" s="244"/>
      <c r="G110" s="244"/>
      <c r="H110" s="244"/>
      <c r="I110" s="244"/>
      <c r="J110" s="244"/>
      <c r="K110" s="244"/>
      <c r="L110" s="244"/>
      <c r="M110" s="244"/>
    </row>
    <row r="111" spans="2:13">
      <c r="B111" s="244"/>
      <c r="C111" s="244"/>
      <c r="D111" s="244"/>
      <c r="E111" s="244"/>
      <c r="F111" s="244"/>
      <c r="G111" s="244"/>
      <c r="H111" s="244"/>
      <c r="I111" s="244"/>
      <c r="J111" s="244"/>
      <c r="K111" s="244"/>
      <c r="L111" s="244"/>
      <c r="M111" s="244"/>
    </row>
    <row r="112" spans="2:13">
      <c r="B112" s="244"/>
      <c r="C112" s="244"/>
      <c r="D112" s="244"/>
      <c r="E112" s="244"/>
      <c r="F112" s="244"/>
      <c r="G112" s="244"/>
      <c r="H112" s="244"/>
      <c r="I112" s="244"/>
      <c r="J112" s="244"/>
      <c r="K112" s="244"/>
      <c r="L112" s="244"/>
      <c r="M112" s="244"/>
    </row>
    <row r="113" spans="2:13">
      <c r="B113" s="244"/>
      <c r="C113" s="244"/>
      <c r="D113" s="244"/>
      <c r="E113" s="244"/>
      <c r="F113" s="244"/>
      <c r="G113" s="244"/>
      <c r="H113" s="244"/>
      <c r="I113" s="244"/>
      <c r="J113" s="244"/>
      <c r="K113" s="244"/>
      <c r="L113" s="244"/>
      <c r="M113" s="244"/>
    </row>
    <row r="114" spans="2:13">
      <c r="B114" s="244"/>
      <c r="C114" s="244"/>
      <c r="D114" s="244"/>
      <c r="E114" s="244"/>
      <c r="F114" s="244"/>
      <c r="G114" s="244"/>
      <c r="H114" s="244"/>
      <c r="I114" s="244"/>
      <c r="J114" s="244"/>
      <c r="K114" s="244"/>
      <c r="L114" s="244"/>
      <c r="M114" s="244"/>
    </row>
    <row r="115" spans="2:13">
      <c r="B115" s="244"/>
      <c r="C115" s="244"/>
      <c r="D115" s="244"/>
      <c r="E115" s="244"/>
      <c r="F115" s="244"/>
      <c r="G115" s="244"/>
      <c r="H115" s="244"/>
      <c r="I115" s="244"/>
      <c r="J115" s="244"/>
      <c r="K115" s="244"/>
      <c r="L115" s="244"/>
      <c r="M115" s="244"/>
    </row>
    <row r="116" spans="2:13">
      <c r="B116" s="244"/>
      <c r="C116" s="244"/>
      <c r="D116" s="244"/>
      <c r="E116" s="244"/>
      <c r="F116" s="244"/>
      <c r="G116" s="244"/>
      <c r="H116" s="244"/>
      <c r="I116" s="244"/>
      <c r="J116" s="244"/>
      <c r="K116" s="244"/>
      <c r="L116" s="244"/>
      <c r="M116" s="244"/>
    </row>
    <row r="117" spans="2:13">
      <c r="B117" s="244"/>
      <c r="C117" s="244"/>
      <c r="D117" s="244"/>
      <c r="E117" s="244"/>
      <c r="F117" s="244"/>
      <c r="G117" s="244"/>
      <c r="H117" s="244"/>
      <c r="I117" s="244"/>
      <c r="J117" s="244"/>
      <c r="K117" s="244"/>
      <c r="L117" s="244"/>
      <c r="M117" s="244"/>
    </row>
    <row r="118" spans="2:13">
      <c r="B118" s="244"/>
      <c r="C118" s="244"/>
      <c r="D118" s="244"/>
      <c r="E118" s="244"/>
      <c r="F118" s="244"/>
      <c r="G118" s="244"/>
      <c r="H118" s="244"/>
      <c r="I118" s="244"/>
      <c r="J118" s="244"/>
      <c r="K118" s="244"/>
      <c r="L118" s="244"/>
      <c r="M118" s="244"/>
    </row>
    <row r="119" spans="2:13">
      <c r="B119" s="244"/>
      <c r="C119" s="244"/>
      <c r="D119" s="244"/>
      <c r="E119" s="244"/>
      <c r="F119" s="244"/>
      <c r="G119" s="244"/>
      <c r="H119" s="244"/>
      <c r="I119" s="244"/>
      <c r="J119" s="244"/>
      <c r="K119" s="244"/>
      <c r="L119" s="244"/>
      <c r="M119" s="244"/>
    </row>
    <row r="120" spans="2:13">
      <c r="B120" s="244"/>
      <c r="C120" s="244"/>
      <c r="D120" s="244"/>
      <c r="E120" s="244"/>
      <c r="F120" s="244"/>
      <c r="G120" s="244"/>
      <c r="H120" s="244"/>
      <c r="I120" s="244"/>
      <c r="J120" s="244"/>
      <c r="K120" s="244"/>
      <c r="L120" s="244"/>
      <c r="M120" s="244"/>
    </row>
  </sheetData>
  <mergeCells count="6">
    <mergeCell ref="N39:Y39"/>
    <mergeCell ref="B9:L9"/>
    <mergeCell ref="B6:M6"/>
    <mergeCell ref="N6:Y6"/>
    <mergeCell ref="N9:Y9"/>
    <mergeCell ref="B39:M39"/>
  </mergeCells>
  <phoneticPr fontId="7" type="noConversion"/>
  <printOptions horizontalCentered="1"/>
  <pageMargins left="0.39370078740157483" right="0.39370078740157483" top="0.59055118110236227" bottom="0.59055118110236227" header="0.39370078740157483" footer="0.39370078740157483"/>
  <pageSetup paperSize="9" scale="49" fitToWidth="2" orientation="portrait" r:id="rId1"/>
  <headerFooter alignWithMargins="0">
    <oddHeader>&amp;C&amp;"Helvetica,Fett"&amp;12 2017</oddHeader>
    <oddFooter>&amp;C&amp;"Helvetica,Standard" Eidg. Steuerverwaltung  -  Administration fédérale des contributions  -  Amministrazione federale delle contribuzioni&amp;R28 - 29</oddFooter>
  </headerFooter>
  <colBreaks count="1" manualBreakCount="1">
    <brk id="13" max="67"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sheetPr>
  <dimension ref="A1:E63"/>
  <sheetViews>
    <sheetView view="pageLayout" zoomScale="70" zoomScaleNormal="80" zoomScalePageLayoutView="70" workbookViewId="0"/>
  </sheetViews>
  <sheetFormatPr baseColWidth="10" defaultColWidth="11.5" defaultRowHeight="13"/>
  <cols>
    <col min="1" max="1" width="50.6640625" style="629" customWidth="1"/>
    <col min="2" max="2" width="10.6640625" style="628" customWidth="1"/>
    <col min="3" max="3" width="6.6640625" style="628" customWidth="1"/>
    <col min="4" max="4" width="50.6640625" style="629" customWidth="1"/>
    <col min="5" max="5" width="6.6640625" style="580" customWidth="1"/>
    <col min="6" max="16384" width="11.5" style="580"/>
  </cols>
  <sheetData>
    <row r="1" spans="1:4" ht="14">
      <c r="A1" s="629" t="s">
        <v>642</v>
      </c>
      <c r="D1" s="629" t="s">
        <v>643</v>
      </c>
    </row>
    <row r="3" spans="1:4" ht="28">
      <c r="A3" s="679" t="s">
        <v>644</v>
      </c>
      <c r="D3" s="679" t="s">
        <v>645</v>
      </c>
    </row>
    <row r="4" spans="1:4" ht="28">
      <c r="A4" s="679" t="s">
        <v>646</v>
      </c>
      <c r="D4" s="679" t="s">
        <v>647</v>
      </c>
    </row>
    <row r="6" spans="1:4" ht="14">
      <c r="A6" s="629" t="s">
        <v>396</v>
      </c>
      <c r="D6" s="629" t="s">
        <v>397</v>
      </c>
    </row>
    <row r="7" spans="1:4" ht="14">
      <c r="A7" s="629" t="s">
        <v>648</v>
      </c>
      <c r="D7" s="629" t="s">
        <v>649</v>
      </c>
    </row>
    <row r="8" spans="1:4" ht="28">
      <c r="A8" s="680" t="s">
        <v>650</v>
      </c>
      <c r="D8" s="680" t="s">
        <v>651</v>
      </c>
    </row>
    <row r="9" spans="1:4">
      <c r="A9" s="680"/>
      <c r="D9" s="680"/>
    </row>
    <row r="10" spans="1:4" ht="28">
      <c r="A10" s="680" t="s">
        <v>652</v>
      </c>
      <c r="D10" s="680" t="s">
        <v>653</v>
      </c>
    </row>
    <row r="11" spans="1:4">
      <c r="A11" s="680"/>
      <c r="D11" s="680"/>
    </row>
    <row r="12" spans="1:4" ht="42">
      <c r="A12" s="680" t="s">
        <v>654</v>
      </c>
      <c r="D12" s="680" t="s">
        <v>655</v>
      </c>
    </row>
    <row r="13" spans="1:4">
      <c r="A13" s="680"/>
      <c r="D13" s="680"/>
    </row>
    <row r="14" spans="1:4" ht="14">
      <c r="A14" s="629" t="s">
        <v>656</v>
      </c>
      <c r="D14" s="629" t="s">
        <v>657</v>
      </c>
    </row>
    <row r="15" spans="1:4" ht="14">
      <c r="A15" s="629" t="s">
        <v>495</v>
      </c>
      <c r="D15" s="629" t="s">
        <v>496</v>
      </c>
    </row>
    <row r="17" spans="1:4" ht="14">
      <c r="A17" s="629" t="s">
        <v>497</v>
      </c>
      <c r="D17" s="629" t="s">
        <v>499</v>
      </c>
    </row>
    <row r="18" spans="1:4" ht="14">
      <c r="A18" s="679" t="s">
        <v>47</v>
      </c>
      <c r="B18" s="628" t="s">
        <v>658</v>
      </c>
      <c r="D18" s="679" t="s">
        <v>48</v>
      </c>
    </row>
    <row r="19" spans="1:4" ht="14">
      <c r="A19" s="679" t="s">
        <v>151</v>
      </c>
      <c r="B19" s="628" t="s">
        <v>658</v>
      </c>
      <c r="D19" s="679" t="s">
        <v>219</v>
      </c>
    </row>
    <row r="20" spans="1:4">
      <c r="A20" s="679"/>
      <c r="D20" s="679"/>
    </row>
    <row r="21" spans="1:4" ht="30">
      <c r="A21" s="629" t="s">
        <v>659</v>
      </c>
      <c r="D21" s="629" t="s">
        <v>660</v>
      </c>
    </row>
    <row r="23" spans="1:4" ht="14">
      <c r="A23" s="629" t="s">
        <v>502</v>
      </c>
      <c r="B23" s="681">
        <v>25000</v>
      </c>
      <c r="C23" s="628" t="s">
        <v>323</v>
      </c>
      <c r="D23" s="629" t="s">
        <v>503</v>
      </c>
    </row>
    <row r="24" spans="1:4" ht="14.25" customHeight="1">
      <c r="A24" s="629" t="s">
        <v>504</v>
      </c>
      <c r="B24" s="682">
        <v>25000</v>
      </c>
      <c r="C24" s="683" t="s">
        <v>323</v>
      </c>
      <c r="D24" s="629" t="s">
        <v>505</v>
      </c>
    </row>
    <row r="25" spans="1:4" ht="14">
      <c r="A25" s="629" t="s">
        <v>506</v>
      </c>
      <c r="B25" s="681">
        <v>50000</v>
      </c>
      <c r="C25" s="628" t="s">
        <v>323</v>
      </c>
      <c r="D25" s="629" t="s">
        <v>507</v>
      </c>
    </row>
    <row r="26" spans="1:4" ht="15" customHeight="1">
      <c r="B26" s="681"/>
    </row>
    <row r="27" spans="1:4" ht="14">
      <c r="A27" s="679" t="s">
        <v>508</v>
      </c>
      <c r="D27" s="679" t="s">
        <v>509</v>
      </c>
    </row>
    <row r="28" spans="1:4" ht="14">
      <c r="A28" s="629" t="s">
        <v>702</v>
      </c>
      <c r="B28" s="628" t="s">
        <v>438</v>
      </c>
      <c r="D28" s="629" t="s">
        <v>703</v>
      </c>
    </row>
    <row r="29" spans="1:4" ht="14">
      <c r="A29" s="684" t="s">
        <v>661</v>
      </c>
      <c r="B29" s="681">
        <v>1281.25</v>
      </c>
      <c r="C29" s="628" t="s">
        <v>323</v>
      </c>
      <c r="D29" s="685" t="s">
        <v>662</v>
      </c>
    </row>
    <row r="30" spans="1:4" ht="14">
      <c r="A30" s="684" t="s">
        <v>663</v>
      </c>
      <c r="B30" s="681">
        <v>1281.25</v>
      </c>
      <c r="C30" s="628" t="s">
        <v>323</v>
      </c>
      <c r="D30" s="685" t="s">
        <v>664</v>
      </c>
    </row>
    <row r="31" spans="1:4">
      <c r="A31" s="684"/>
      <c r="B31" s="681"/>
      <c r="D31" s="685"/>
    </row>
    <row r="32" spans="1:4" ht="14">
      <c r="A32" s="629" t="s">
        <v>514</v>
      </c>
      <c r="D32" s="629" t="s">
        <v>515</v>
      </c>
    </row>
    <row r="33" spans="1:4" ht="14">
      <c r="A33" s="684" t="s">
        <v>661</v>
      </c>
      <c r="B33" s="681">
        <v>275</v>
      </c>
      <c r="C33" s="628" t="s">
        <v>323</v>
      </c>
      <c r="D33" s="685" t="s">
        <v>662</v>
      </c>
    </row>
    <row r="34" spans="1:4" ht="14">
      <c r="A34" s="684" t="s">
        <v>663</v>
      </c>
      <c r="B34" s="681">
        <v>275</v>
      </c>
      <c r="C34" s="628" t="s">
        <v>323</v>
      </c>
      <c r="D34" s="685" t="s">
        <v>664</v>
      </c>
    </row>
    <row r="35" spans="1:4">
      <c r="A35" s="684"/>
      <c r="D35" s="685"/>
    </row>
    <row r="36" spans="1:4" ht="14">
      <c r="A36" s="629" t="s">
        <v>516</v>
      </c>
      <c r="B36" s="628" t="s">
        <v>438</v>
      </c>
      <c r="D36" s="629" t="s">
        <v>517</v>
      </c>
    </row>
    <row r="37" spans="1:4" ht="14">
      <c r="A37" s="684" t="s">
        <v>661</v>
      </c>
      <c r="B37" s="681">
        <v>1250</v>
      </c>
      <c r="C37" s="628" t="s">
        <v>323</v>
      </c>
      <c r="D37" s="685" t="s">
        <v>662</v>
      </c>
    </row>
    <row r="38" spans="1:4" ht="14">
      <c r="A38" s="684" t="s">
        <v>663</v>
      </c>
      <c r="B38" s="681">
        <v>1250</v>
      </c>
      <c r="C38" s="628" t="s">
        <v>323</v>
      </c>
      <c r="D38" s="685" t="s">
        <v>664</v>
      </c>
    </row>
    <row r="39" spans="1:4">
      <c r="A39" s="684"/>
      <c r="B39" s="681"/>
      <c r="D39" s="685"/>
    </row>
    <row r="40" spans="1:4" ht="28">
      <c r="A40" s="629" t="s">
        <v>665</v>
      </c>
      <c r="B40" s="686">
        <v>5200</v>
      </c>
      <c r="C40" s="687" t="s">
        <v>323</v>
      </c>
      <c r="D40" s="629" t="s">
        <v>666</v>
      </c>
    </row>
    <row r="41" spans="1:4">
      <c r="B41" s="688"/>
      <c r="C41" s="689"/>
    </row>
    <row r="42" spans="1:4" ht="14">
      <c r="A42" s="629" t="s">
        <v>522</v>
      </c>
      <c r="B42" s="690">
        <v>2112</v>
      </c>
      <c r="C42" s="691" t="s">
        <v>323</v>
      </c>
      <c r="D42" s="580" t="s">
        <v>427</v>
      </c>
    </row>
    <row r="43" spans="1:4">
      <c r="B43" s="681">
        <f>B40-B42</f>
        <v>3088</v>
      </c>
      <c r="C43" s="628" t="s">
        <v>323</v>
      </c>
    </row>
    <row r="44" spans="1:4" ht="28">
      <c r="A44" s="629" t="s">
        <v>667</v>
      </c>
      <c r="B44" s="628" t="s">
        <v>438</v>
      </c>
      <c r="D44" s="629" t="s">
        <v>668</v>
      </c>
    </row>
    <row r="45" spans="1:4">
      <c r="A45" s="692" t="s">
        <v>661</v>
      </c>
      <c r="B45" s="681">
        <v>2000</v>
      </c>
      <c r="C45" s="628" t="s">
        <v>323</v>
      </c>
      <c r="D45" s="685" t="s">
        <v>662</v>
      </c>
    </row>
    <row r="46" spans="1:4">
      <c r="A46" s="692" t="s">
        <v>663</v>
      </c>
      <c r="B46" s="681">
        <v>2000</v>
      </c>
      <c r="C46" s="628" t="s">
        <v>323</v>
      </c>
      <c r="D46" s="685" t="s">
        <v>664</v>
      </c>
    </row>
    <row r="47" spans="1:4">
      <c r="A47" s="692"/>
      <c r="B47" s="681"/>
      <c r="D47" s="685"/>
    </row>
    <row r="48" spans="1:4" ht="28">
      <c r="A48" s="629" t="s">
        <v>526</v>
      </c>
      <c r="B48" s="682">
        <v>5900</v>
      </c>
      <c r="C48" s="683" t="s">
        <v>323</v>
      </c>
      <c r="D48" s="629" t="s">
        <v>669</v>
      </c>
    </row>
    <row r="49" spans="1:5" ht="14">
      <c r="A49" s="629" t="s">
        <v>434</v>
      </c>
      <c r="B49" s="693">
        <v>31300</v>
      </c>
      <c r="C49" s="694" t="s">
        <v>323</v>
      </c>
      <c r="D49" s="629" t="s">
        <v>435</v>
      </c>
    </row>
    <row r="50" spans="1:5">
      <c r="B50" s="693"/>
      <c r="C50" s="694"/>
    </row>
    <row r="51" spans="1:5" ht="14">
      <c r="A51" s="629" t="s">
        <v>436</v>
      </c>
      <c r="B51" s="695">
        <v>513</v>
      </c>
      <c r="C51" s="694" t="s">
        <v>323</v>
      </c>
      <c r="D51" s="629" t="s">
        <v>470</v>
      </c>
    </row>
    <row r="52" spans="1:5" ht="14">
      <c r="A52" s="629" t="s">
        <v>670</v>
      </c>
      <c r="B52" s="696">
        <f>B51*1</f>
        <v>513</v>
      </c>
      <c r="C52" s="628" t="s">
        <v>323</v>
      </c>
      <c r="D52" s="629" t="s">
        <v>671</v>
      </c>
      <c r="E52" s="697"/>
    </row>
    <row r="53" spans="1:5" ht="14">
      <c r="A53" s="629" t="s">
        <v>672</v>
      </c>
      <c r="B53" s="696">
        <f>INT((B51*1.19+0.025)/0.05)*0.05</f>
        <v>610.45000000000005</v>
      </c>
      <c r="C53" s="628" t="s">
        <v>323</v>
      </c>
      <c r="D53" s="629" t="s">
        <v>673</v>
      </c>
      <c r="E53" s="697"/>
    </row>
    <row r="54" spans="1:5" ht="14">
      <c r="A54" s="629" t="s">
        <v>674</v>
      </c>
      <c r="B54" s="696">
        <v>51.300000000000004</v>
      </c>
      <c r="C54" s="628" t="s">
        <v>323</v>
      </c>
      <c r="D54" s="629" t="s">
        <v>704</v>
      </c>
      <c r="E54" s="697"/>
    </row>
    <row r="55" spans="1:5" ht="14">
      <c r="A55" s="629" t="s">
        <v>445</v>
      </c>
      <c r="B55" s="696">
        <v>48</v>
      </c>
      <c r="C55" s="628" t="s">
        <v>323</v>
      </c>
      <c r="D55" s="629" t="s">
        <v>446</v>
      </c>
    </row>
    <row r="56" spans="1:5" ht="3.75" customHeight="1">
      <c r="B56" s="683"/>
      <c r="C56" s="683"/>
    </row>
    <row r="57" spans="1:5">
      <c r="B57" s="696"/>
    </row>
    <row r="58" spans="1:5" ht="14">
      <c r="A58" s="698" t="s">
        <v>535</v>
      </c>
      <c r="B58" s="699">
        <f>SUM(B52:B55)</f>
        <v>1222.75</v>
      </c>
      <c r="C58" s="622" t="s">
        <v>323</v>
      </c>
      <c r="D58" s="698" t="s">
        <v>536</v>
      </c>
    </row>
    <row r="59" spans="1:5" ht="6" customHeight="1">
      <c r="B59" s="683"/>
      <c r="C59" s="683"/>
    </row>
    <row r="62" spans="1:5">
      <c r="A62" s="819" t="s">
        <v>675</v>
      </c>
      <c r="B62" s="819"/>
      <c r="C62" s="819"/>
      <c r="D62" s="819"/>
      <c r="E62" s="819"/>
    </row>
    <row r="63" spans="1:5">
      <c r="A63" s="819" t="s">
        <v>676</v>
      </c>
      <c r="B63" s="819"/>
      <c r="C63" s="819"/>
      <c r="D63" s="819"/>
      <c r="E63" s="819"/>
    </row>
  </sheetData>
  <mergeCells count="2">
    <mergeCell ref="A62:E62"/>
    <mergeCell ref="A63:E63"/>
  </mergeCells>
  <printOptions horizontalCentered="1"/>
  <pageMargins left="0.39370078740157483" right="0.39370078740157483" top="0.59055118110236227" bottom="0.59055118110236227" header="0.39370078740157483" footer="0.39370078740157483"/>
  <pageSetup paperSize="9" scale="75" orientation="portrait" r:id="rId1"/>
  <headerFooter alignWithMargins="0">
    <oddHeader>&amp;C&amp;"Helvetica,Fett"&amp;12 2017</oddHeader>
    <oddFooter>&amp;L34&amp;C Eidg. Steuerverwaltung  -  Administration fédérale des contributions  -  Amministrazione federale delle contribuzioni</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Tabelle15"/>
  <dimension ref="A1:Q129"/>
  <sheetViews>
    <sheetView view="pageLayout" zoomScale="70" zoomScaleNormal="60" zoomScalePageLayoutView="70" workbookViewId="0"/>
  </sheetViews>
  <sheetFormatPr baseColWidth="10" defaultColWidth="10.33203125" defaultRowHeight="13"/>
  <cols>
    <col min="1" max="1" width="35" style="94" customWidth="1"/>
    <col min="2" max="2" width="9.6640625" style="94" customWidth="1"/>
    <col min="3" max="3" width="11.33203125" style="94" bestFit="1" customWidth="1"/>
    <col min="4" max="4" width="9.6640625" style="94" customWidth="1"/>
    <col min="5" max="6" width="9.83203125" style="94" customWidth="1"/>
    <col min="7" max="7" width="10" style="94" customWidth="1"/>
    <col min="8" max="8" width="11.6640625" style="94" customWidth="1"/>
    <col min="9" max="9" width="2.6640625" style="94" customWidth="1"/>
    <col min="10" max="10" width="9.5" style="94" customWidth="1"/>
    <col min="11" max="11" width="10.6640625" style="94" customWidth="1"/>
    <col min="12" max="12" width="9.5" style="94" customWidth="1"/>
    <col min="13" max="13" width="11.83203125" style="94" bestFit="1" customWidth="1"/>
    <col min="14" max="14" width="10" style="94" customWidth="1"/>
    <col min="15" max="15" width="10.1640625" style="94" customWidth="1"/>
    <col min="16" max="16" width="11.5" style="94" customWidth="1"/>
    <col min="17" max="248" width="12.6640625" style="94" customWidth="1"/>
    <col min="249" max="16384" width="10.33203125" style="94"/>
  </cols>
  <sheetData>
    <row r="1" spans="1:17" ht="19" customHeight="1">
      <c r="A1" s="92" t="s">
        <v>148</v>
      </c>
      <c r="B1" s="93"/>
      <c r="C1" s="93"/>
      <c r="D1" s="93"/>
      <c r="E1" s="93"/>
      <c r="F1" s="93"/>
      <c r="G1" s="93"/>
      <c r="H1" s="93"/>
      <c r="I1" s="93"/>
      <c r="J1" s="93"/>
      <c r="K1" s="93"/>
      <c r="L1" s="93"/>
      <c r="M1" s="93"/>
      <c r="N1" s="93"/>
      <c r="O1" s="93"/>
      <c r="P1" s="93"/>
    </row>
    <row r="2" spans="1:17" ht="19" customHeight="1">
      <c r="B2" s="93"/>
      <c r="C2" s="93"/>
      <c r="D2" s="93"/>
      <c r="E2" s="93"/>
      <c r="F2" s="93"/>
      <c r="G2" s="93"/>
      <c r="H2" s="93"/>
      <c r="I2" s="93"/>
      <c r="J2" s="93"/>
      <c r="K2" s="93"/>
      <c r="L2" s="93"/>
      <c r="M2" s="93"/>
      <c r="N2" s="93"/>
      <c r="O2" s="93"/>
      <c r="P2" s="93"/>
    </row>
    <row r="3" spans="1:17" ht="19" customHeight="1">
      <c r="A3" s="383" t="s">
        <v>81</v>
      </c>
      <c r="B3" s="93"/>
      <c r="C3" s="93"/>
      <c r="D3" s="93"/>
      <c r="E3" s="93"/>
      <c r="F3" s="93"/>
      <c r="G3" s="93"/>
      <c r="H3" s="93"/>
      <c r="I3" s="93"/>
      <c r="J3" s="93"/>
      <c r="K3" s="93"/>
      <c r="L3" s="93"/>
      <c r="M3" s="93"/>
      <c r="N3" s="93"/>
      <c r="O3" s="93"/>
      <c r="P3" s="93"/>
    </row>
    <row r="4" spans="1:17" ht="19" customHeight="1">
      <c r="A4" s="383" t="s">
        <v>82</v>
      </c>
      <c r="B4" s="93"/>
      <c r="C4" s="93"/>
      <c r="D4" s="93"/>
      <c r="F4" s="93"/>
      <c r="G4" s="93"/>
      <c r="H4" s="93"/>
      <c r="I4" s="93"/>
      <c r="J4" s="93"/>
      <c r="K4" s="93"/>
      <c r="L4" s="93"/>
      <c r="M4" s="93"/>
      <c r="N4" s="93"/>
      <c r="O4" s="93"/>
      <c r="P4" s="93"/>
    </row>
    <row r="5" spans="1:17" ht="19" customHeight="1">
      <c r="A5" s="93"/>
      <c r="B5" s="93"/>
      <c r="C5" s="93"/>
      <c r="D5" s="93"/>
      <c r="E5" s="93"/>
      <c r="F5" s="93"/>
      <c r="G5" s="93"/>
      <c r="H5" s="93"/>
      <c r="I5" s="93"/>
      <c r="J5" s="93"/>
      <c r="K5" s="93"/>
      <c r="L5" s="93"/>
      <c r="M5" s="93"/>
      <c r="N5" s="93"/>
      <c r="O5" s="93"/>
      <c r="P5" s="93"/>
    </row>
    <row r="6" spans="1:17" ht="19" customHeight="1" thickBot="1">
      <c r="A6" s="96">
        <v>15</v>
      </c>
      <c r="B6" s="93"/>
      <c r="C6" s="97"/>
      <c r="D6" s="97"/>
      <c r="E6" s="97"/>
      <c r="F6" s="97"/>
      <c r="G6" s="97"/>
      <c r="H6" s="93"/>
      <c r="I6" s="93"/>
      <c r="J6" s="93"/>
      <c r="K6" s="97"/>
      <c r="L6" s="97"/>
      <c r="M6" s="97"/>
      <c r="N6" s="97"/>
      <c r="O6" s="97"/>
      <c r="P6" s="97"/>
    </row>
    <row r="7" spans="1:17" ht="19" customHeight="1">
      <c r="A7" s="95" t="s">
        <v>10</v>
      </c>
      <c r="B7" s="119" t="s">
        <v>160</v>
      </c>
      <c r="C7" s="120"/>
      <c r="D7" s="120"/>
      <c r="E7" s="120"/>
      <c r="F7" s="120"/>
      <c r="G7" s="120"/>
      <c r="H7" s="131"/>
      <c r="I7" s="96"/>
      <c r="J7" s="135" t="s">
        <v>161</v>
      </c>
      <c r="K7" s="121"/>
      <c r="L7" s="121"/>
      <c r="M7" s="121"/>
      <c r="N7" s="121"/>
      <c r="O7" s="121"/>
      <c r="P7" s="122"/>
    </row>
    <row r="8" spans="1:17" ht="19" customHeight="1">
      <c r="A8" s="98" t="s">
        <v>11</v>
      </c>
      <c r="B8" s="123" t="s">
        <v>164</v>
      </c>
      <c r="C8" s="115"/>
      <c r="D8" s="115"/>
      <c r="E8" s="115"/>
      <c r="F8" s="115"/>
      <c r="G8" s="115"/>
      <c r="H8" s="132"/>
      <c r="I8" s="96"/>
      <c r="J8" s="136" t="s">
        <v>162</v>
      </c>
      <c r="K8" s="117"/>
      <c r="L8" s="117"/>
      <c r="M8" s="117"/>
      <c r="N8" s="117"/>
      <c r="O8" s="117"/>
      <c r="P8" s="124"/>
    </row>
    <row r="9" spans="1:17" ht="19" customHeight="1">
      <c r="A9" s="95" t="s">
        <v>13</v>
      </c>
      <c r="B9" s="125" t="s">
        <v>165</v>
      </c>
      <c r="C9" s="116"/>
      <c r="D9" s="116"/>
      <c r="E9" s="116"/>
      <c r="F9" s="116"/>
      <c r="G9" s="116"/>
      <c r="H9" s="133"/>
      <c r="I9" s="100"/>
      <c r="J9" s="137" t="s">
        <v>163</v>
      </c>
      <c r="K9" s="118"/>
      <c r="L9" s="118"/>
      <c r="M9" s="118"/>
      <c r="N9" s="118"/>
      <c r="O9" s="118"/>
      <c r="P9" s="126"/>
    </row>
    <row r="10" spans="1:17" ht="19" customHeight="1" thickBot="1">
      <c r="A10" s="98" t="s">
        <v>14</v>
      </c>
      <c r="B10" s="127" t="s">
        <v>166</v>
      </c>
      <c r="C10" s="128"/>
      <c r="D10" s="128"/>
      <c r="E10" s="128"/>
      <c r="F10" s="128"/>
      <c r="G10" s="128"/>
      <c r="H10" s="134"/>
      <c r="I10" s="99"/>
      <c r="J10" s="138"/>
      <c r="K10" s="129"/>
      <c r="L10" s="129"/>
      <c r="M10" s="129"/>
      <c r="N10" s="129"/>
      <c r="O10" s="129"/>
      <c r="P10" s="130"/>
    </row>
    <row r="11" spans="1:17" ht="19" customHeight="1" thickBot="1">
      <c r="A11" s="95"/>
      <c r="B11" s="823" t="s">
        <v>17</v>
      </c>
      <c r="C11" s="824"/>
      <c r="D11" s="824"/>
      <c r="E11" s="824"/>
      <c r="F11" s="824"/>
      <c r="G11" s="824"/>
      <c r="H11" s="825"/>
      <c r="I11" s="140"/>
      <c r="J11" s="823" t="s">
        <v>114</v>
      </c>
      <c r="K11" s="824"/>
      <c r="L11" s="824"/>
      <c r="M11" s="824"/>
      <c r="N11" s="824"/>
      <c r="O11" s="824"/>
      <c r="P11" s="825"/>
    </row>
    <row r="12" spans="1:17" ht="19" customHeight="1">
      <c r="A12" s="95"/>
      <c r="B12" s="139">
        <v>30000</v>
      </c>
      <c r="C12" s="139">
        <v>40000</v>
      </c>
      <c r="D12" s="139">
        <v>50000</v>
      </c>
      <c r="E12" s="139">
        <v>60000</v>
      </c>
      <c r="F12" s="139">
        <v>80000</v>
      </c>
      <c r="G12" s="139">
        <v>100000</v>
      </c>
      <c r="H12" s="139">
        <v>200000</v>
      </c>
      <c r="I12" s="139"/>
      <c r="J12" s="139">
        <v>30000</v>
      </c>
      <c r="K12" s="139">
        <v>40000</v>
      </c>
      <c r="L12" s="139">
        <v>50000</v>
      </c>
      <c r="M12" s="139">
        <v>60000</v>
      </c>
      <c r="N12" s="139">
        <v>80000</v>
      </c>
      <c r="O12" s="139">
        <v>100000</v>
      </c>
      <c r="P12" s="139">
        <v>200000</v>
      </c>
    </row>
    <row r="13" spans="1:17" ht="19" customHeight="1">
      <c r="A13" s="95"/>
      <c r="B13" s="820" t="s">
        <v>144</v>
      </c>
      <c r="C13" s="821"/>
      <c r="D13" s="821"/>
      <c r="E13" s="821"/>
      <c r="F13" s="821"/>
      <c r="G13" s="821"/>
      <c r="H13" s="822"/>
      <c r="I13" s="140"/>
      <c r="J13" s="820" t="s">
        <v>145</v>
      </c>
      <c r="K13" s="821"/>
      <c r="L13" s="821"/>
      <c r="M13" s="821"/>
      <c r="N13" s="821"/>
      <c r="O13" s="821"/>
      <c r="P13" s="822"/>
    </row>
    <row r="14" spans="1:17" ht="19" customHeight="1">
      <c r="A14" s="101" t="s">
        <v>155</v>
      </c>
      <c r="B14" s="27">
        <v>25.178556768738201</v>
      </c>
      <c r="C14" s="27">
        <v>55.428337763238602</v>
      </c>
      <c r="D14" s="27">
        <v>63.569014816740321</v>
      </c>
      <c r="E14" s="27">
        <v>71.198993851313588</v>
      </c>
      <c r="F14" s="102">
        <v>78.727662753059704</v>
      </c>
      <c r="G14" s="102">
        <v>85.362070475213599</v>
      </c>
      <c r="H14" s="102">
        <v>93.779928373103701</v>
      </c>
      <c r="I14" s="102"/>
      <c r="J14" s="27">
        <v>40.590259396506092</v>
      </c>
      <c r="K14" s="27">
        <v>72.72776048932289</v>
      </c>
      <c r="L14" s="27">
        <v>78.18094629156009</v>
      </c>
      <c r="M14" s="27">
        <v>85.32909060458887</v>
      </c>
      <c r="N14" s="102">
        <v>96.55743481324879</v>
      </c>
      <c r="O14" s="102">
        <v>105.18843930635839</v>
      </c>
      <c r="P14" s="102">
        <v>105.53766800710068</v>
      </c>
      <c r="Q14" s="103"/>
    </row>
    <row r="15" spans="1:17" ht="19" customHeight="1">
      <c r="A15" s="101" t="s">
        <v>56</v>
      </c>
      <c r="B15" s="27">
        <v>57.043246631150105</v>
      </c>
      <c r="C15" s="27">
        <v>78.250685405520514</v>
      </c>
      <c r="D15" s="27">
        <v>84.583126413949131</v>
      </c>
      <c r="E15" s="27">
        <v>89.474716346827307</v>
      </c>
      <c r="F15" s="102">
        <v>92.986158198695321</v>
      </c>
      <c r="G15" s="102">
        <v>94.532103385402607</v>
      </c>
      <c r="H15" s="102">
        <v>95.770087238221933</v>
      </c>
      <c r="I15" s="102"/>
      <c r="J15" s="27">
        <v>72.260817784835254</v>
      </c>
      <c r="K15" s="27">
        <v>84.061534942239504</v>
      </c>
      <c r="L15" s="27">
        <v>93.927696078431381</v>
      </c>
      <c r="M15" s="27">
        <v>96.697818057041346</v>
      </c>
      <c r="N15" s="102">
        <v>91.146979281261451</v>
      </c>
      <c r="O15" s="102">
        <v>92.023676677502309</v>
      </c>
      <c r="P15" s="102">
        <v>99.820755655602099</v>
      </c>
    </row>
    <row r="16" spans="1:17" ht="19" customHeight="1">
      <c r="A16" s="101" t="s">
        <v>59</v>
      </c>
      <c r="B16" s="27">
        <v>19.164430816404753</v>
      </c>
      <c r="C16" s="27">
        <v>34.13206262763785</v>
      </c>
      <c r="D16" s="27">
        <v>61.979415172789857</v>
      </c>
      <c r="E16" s="27">
        <v>75.884029981146824</v>
      </c>
      <c r="F16" s="102">
        <v>85.617029998682355</v>
      </c>
      <c r="G16" s="102">
        <v>90.092445011157167</v>
      </c>
      <c r="H16" s="102">
        <v>94.862070144903328</v>
      </c>
      <c r="I16" s="102"/>
      <c r="J16" s="27">
        <v>29.342723004694836</v>
      </c>
      <c r="K16" s="27">
        <v>90.309798270893367</v>
      </c>
      <c r="L16" s="27">
        <v>102.1800202269918</v>
      </c>
      <c r="M16" s="27">
        <v>99.664814591134189</v>
      </c>
      <c r="N16" s="102">
        <v>92.156770045385784</v>
      </c>
      <c r="O16" s="102">
        <v>92.212820568594623</v>
      </c>
      <c r="P16" s="102">
        <v>99.286043847646923</v>
      </c>
    </row>
    <row r="17" spans="1:16" ht="19" customHeight="1">
      <c r="A17" s="101" t="s">
        <v>62</v>
      </c>
      <c r="B17" s="27">
        <v>100</v>
      </c>
      <c r="C17" s="27">
        <v>38.24208305688758</v>
      </c>
      <c r="D17" s="27">
        <v>68.357881646335613</v>
      </c>
      <c r="E17" s="27">
        <v>79.073046826352268</v>
      </c>
      <c r="F17" s="102">
        <v>88.704965690577822</v>
      </c>
      <c r="G17" s="102">
        <v>92.540083783301029</v>
      </c>
      <c r="H17" s="102">
        <v>96.496817151246731</v>
      </c>
      <c r="I17" s="102"/>
      <c r="J17" s="27">
        <v>50</v>
      </c>
      <c r="K17" s="27">
        <v>92.090006314218471</v>
      </c>
      <c r="L17" s="27">
        <v>96.102363290406203</v>
      </c>
      <c r="M17" s="27">
        <v>97.2762527928503</v>
      </c>
      <c r="N17" s="102">
        <v>98.258861957352565</v>
      </c>
      <c r="O17" s="102">
        <v>99.305186813623067</v>
      </c>
      <c r="P17" s="102">
        <v>99.658142232567755</v>
      </c>
    </row>
    <row r="18" spans="1:16" ht="19" customHeight="1">
      <c r="A18" s="101" t="s">
        <v>65</v>
      </c>
      <c r="B18" s="27">
        <v>74.277434606878671</v>
      </c>
      <c r="C18" s="27">
        <v>82.705645462003133</v>
      </c>
      <c r="D18" s="27">
        <v>79.911833347739645</v>
      </c>
      <c r="E18" s="27">
        <v>79.118277979140473</v>
      </c>
      <c r="F18" s="102">
        <v>77.088258471237197</v>
      </c>
      <c r="G18" s="102">
        <v>83.115507607492745</v>
      </c>
      <c r="H18" s="102">
        <v>92.842307934369359</v>
      </c>
      <c r="I18" s="102"/>
      <c r="J18" s="27">
        <v>79.122664500406174</v>
      </c>
      <c r="K18" s="27">
        <v>87.391646966115061</v>
      </c>
      <c r="L18" s="27">
        <v>91.734471125223266</v>
      </c>
      <c r="M18" s="27">
        <v>93.719332679097135</v>
      </c>
      <c r="N18" s="102">
        <v>84.594430992736093</v>
      </c>
      <c r="O18" s="102">
        <v>91.642711702000241</v>
      </c>
      <c r="P18" s="102">
        <v>99.55658203232403</v>
      </c>
    </row>
    <row r="19" spans="1:16" ht="19" customHeight="1">
      <c r="A19" s="101" t="s">
        <v>68</v>
      </c>
      <c r="B19" s="27">
        <v>25.586894105725381</v>
      </c>
      <c r="C19" s="27">
        <v>73.91304347826086</v>
      </c>
      <c r="D19" s="27">
        <v>84.042491549975864</v>
      </c>
      <c r="E19" s="27">
        <v>86.517434586302556</v>
      </c>
      <c r="F19" s="102">
        <v>85.377237304102081</v>
      </c>
      <c r="G19" s="102">
        <v>88.091458358014449</v>
      </c>
      <c r="H19" s="102">
        <v>94.880275807456243</v>
      </c>
      <c r="I19" s="102"/>
      <c r="J19" s="27">
        <v>0</v>
      </c>
      <c r="K19" s="27">
        <v>157.40317374932758</v>
      </c>
      <c r="L19" s="27">
        <v>109.7150781643974</v>
      </c>
      <c r="M19" s="27">
        <v>99.568034557235421</v>
      </c>
      <c r="N19" s="102">
        <v>92.820699029849337</v>
      </c>
      <c r="O19" s="102">
        <v>98.181818181818173</v>
      </c>
      <c r="P19" s="102">
        <v>97.873654534858815</v>
      </c>
    </row>
    <row r="20" spans="1:16" ht="19" customHeight="1">
      <c r="A20" s="101" t="s">
        <v>71</v>
      </c>
      <c r="B20" s="27">
        <v>73.747353563867321</v>
      </c>
      <c r="C20" s="27">
        <v>87.433016421780465</v>
      </c>
      <c r="D20" s="27">
        <v>91.658288798349119</v>
      </c>
      <c r="E20" s="27">
        <v>95.189961659114658</v>
      </c>
      <c r="F20" s="102">
        <v>97.171787056601644</v>
      </c>
      <c r="G20" s="102">
        <v>97.93848208772792</v>
      </c>
      <c r="H20" s="102">
        <v>97.48815048601567</v>
      </c>
      <c r="I20" s="102"/>
      <c r="J20" s="27">
        <v>81.259720062208402</v>
      </c>
      <c r="K20" s="27">
        <v>105.0249169435216</v>
      </c>
      <c r="L20" s="27">
        <v>107.06780394338341</v>
      </c>
      <c r="M20" s="27">
        <v>99.939009514515718</v>
      </c>
      <c r="N20" s="102">
        <v>102.06320213685284</v>
      </c>
      <c r="O20" s="102">
        <v>102.35734134039217</v>
      </c>
      <c r="P20" s="102">
        <v>101.17360041088854</v>
      </c>
    </row>
    <row r="21" spans="1:16" ht="19" customHeight="1">
      <c r="A21" s="101" t="s">
        <v>74</v>
      </c>
      <c r="B21" s="27">
        <v>36.045779685264662</v>
      </c>
      <c r="C21" s="27">
        <v>66.435986159169559</v>
      </c>
      <c r="D21" s="27">
        <v>74.927394354707104</v>
      </c>
      <c r="E21" s="27">
        <v>80.336899445453199</v>
      </c>
      <c r="F21" s="102">
        <v>86.393259970390275</v>
      </c>
      <c r="G21" s="102">
        <v>89.452332657200799</v>
      </c>
      <c r="H21" s="102">
        <v>91.93313953488375</v>
      </c>
      <c r="I21" s="102"/>
      <c r="J21" s="27">
        <v>119.25407042786824</v>
      </c>
      <c r="K21" s="27">
        <v>105.25770525770525</v>
      </c>
      <c r="L21" s="27">
        <v>111.46359223300968</v>
      </c>
      <c r="M21" s="27">
        <v>98.696228860820554</v>
      </c>
      <c r="N21" s="102">
        <v>100.15748031496062</v>
      </c>
      <c r="O21" s="102">
        <v>101.30168453292495</v>
      </c>
      <c r="P21" s="102">
        <v>99.293563579277858</v>
      </c>
    </row>
    <row r="22" spans="1:16" ht="19" customHeight="1">
      <c r="A22" s="101" t="s">
        <v>77</v>
      </c>
      <c r="B22" s="27">
        <v>0</v>
      </c>
      <c r="C22" s="27">
        <v>38.537397540983598</v>
      </c>
      <c r="D22" s="27">
        <v>62.115444617784711</v>
      </c>
      <c r="E22" s="27">
        <v>74.001123234916577</v>
      </c>
      <c r="F22" s="102">
        <v>75.007613202464327</v>
      </c>
      <c r="G22" s="102">
        <v>87.1028192371476</v>
      </c>
      <c r="H22" s="102">
        <v>91.263076491633569</v>
      </c>
      <c r="I22" s="102"/>
      <c r="J22" s="27">
        <v>0</v>
      </c>
      <c r="K22" s="27">
        <v>50.741989881956158</v>
      </c>
      <c r="L22" s="27">
        <v>71.140651801029151</v>
      </c>
      <c r="M22" s="27">
        <v>80.759127922248481</v>
      </c>
      <c r="N22" s="102">
        <v>75.429917550058903</v>
      </c>
      <c r="O22" s="102">
        <v>83.037690507810041</v>
      </c>
      <c r="P22" s="102">
        <v>93.440412073330947</v>
      </c>
    </row>
    <row r="23" spans="1:16" ht="19" customHeight="1">
      <c r="A23" s="101" t="s">
        <v>53</v>
      </c>
      <c r="B23" s="27">
        <v>72.562254857247098</v>
      </c>
      <c r="C23" s="27">
        <v>80.297341373686805</v>
      </c>
      <c r="D23" s="27">
        <v>85.443446024902286</v>
      </c>
      <c r="E23" s="27">
        <v>89.439367217145005</v>
      </c>
      <c r="F23" s="102">
        <v>93.069462883373475</v>
      </c>
      <c r="G23" s="102">
        <v>96.241166741843344</v>
      </c>
      <c r="H23" s="102">
        <v>98.268166598507293</v>
      </c>
      <c r="I23" s="102"/>
      <c r="J23" s="27">
        <v>94.612274024738355</v>
      </c>
      <c r="K23" s="27">
        <v>82.049294682994883</v>
      </c>
      <c r="L23" s="27">
        <v>85.702449276533827</v>
      </c>
      <c r="M23" s="27">
        <v>88.737472824646048</v>
      </c>
      <c r="N23" s="102">
        <v>95.295987957729167</v>
      </c>
      <c r="O23" s="102">
        <v>98.013495166443803</v>
      </c>
      <c r="P23" s="102">
        <v>99.584432824464557</v>
      </c>
    </row>
    <row r="24" spans="1:16" ht="19" customHeight="1">
      <c r="A24" s="101" t="s">
        <v>57</v>
      </c>
      <c r="B24" s="27">
        <v>51.147924113280169</v>
      </c>
      <c r="C24" s="27">
        <v>77.417515678837901</v>
      </c>
      <c r="D24" s="27">
        <v>87.048486347303665</v>
      </c>
      <c r="E24" s="27">
        <v>89.776800955957668</v>
      </c>
      <c r="F24" s="102">
        <v>92.097552790541599</v>
      </c>
      <c r="G24" s="102">
        <v>95.415933367021552</v>
      </c>
      <c r="H24" s="102">
        <v>97.982769166459192</v>
      </c>
      <c r="I24" s="102"/>
      <c r="J24" s="27">
        <v>94.934932380709341</v>
      </c>
      <c r="K24" s="27">
        <v>99.177516671959353</v>
      </c>
      <c r="L24" s="27">
        <v>100.12046983234616</v>
      </c>
      <c r="M24" s="27">
        <v>93.682921398352278</v>
      </c>
      <c r="N24" s="102">
        <v>96.301319944934832</v>
      </c>
      <c r="O24" s="102">
        <v>98.206103105356121</v>
      </c>
      <c r="P24" s="102">
        <v>100.73819395287691</v>
      </c>
    </row>
    <row r="25" spans="1:16" ht="19" customHeight="1">
      <c r="A25" s="101" t="s">
        <v>60</v>
      </c>
      <c r="B25" s="27">
        <v>0</v>
      </c>
      <c r="C25" s="27">
        <v>0</v>
      </c>
      <c r="D25" s="27">
        <v>0</v>
      </c>
      <c r="E25" s="27">
        <v>50.980192162542579</v>
      </c>
      <c r="F25" s="102">
        <v>82.142857142857153</v>
      </c>
      <c r="G25" s="102">
        <v>89.059070999936253</v>
      </c>
      <c r="H25" s="102">
        <v>96.063029801631146</v>
      </c>
      <c r="I25" s="102"/>
      <c r="J25" s="27">
        <v>0</v>
      </c>
      <c r="K25" s="27">
        <v>0</v>
      </c>
      <c r="L25" s="27">
        <v>0</v>
      </c>
      <c r="M25" s="27">
        <v>99.995998719590276</v>
      </c>
      <c r="N25" s="102">
        <v>100</v>
      </c>
      <c r="O25" s="102">
        <v>100.24599741702711</v>
      </c>
      <c r="P25" s="102">
        <v>100.07734412184674</v>
      </c>
    </row>
    <row r="26" spans="1:16" ht="19" customHeight="1">
      <c r="A26" s="101" t="s">
        <v>63</v>
      </c>
      <c r="B26" s="27">
        <v>93.24683965402528</v>
      </c>
      <c r="C26" s="27">
        <v>95.180436847103508</v>
      </c>
      <c r="D26" s="27">
        <v>86.408762717426967</v>
      </c>
      <c r="E26" s="27">
        <v>91.061144986449861</v>
      </c>
      <c r="F26" s="102">
        <v>94.72573641811482</v>
      </c>
      <c r="G26" s="102">
        <v>96.294631710362054</v>
      </c>
      <c r="H26" s="102">
        <v>98.420104080553145</v>
      </c>
      <c r="I26" s="102"/>
      <c r="J26" s="27">
        <v>0</v>
      </c>
      <c r="K26" s="27">
        <v>0</v>
      </c>
      <c r="L26" s="27">
        <v>90.577965081276346</v>
      </c>
      <c r="M26" s="27">
        <v>93.887797424143201</v>
      </c>
      <c r="N26" s="102">
        <v>96.432253876117002</v>
      </c>
      <c r="O26" s="102">
        <v>97.501601177567807</v>
      </c>
      <c r="P26" s="102">
        <v>99.121483461623114</v>
      </c>
    </row>
    <row r="27" spans="1:16" ht="19" customHeight="1">
      <c r="A27" s="101" t="s">
        <v>66</v>
      </c>
      <c r="B27" s="27">
        <v>134.98715973292244</v>
      </c>
      <c r="C27" s="27">
        <v>76.236445384818822</v>
      </c>
      <c r="D27" s="27">
        <v>85.871859726527575</v>
      </c>
      <c r="E27" s="27">
        <v>88.703018402436882</v>
      </c>
      <c r="F27" s="102">
        <v>88.023943342859013</v>
      </c>
      <c r="G27" s="102">
        <v>90.177791609360384</v>
      </c>
      <c r="H27" s="102">
        <v>98.015172054937054</v>
      </c>
      <c r="I27" s="102"/>
      <c r="J27" s="27">
        <v>179.86586367369284</v>
      </c>
      <c r="K27" s="27">
        <v>101.81914517838219</v>
      </c>
      <c r="L27" s="27">
        <v>101.46510269201384</v>
      </c>
      <c r="M27" s="27">
        <v>102.6137224066632</v>
      </c>
      <c r="N27" s="102">
        <v>99.213292473968622</v>
      </c>
      <c r="O27" s="102">
        <v>101.0609333513343</v>
      </c>
      <c r="P27" s="102">
        <v>101.45026131632561</v>
      </c>
    </row>
    <row r="28" spans="1:16" ht="19" customHeight="1">
      <c r="A28" s="101" t="s">
        <v>69</v>
      </c>
      <c r="B28" s="27">
        <v>35.334221455998744</v>
      </c>
      <c r="C28" s="27">
        <v>64.1620449874722</v>
      </c>
      <c r="D28" s="27">
        <v>79.679144385026746</v>
      </c>
      <c r="E28" s="27">
        <v>82.748050133871402</v>
      </c>
      <c r="F28" s="102">
        <v>83.745661488821625</v>
      </c>
      <c r="G28" s="102">
        <v>85.850860420650093</v>
      </c>
      <c r="H28" s="102">
        <v>94.244941883297358</v>
      </c>
      <c r="I28" s="102"/>
      <c r="J28" s="27">
        <v>53.525641025641015</v>
      </c>
      <c r="K28" s="27">
        <v>81.705743170574294</v>
      </c>
      <c r="L28" s="27">
        <v>88.376867799703447</v>
      </c>
      <c r="M28" s="27">
        <v>82.151937745589024</v>
      </c>
      <c r="N28" s="102">
        <v>89.512110233978262</v>
      </c>
      <c r="O28" s="102">
        <v>94.741113455607845</v>
      </c>
      <c r="P28" s="102">
        <v>102.64005687814524</v>
      </c>
    </row>
    <row r="29" spans="1:16" ht="19" customHeight="1">
      <c r="A29" s="101" t="s">
        <v>72</v>
      </c>
      <c r="B29" s="27">
        <v>47.809800473969887</v>
      </c>
      <c r="C29" s="27">
        <v>65.513121892943843</v>
      </c>
      <c r="D29" s="27">
        <v>78.733880422039846</v>
      </c>
      <c r="E29" s="27">
        <v>93.751304347826078</v>
      </c>
      <c r="F29" s="102">
        <v>95.673506267007085</v>
      </c>
      <c r="G29" s="102">
        <v>96.0596197891184</v>
      </c>
      <c r="H29" s="102">
        <v>95.506870203058853</v>
      </c>
      <c r="I29" s="102"/>
      <c r="J29" s="27">
        <v>52.572293207800953</v>
      </c>
      <c r="K29" s="27">
        <v>70.621468926553661</v>
      </c>
      <c r="L29" s="27">
        <v>83.209436019427088</v>
      </c>
      <c r="M29" s="27">
        <v>89.472199170124483</v>
      </c>
      <c r="N29" s="102">
        <v>90.451547538638792</v>
      </c>
      <c r="O29" s="102">
        <v>95.005329892280059</v>
      </c>
      <c r="P29" s="102">
        <v>99.708488805970148</v>
      </c>
    </row>
    <row r="30" spans="1:16" ht="19" customHeight="1">
      <c r="A30" s="101" t="s">
        <v>75</v>
      </c>
      <c r="B30" s="27">
        <v>0</v>
      </c>
      <c r="C30" s="27">
        <v>69.164882226980723</v>
      </c>
      <c r="D30" s="27">
        <v>77.088948787062009</v>
      </c>
      <c r="E30" s="27">
        <v>86.136239035087726</v>
      </c>
      <c r="F30" s="102">
        <v>92.485579365790954</v>
      </c>
      <c r="G30" s="102">
        <v>93.914797829315432</v>
      </c>
      <c r="H30" s="102">
        <v>97.454992189040382</v>
      </c>
      <c r="I30" s="102"/>
      <c r="J30" s="27">
        <v>0</v>
      </c>
      <c r="K30" s="27">
        <v>94.444444444444443</v>
      </c>
      <c r="L30" s="27">
        <v>78.571428571428569</v>
      </c>
      <c r="M30" s="27">
        <v>93.120258416311046</v>
      </c>
      <c r="N30" s="102">
        <v>98.528194351577682</v>
      </c>
      <c r="O30" s="102">
        <v>99.101123595505612</v>
      </c>
      <c r="P30" s="102">
        <v>99.674860310930342</v>
      </c>
    </row>
    <row r="31" spans="1:16" ht="19" customHeight="1">
      <c r="A31" s="101" t="s">
        <v>78</v>
      </c>
      <c r="B31" s="27">
        <v>0</v>
      </c>
      <c r="C31" s="27">
        <v>65.232061183174622</v>
      </c>
      <c r="D31" s="27">
        <v>80.65400674188524</v>
      </c>
      <c r="E31" s="27">
        <v>84.920038795586635</v>
      </c>
      <c r="F31" s="102">
        <v>89.53587181598418</v>
      </c>
      <c r="G31" s="102">
        <v>92.227851591235421</v>
      </c>
      <c r="H31" s="102">
        <v>96.910738863774341</v>
      </c>
      <c r="I31" s="102"/>
      <c r="J31" s="27">
        <v>0</v>
      </c>
      <c r="K31" s="27">
        <v>191.08280254777068</v>
      </c>
      <c r="L31" s="27">
        <v>118.41370721861983</v>
      </c>
      <c r="M31" s="27">
        <v>110.01209235536409</v>
      </c>
      <c r="N31" s="102">
        <v>98.020610731111645</v>
      </c>
      <c r="O31" s="102">
        <v>99.862095201864079</v>
      </c>
      <c r="P31" s="102">
        <v>100.56664515183793</v>
      </c>
    </row>
    <row r="32" spans="1:16" ht="19" customHeight="1">
      <c r="A32" s="101" t="s">
        <v>55</v>
      </c>
      <c r="B32" s="27">
        <v>20.833333333333332</v>
      </c>
      <c r="C32" s="27">
        <v>78.863952573951963</v>
      </c>
      <c r="D32" s="27">
        <v>86.526340137627955</v>
      </c>
      <c r="E32" s="27">
        <v>89.309249775134475</v>
      </c>
      <c r="F32" s="102">
        <v>92.669601293313335</v>
      </c>
      <c r="G32" s="102">
        <v>95.485321626745446</v>
      </c>
      <c r="H32" s="102">
        <v>98.156322726216686</v>
      </c>
      <c r="I32" s="102"/>
      <c r="J32" s="27">
        <v>0</v>
      </c>
      <c r="K32" s="27">
        <v>0</v>
      </c>
      <c r="L32" s="27">
        <v>347.89583817716812</v>
      </c>
      <c r="M32" s="27">
        <v>133.0916949338002</v>
      </c>
      <c r="N32" s="102">
        <v>104.32289611016094</v>
      </c>
      <c r="O32" s="102">
        <v>98.831129886046554</v>
      </c>
      <c r="P32" s="102">
        <v>99.489911991857753</v>
      </c>
    </row>
    <row r="33" spans="1:16" ht="19" customHeight="1">
      <c r="A33" s="101" t="s">
        <v>58</v>
      </c>
      <c r="B33" s="27">
        <v>0</v>
      </c>
      <c r="C33" s="27">
        <v>68.086931655704873</v>
      </c>
      <c r="D33" s="27">
        <v>81.557336499455829</v>
      </c>
      <c r="E33" s="27">
        <v>88.461538461538453</v>
      </c>
      <c r="F33" s="102">
        <v>94.516200327100705</v>
      </c>
      <c r="G33" s="102">
        <v>96.838362816510582</v>
      </c>
      <c r="H33" s="102">
        <v>98.701578233983511</v>
      </c>
      <c r="I33" s="102"/>
      <c r="J33" s="27">
        <v>0</v>
      </c>
      <c r="K33" s="27">
        <v>99.986002239641635</v>
      </c>
      <c r="L33" s="27">
        <v>91.949877296051184</v>
      </c>
      <c r="M33" s="27">
        <v>92.744616274028047</v>
      </c>
      <c r="N33" s="102">
        <v>95.229272811486794</v>
      </c>
      <c r="O33" s="102">
        <v>95.544769053512951</v>
      </c>
      <c r="P33" s="102">
        <v>100.00019646133835</v>
      </c>
    </row>
    <row r="34" spans="1:16" ht="19" customHeight="1">
      <c r="A34" s="101" t="s">
        <v>61</v>
      </c>
      <c r="B34" s="27">
        <v>12.126724268606942</v>
      </c>
      <c r="C34" s="27">
        <v>21.651235413356709</v>
      </c>
      <c r="D34" s="27">
        <v>52.396344181899238</v>
      </c>
      <c r="E34" s="27">
        <v>54.468883984067787</v>
      </c>
      <c r="F34" s="102">
        <v>63.201022318375941</v>
      </c>
      <c r="G34" s="102">
        <v>74.248368478629899</v>
      </c>
      <c r="H34" s="102">
        <v>90.943251882644958</v>
      </c>
      <c r="I34" s="102"/>
      <c r="J34" s="27">
        <v>100</v>
      </c>
      <c r="K34" s="27">
        <v>33.277197709666552</v>
      </c>
      <c r="L34" s="27">
        <v>44.424494424494434</v>
      </c>
      <c r="M34" s="27">
        <v>48.855413461976056</v>
      </c>
      <c r="N34" s="102">
        <v>72.59231601174227</v>
      </c>
      <c r="O34" s="102">
        <v>84.38009088570692</v>
      </c>
      <c r="P34" s="102">
        <v>102.70023405834333</v>
      </c>
    </row>
    <row r="35" spans="1:16" ht="19" customHeight="1">
      <c r="A35" s="101" t="s">
        <v>64</v>
      </c>
      <c r="B35" s="27">
        <v>0</v>
      </c>
      <c r="C35" s="27">
        <v>0</v>
      </c>
      <c r="D35" s="27">
        <v>56.27924550236871</v>
      </c>
      <c r="E35" s="27">
        <v>74.449000830060569</v>
      </c>
      <c r="F35" s="102">
        <v>91.526453122188244</v>
      </c>
      <c r="G35" s="102">
        <v>94.650841329101354</v>
      </c>
      <c r="H35" s="102">
        <v>97.261709169702598</v>
      </c>
      <c r="I35" s="102"/>
      <c r="J35" s="27">
        <v>0</v>
      </c>
      <c r="K35" s="27">
        <v>0</v>
      </c>
      <c r="L35" s="27">
        <v>0</v>
      </c>
      <c r="M35" s="27">
        <v>1072.323340471092</v>
      </c>
      <c r="N35" s="102">
        <v>201.45063867709675</v>
      </c>
      <c r="O35" s="102">
        <v>123.33326290658242</v>
      </c>
      <c r="P35" s="102">
        <v>101.7794015504745</v>
      </c>
    </row>
    <row r="36" spans="1:16" ht="19" customHeight="1">
      <c r="A36" s="101" t="s">
        <v>67</v>
      </c>
      <c r="B36" s="27">
        <v>7.5690115761353534</v>
      </c>
      <c r="C36" s="27">
        <v>16.440520069666654</v>
      </c>
      <c r="D36" s="27">
        <v>45.19134850820712</v>
      </c>
      <c r="E36" s="27">
        <v>69.598051530283982</v>
      </c>
      <c r="F36" s="102">
        <v>80.407227497518519</v>
      </c>
      <c r="G36" s="102">
        <v>85.550067514746644</v>
      </c>
      <c r="H36" s="102">
        <v>93.106411809664948</v>
      </c>
      <c r="I36" s="102"/>
      <c r="J36" s="27">
        <v>49.999999999999993</v>
      </c>
      <c r="K36" s="27">
        <v>298.45588235294116</v>
      </c>
      <c r="L36" s="27">
        <v>83.227557411273494</v>
      </c>
      <c r="M36" s="27">
        <v>120.74784734771978</v>
      </c>
      <c r="N36" s="102">
        <v>94.812835332380416</v>
      </c>
      <c r="O36" s="102">
        <v>91.496598639455783</v>
      </c>
      <c r="P36" s="102">
        <v>101.47706108314176</v>
      </c>
    </row>
    <row r="37" spans="1:16" ht="19" customHeight="1">
      <c r="A37" s="101" t="s">
        <v>70</v>
      </c>
      <c r="B37" s="27">
        <v>74.725274725274716</v>
      </c>
      <c r="C37" s="27">
        <v>71.668301569506738</v>
      </c>
      <c r="D37" s="27">
        <v>77.986916494440365</v>
      </c>
      <c r="E37" s="27">
        <v>82.519922612741254</v>
      </c>
      <c r="F37" s="102">
        <v>90.389475248996575</v>
      </c>
      <c r="G37" s="102">
        <v>94.969589018962139</v>
      </c>
      <c r="H37" s="102">
        <v>97.83291799087209</v>
      </c>
      <c r="I37" s="102"/>
      <c r="J37" s="27">
        <v>111.38560687432867</v>
      </c>
      <c r="K37" s="27">
        <v>105.14494243421053</v>
      </c>
      <c r="L37" s="27">
        <v>109.63071456012294</v>
      </c>
      <c r="M37" s="27">
        <v>93.167516122321615</v>
      </c>
      <c r="N37" s="102">
        <v>104.66269447202912</v>
      </c>
      <c r="O37" s="102">
        <v>106.06358754027929</v>
      </c>
      <c r="P37" s="102">
        <v>102.10707705034403</v>
      </c>
    </row>
    <row r="38" spans="1:16" ht="19" customHeight="1">
      <c r="A38" s="101" t="s">
        <v>73</v>
      </c>
      <c r="B38" s="27">
        <v>100</v>
      </c>
      <c r="C38" s="27">
        <v>100</v>
      </c>
      <c r="D38" s="27">
        <v>100</v>
      </c>
      <c r="E38" s="27">
        <v>88.797010415838429</v>
      </c>
      <c r="F38" s="102">
        <v>94.298251965995178</v>
      </c>
      <c r="G38" s="102">
        <v>95.288145589350421</v>
      </c>
      <c r="H38" s="102">
        <v>97.728979383442763</v>
      </c>
      <c r="I38" s="102"/>
      <c r="J38" s="27">
        <v>50</v>
      </c>
      <c r="K38" s="27">
        <v>50</v>
      </c>
      <c r="L38" s="27">
        <v>50</v>
      </c>
      <c r="M38" s="27">
        <v>80.206837115771322</v>
      </c>
      <c r="N38" s="102">
        <v>88.619103356289315</v>
      </c>
      <c r="O38" s="102">
        <v>94.185126582278485</v>
      </c>
      <c r="P38" s="102">
        <v>98.547248279966013</v>
      </c>
    </row>
    <row r="39" spans="1:16" ht="19" customHeight="1">
      <c r="A39" s="101" t="s">
        <v>76</v>
      </c>
      <c r="B39" s="27">
        <v>0</v>
      </c>
      <c r="C39" s="27">
        <v>29.82886480319452</v>
      </c>
      <c r="D39" s="27">
        <v>56.301797925818583</v>
      </c>
      <c r="E39" s="27">
        <v>73.596799612074179</v>
      </c>
      <c r="F39" s="102">
        <v>83.254707306067189</v>
      </c>
      <c r="G39" s="102">
        <v>88.810874874299657</v>
      </c>
      <c r="H39" s="102">
        <v>95.406551946537945</v>
      </c>
      <c r="I39" s="102"/>
      <c r="J39" s="27">
        <v>0</v>
      </c>
      <c r="K39" s="27">
        <v>28.378378378378375</v>
      </c>
      <c r="L39" s="27">
        <v>61.955546695903514</v>
      </c>
      <c r="M39" s="27">
        <v>79.16171655414216</v>
      </c>
      <c r="N39" s="102">
        <v>92.089540951372612</v>
      </c>
      <c r="O39" s="102">
        <v>95.57000550729957</v>
      </c>
      <c r="P39" s="102">
        <v>97.624477149496514</v>
      </c>
    </row>
    <row r="40" spans="1:16" ht="19" customHeight="1">
      <c r="A40" s="104"/>
      <c r="B40" s="27"/>
      <c r="C40" s="27"/>
      <c r="D40" s="27"/>
      <c r="E40" s="27"/>
      <c r="F40" s="102"/>
      <c r="G40" s="102"/>
      <c r="H40" s="102"/>
      <c r="I40" s="102"/>
      <c r="J40" s="27"/>
      <c r="K40" s="27"/>
      <c r="L40" s="27"/>
      <c r="M40" s="27"/>
      <c r="N40" s="27"/>
      <c r="O40" s="27"/>
      <c r="P40" s="27"/>
    </row>
    <row r="41" spans="1:16" ht="19" customHeight="1">
      <c r="A41" s="105"/>
      <c r="B41" s="27"/>
      <c r="C41" s="27"/>
      <c r="D41" s="27"/>
      <c r="E41" s="27"/>
      <c r="F41" s="102"/>
      <c r="G41" s="102"/>
      <c r="H41" s="102"/>
      <c r="I41" s="107"/>
      <c r="J41" s="106"/>
      <c r="K41" s="106"/>
      <c r="L41" s="106"/>
      <c r="M41" s="106"/>
      <c r="N41" s="106"/>
      <c r="O41" s="106"/>
      <c r="P41" s="106"/>
    </row>
    <row r="42" spans="1:16" ht="19" customHeight="1">
      <c r="A42" s="104"/>
      <c r="B42" s="27"/>
      <c r="C42" s="27"/>
      <c r="D42" s="27"/>
      <c r="E42" s="27"/>
      <c r="F42" s="102"/>
      <c r="G42" s="102"/>
      <c r="H42" s="102"/>
      <c r="I42" s="107"/>
      <c r="J42" s="27"/>
      <c r="K42" s="27"/>
      <c r="L42" s="27"/>
      <c r="M42" s="27"/>
      <c r="N42" s="27"/>
      <c r="O42" s="27"/>
      <c r="P42" s="27"/>
    </row>
    <row r="43" spans="1:16" ht="19" customHeight="1">
      <c r="A43" s="108" t="s">
        <v>79</v>
      </c>
      <c r="B43" s="27">
        <v>0</v>
      </c>
      <c r="C43" s="27">
        <v>0</v>
      </c>
      <c r="D43" s="27">
        <v>0</v>
      </c>
      <c r="E43" s="27">
        <v>14.819205690574986</v>
      </c>
      <c r="F43" s="102">
        <v>37.817608824108724</v>
      </c>
      <c r="G43" s="102">
        <v>54.134776927384728</v>
      </c>
      <c r="H43" s="102">
        <v>76.611554451187459</v>
      </c>
      <c r="I43" s="102"/>
      <c r="J43" s="27">
        <v>0</v>
      </c>
      <c r="K43" s="27">
        <v>0</v>
      </c>
      <c r="L43" s="27">
        <v>0</v>
      </c>
      <c r="M43" s="27">
        <v>19.319938176197837</v>
      </c>
      <c r="N43" s="102">
        <v>71.964017991004496</v>
      </c>
      <c r="O43" s="102">
        <v>137.50592697961119</v>
      </c>
      <c r="P43" s="102">
        <v>173.84114936297098</v>
      </c>
    </row>
    <row r="44" spans="1:16" ht="19" customHeight="1">
      <c r="A44" s="109" t="s">
        <v>80</v>
      </c>
      <c r="B44" s="107"/>
      <c r="C44" s="107"/>
      <c r="D44" s="107"/>
      <c r="E44" s="107"/>
      <c r="F44" s="107"/>
      <c r="G44" s="107"/>
      <c r="H44" s="107"/>
      <c r="I44" s="107"/>
      <c r="J44" s="107"/>
      <c r="K44" s="107"/>
      <c r="L44" s="107"/>
      <c r="M44" s="107"/>
      <c r="N44" s="107"/>
      <c r="O44" s="107"/>
      <c r="P44" s="107"/>
    </row>
    <row r="45" spans="1:16" ht="19" customHeight="1">
      <c r="A45" s="95"/>
      <c r="B45" s="820" t="s">
        <v>146</v>
      </c>
      <c r="C45" s="821"/>
      <c r="D45" s="821"/>
      <c r="E45" s="821"/>
      <c r="F45" s="821"/>
      <c r="G45" s="821"/>
      <c r="H45" s="822"/>
      <c r="I45" s="140"/>
      <c r="J45" s="820" t="s">
        <v>147</v>
      </c>
      <c r="K45" s="821"/>
      <c r="L45" s="821"/>
      <c r="M45" s="821"/>
      <c r="N45" s="821"/>
      <c r="O45" s="821"/>
      <c r="P45" s="822"/>
    </row>
    <row r="46" spans="1:16" ht="19" customHeight="1">
      <c r="A46" s="101" t="s">
        <v>155</v>
      </c>
      <c r="B46" s="27">
        <v>25.178556768738201</v>
      </c>
      <c r="C46" s="27">
        <v>55.428337763238602</v>
      </c>
      <c r="D46" s="27">
        <v>63.569014816740321</v>
      </c>
      <c r="E46" s="27">
        <v>71.198993851313588</v>
      </c>
      <c r="F46" s="102">
        <v>78.727662753059704</v>
      </c>
      <c r="G46" s="102">
        <v>85.362070475213599</v>
      </c>
      <c r="H46" s="102">
        <v>93.448150979839866</v>
      </c>
      <c r="I46" s="102"/>
      <c r="J46" s="27">
        <v>27.790866255889814</v>
      </c>
      <c r="K46" s="27">
        <v>61.923252626770214</v>
      </c>
      <c r="L46" s="27">
        <v>66.580451946637638</v>
      </c>
      <c r="M46" s="27">
        <v>75.872082200960506</v>
      </c>
      <c r="N46" s="102">
        <v>85.967499058853079</v>
      </c>
      <c r="O46" s="102">
        <v>94.36305182009886</v>
      </c>
      <c r="P46" s="102">
        <v>100.99592063947675</v>
      </c>
    </row>
    <row r="47" spans="1:16" ht="19" customHeight="1">
      <c r="A47" s="101" t="s">
        <v>56</v>
      </c>
      <c r="B47" s="27">
        <v>57.043246631150105</v>
      </c>
      <c r="C47" s="27">
        <v>78.250685405520514</v>
      </c>
      <c r="D47" s="27">
        <v>84.583126413949131</v>
      </c>
      <c r="E47" s="27">
        <v>89.474716346827307</v>
      </c>
      <c r="F47" s="102">
        <v>92.986158198695321</v>
      </c>
      <c r="G47" s="102">
        <v>94.532103385402607</v>
      </c>
      <c r="H47" s="102">
        <v>95.444789645364452</v>
      </c>
      <c r="I47" s="102"/>
      <c r="J47" s="27">
        <v>35.368697172835908</v>
      </c>
      <c r="K47" s="27">
        <v>68.959208088011081</v>
      </c>
      <c r="L47" s="27">
        <v>83.715849978837568</v>
      </c>
      <c r="M47" s="27">
        <v>90.135465663217332</v>
      </c>
      <c r="N47" s="102">
        <v>90.106659567357511</v>
      </c>
      <c r="O47" s="102">
        <v>91.407963116169611</v>
      </c>
      <c r="P47" s="102">
        <v>96.09073272108067</v>
      </c>
    </row>
    <row r="48" spans="1:16" ht="19" customHeight="1">
      <c r="A48" s="101" t="s">
        <v>59</v>
      </c>
      <c r="B48" s="27">
        <v>19.164430816404753</v>
      </c>
      <c r="C48" s="27">
        <v>34.13206262763785</v>
      </c>
      <c r="D48" s="27">
        <v>61.979415172789857</v>
      </c>
      <c r="E48" s="27">
        <v>75.884029981146824</v>
      </c>
      <c r="F48" s="102">
        <v>85.617029998682355</v>
      </c>
      <c r="G48" s="102">
        <v>90.092445011157167</v>
      </c>
      <c r="H48" s="102">
        <v>94.536009211791423</v>
      </c>
      <c r="I48" s="102"/>
      <c r="J48" s="27">
        <v>11.798017932987259</v>
      </c>
      <c r="K48" s="27">
        <v>36.084922634041028</v>
      </c>
      <c r="L48" s="27">
        <v>71.697220579538751</v>
      </c>
      <c r="M48" s="27">
        <v>91.065860993847096</v>
      </c>
      <c r="N48" s="102">
        <v>92.778156779997147</v>
      </c>
      <c r="O48" s="102">
        <v>90.038867531805536</v>
      </c>
      <c r="P48" s="102">
        <v>98.51687867315097</v>
      </c>
    </row>
    <row r="49" spans="1:16" ht="19" customHeight="1">
      <c r="A49" s="101" t="s">
        <v>62</v>
      </c>
      <c r="B49" s="27">
        <v>100</v>
      </c>
      <c r="C49" s="27">
        <v>76.695125681844374</v>
      </c>
      <c r="D49" s="27">
        <v>88.49377514412204</v>
      </c>
      <c r="E49" s="27">
        <v>86.682847980405981</v>
      </c>
      <c r="F49" s="102">
        <v>88.704965690577822</v>
      </c>
      <c r="G49" s="102">
        <v>92.540083783301029</v>
      </c>
      <c r="H49" s="102">
        <v>96.222057712128844</v>
      </c>
      <c r="I49" s="102"/>
      <c r="J49" s="27">
        <v>20.271639975674034</v>
      </c>
      <c r="K49" s="27">
        <v>68.82098778635752</v>
      </c>
      <c r="L49" s="27">
        <v>97.577386925978502</v>
      </c>
      <c r="M49" s="27">
        <v>103.72478647869133</v>
      </c>
      <c r="N49" s="102">
        <v>102.17212420983834</v>
      </c>
      <c r="O49" s="102">
        <v>98.945149244045254</v>
      </c>
      <c r="P49" s="102">
        <v>99.728118067781409</v>
      </c>
    </row>
    <row r="50" spans="1:16" ht="19" customHeight="1">
      <c r="A50" s="101" t="s">
        <v>65</v>
      </c>
      <c r="B50" s="27">
        <v>74.277434606878671</v>
      </c>
      <c r="C50" s="27">
        <v>82.705645462003133</v>
      </c>
      <c r="D50" s="27">
        <v>79.911833347739645</v>
      </c>
      <c r="E50" s="27">
        <v>80.863969228493232</v>
      </c>
      <c r="F50" s="102">
        <v>91.351457840819549</v>
      </c>
      <c r="G50" s="102">
        <v>86.102831847592142</v>
      </c>
      <c r="H50" s="102">
        <v>92.842307934369359</v>
      </c>
      <c r="I50" s="102"/>
      <c r="J50" s="27">
        <v>63.714267024268985</v>
      </c>
      <c r="K50" s="27">
        <v>78.577248733482122</v>
      </c>
      <c r="L50" s="27">
        <v>85.455469797106815</v>
      </c>
      <c r="M50" s="27">
        <v>90.862243795402037</v>
      </c>
      <c r="N50" s="102">
        <v>94.119796212474895</v>
      </c>
      <c r="O50" s="102">
        <v>87.860775103573445</v>
      </c>
      <c r="P50" s="102">
        <v>97.749287679368592</v>
      </c>
    </row>
    <row r="51" spans="1:16" ht="19" customHeight="1">
      <c r="A51" s="101" t="s">
        <v>68</v>
      </c>
      <c r="B51" s="27">
        <v>25.586894105725381</v>
      </c>
      <c r="C51" s="27">
        <v>73.91304347826086</v>
      </c>
      <c r="D51" s="27">
        <v>84.042491549975864</v>
      </c>
      <c r="E51" s="27">
        <v>86.517434586302556</v>
      </c>
      <c r="F51" s="102">
        <v>86.320972852616265</v>
      </c>
      <c r="G51" s="102">
        <v>90.701931050823362</v>
      </c>
      <c r="H51" s="102">
        <v>94.880275807456243</v>
      </c>
      <c r="I51" s="102"/>
      <c r="J51" s="27">
        <v>29.735034347399406</v>
      </c>
      <c r="K51" s="27">
        <v>85.857326242435335</v>
      </c>
      <c r="L51" s="27">
        <v>100.6360146167723</v>
      </c>
      <c r="M51" s="27">
        <v>104.52484227129338</v>
      </c>
      <c r="N51" s="102">
        <v>92.42513158136039</v>
      </c>
      <c r="O51" s="102">
        <v>96.027769241864576</v>
      </c>
      <c r="P51" s="102">
        <v>97.940731547454376</v>
      </c>
    </row>
    <row r="52" spans="1:16" ht="19" customHeight="1">
      <c r="A52" s="101" t="s">
        <v>71</v>
      </c>
      <c r="B52" s="27">
        <v>73.747353563867321</v>
      </c>
      <c r="C52" s="27">
        <v>87.433016421780465</v>
      </c>
      <c r="D52" s="27">
        <v>91.658288798349119</v>
      </c>
      <c r="E52" s="27">
        <v>95.189961659114658</v>
      </c>
      <c r="F52" s="102">
        <v>97.171787056601644</v>
      </c>
      <c r="G52" s="102">
        <v>97.93848208772792</v>
      </c>
      <c r="H52" s="102">
        <v>97.48815048601567</v>
      </c>
      <c r="I52" s="102"/>
      <c r="J52" s="27">
        <v>31.856518646479017</v>
      </c>
      <c r="K52" s="27">
        <v>61.947336191059399</v>
      </c>
      <c r="L52" s="27">
        <v>83.221234686524141</v>
      </c>
      <c r="M52" s="27">
        <v>95.6950493067027</v>
      </c>
      <c r="N52" s="102">
        <v>97.776042597627409</v>
      </c>
      <c r="O52" s="102">
        <v>97.592918131592157</v>
      </c>
      <c r="P52" s="102">
        <v>100.28416782563016</v>
      </c>
    </row>
    <row r="53" spans="1:16" ht="19" customHeight="1">
      <c r="A53" s="101" t="s">
        <v>74</v>
      </c>
      <c r="B53" s="27">
        <v>36.045779685264662</v>
      </c>
      <c r="C53" s="27">
        <v>66.435986159169559</v>
      </c>
      <c r="D53" s="27">
        <v>74.927394354707104</v>
      </c>
      <c r="E53" s="27">
        <v>80.336899445453199</v>
      </c>
      <c r="F53" s="102">
        <v>86.393259970390275</v>
      </c>
      <c r="G53" s="102">
        <v>91.034589236183209</v>
      </c>
      <c r="H53" s="102">
        <v>94.263680339376194</v>
      </c>
      <c r="I53" s="102"/>
      <c r="J53" s="27">
        <v>46.968906121840277</v>
      </c>
      <c r="K53" s="27">
        <v>86.643215009060867</v>
      </c>
      <c r="L53" s="27">
        <v>97.152467790729631</v>
      </c>
      <c r="M53" s="27">
        <v>95.728257532564342</v>
      </c>
      <c r="N53" s="102">
        <v>95.398928101931432</v>
      </c>
      <c r="O53" s="102">
        <v>96.710027713364624</v>
      </c>
      <c r="P53" s="102">
        <v>100.9181375041608</v>
      </c>
    </row>
    <row r="54" spans="1:16" ht="19" customHeight="1">
      <c r="A54" s="101" t="s">
        <v>77</v>
      </c>
      <c r="B54" s="27">
        <v>0</v>
      </c>
      <c r="C54" s="27">
        <v>38.537397540983598</v>
      </c>
      <c r="D54" s="27">
        <v>62.115444617784711</v>
      </c>
      <c r="E54" s="27">
        <v>74.001123234916577</v>
      </c>
      <c r="F54" s="102">
        <v>75.007613202464327</v>
      </c>
      <c r="G54" s="102">
        <v>87.1028192371476</v>
      </c>
      <c r="H54" s="102">
        <v>90.680529943147505</v>
      </c>
      <c r="I54" s="102"/>
      <c r="J54" s="27">
        <v>0</v>
      </c>
      <c r="K54" s="27">
        <v>31.307876391634579</v>
      </c>
      <c r="L54" s="27">
        <v>60.319961216822186</v>
      </c>
      <c r="M54" s="27">
        <v>74.11112450283234</v>
      </c>
      <c r="N54" s="102">
        <v>70.759303456200854</v>
      </c>
      <c r="O54" s="102">
        <v>75.611827709317055</v>
      </c>
      <c r="P54" s="102">
        <v>74.764754104103744</v>
      </c>
    </row>
    <row r="55" spans="1:16" ht="19" customHeight="1">
      <c r="A55" s="101" t="s">
        <v>53</v>
      </c>
      <c r="B55" s="27">
        <v>72.562254857247098</v>
      </c>
      <c r="C55" s="27">
        <v>80.297341373686805</v>
      </c>
      <c r="D55" s="27">
        <v>85.443446024902286</v>
      </c>
      <c r="E55" s="27">
        <v>89.439367217145005</v>
      </c>
      <c r="F55" s="102">
        <v>93.069462883373475</v>
      </c>
      <c r="G55" s="102">
        <v>96.241166741843344</v>
      </c>
      <c r="H55" s="102">
        <v>97.954740057253858</v>
      </c>
      <c r="I55" s="102"/>
      <c r="J55" s="27">
        <v>51.220140364432432</v>
      </c>
      <c r="K55" s="27">
        <v>63.107693224835309</v>
      </c>
      <c r="L55" s="27">
        <v>76.546396404526845</v>
      </c>
      <c r="M55" s="27">
        <v>83.862642662958351</v>
      </c>
      <c r="N55" s="102">
        <v>86.455132626826341</v>
      </c>
      <c r="O55" s="102">
        <v>89.109462224882748</v>
      </c>
      <c r="P55" s="102">
        <v>97.309156580235737</v>
      </c>
    </row>
    <row r="56" spans="1:16" ht="19" customHeight="1">
      <c r="A56" s="101" t="s">
        <v>57</v>
      </c>
      <c r="B56" s="27">
        <v>51.147924113280169</v>
      </c>
      <c r="C56" s="27">
        <v>77.417515678837901</v>
      </c>
      <c r="D56" s="27">
        <v>87.048486347303665</v>
      </c>
      <c r="E56" s="27">
        <v>89.776800955957668</v>
      </c>
      <c r="F56" s="102">
        <v>92.097552790541599</v>
      </c>
      <c r="G56" s="102">
        <v>95.415933367021552</v>
      </c>
      <c r="H56" s="102">
        <v>97.674943982885978</v>
      </c>
      <c r="I56" s="102"/>
      <c r="J56" s="27">
        <v>39.019402202412167</v>
      </c>
      <c r="K56" s="27">
        <v>79.025809716599184</v>
      </c>
      <c r="L56" s="27">
        <v>98.281978845016781</v>
      </c>
      <c r="M56" s="27">
        <v>91.407404188754697</v>
      </c>
      <c r="N56" s="102">
        <v>88.38262162078469</v>
      </c>
      <c r="O56" s="102">
        <v>93.190859311512668</v>
      </c>
      <c r="P56" s="102">
        <v>98.193304380472128</v>
      </c>
    </row>
    <row r="57" spans="1:16" ht="19" customHeight="1">
      <c r="A57" s="101" t="s">
        <v>60</v>
      </c>
      <c r="B57" s="27">
        <v>0</v>
      </c>
      <c r="C57" s="27">
        <v>0</v>
      </c>
      <c r="D57" s="27">
        <v>0</v>
      </c>
      <c r="E57" s="27">
        <v>50.980192162542579</v>
      </c>
      <c r="F57" s="102">
        <v>82.142857142857153</v>
      </c>
      <c r="G57" s="102">
        <v>89.059070999936253</v>
      </c>
      <c r="H57" s="102">
        <v>96.063029801631146</v>
      </c>
      <c r="I57" s="102"/>
      <c r="J57" s="27">
        <v>0</v>
      </c>
      <c r="K57" s="27">
        <v>0</v>
      </c>
      <c r="L57" s="27">
        <v>0</v>
      </c>
      <c r="M57" s="27">
        <v>39.393748325162761</v>
      </c>
      <c r="N57" s="102">
        <v>89.494308337516387</v>
      </c>
      <c r="O57" s="102">
        <v>99.999488765624619</v>
      </c>
      <c r="P57" s="102">
        <v>100.07155123068117</v>
      </c>
    </row>
    <row r="58" spans="1:16" ht="19" customHeight="1">
      <c r="A58" s="101" t="s">
        <v>63</v>
      </c>
      <c r="B58" s="27">
        <v>93.24683965402528</v>
      </c>
      <c r="C58" s="27">
        <v>95.180436847103508</v>
      </c>
      <c r="D58" s="27">
        <v>86.408762717426967</v>
      </c>
      <c r="E58" s="27">
        <v>91.061144986449861</v>
      </c>
      <c r="F58" s="102">
        <v>94.72573641811482</v>
      </c>
      <c r="G58" s="102">
        <v>96.294631710362054</v>
      </c>
      <c r="H58" s="102">
        <v>98.420104080553145</v>
      </c>
      <c r="I58" s="102"/>
      <c r="J58" s="27">
        <v>118.74602838381699</v>
      </c>
      <c r="K58" s="27">
        <v>44.35715866342111</v>
      </c>
      <c r="L58" s="27">
        <v>57.52560426054896</v>
      </c>
      <c r="M58" s="27">
        <v>72.670440145307083</v>
      </c>
      <c r="N58" s="102">
        <v>82.093482554312075</v>
      </c>
      <c r="O58" s="102">
        <v>88.452775951438056</v>
      </c>
      <c r="P58" s="102">
        <v>96.026564767071548</v>
      </c>
    </row>
    <row r="59" spans="1:16" ht="19" customHeight="1">
      <c r="A59" s="101" t="s">
        <v>66</v>
      </c>
      <c r="B59" s="27">
        <v>62.824858757062138</v>
      </c>
      <c r="C59" s="27">
        <v>76.236445384818822</v>
      </c>
      <c r="D59" s="27">
        <v>85.871859726527575</v>
      </c>
      <c r="E59" s="27">
        <v>88.703018402436882</v>
      </c>
      <c r="F59" s="102">
        <v>88.023943342859013</v>
      </c>
      <c r="G59" s="102">
        <v>90.177791609360384</v>
      </c>
      <c r="H59" s="102">
        <v>97.684481507346376</v>
      </c>
      <c r="I59" s="102"/>
      <c r="J59" s="27">
        <v>42.745317305004185</v>
      </c>
      <c r="K59" s="27">
        <v>75.723245657242302</v>
      </c>
      <c r="L59" s="27">
        <v>87.443355668306268</v>
      </c>
      <c r="M59" s="27">
        <v>95.888043759269607</v>
      </c>
      <c r="N59" s="102">
        <v>93.348266534386397</v>
      </c>
      <c r="O59" s="102">
        <v>92.668207233787925</v>
      </c>
      <c r="P59" s="102">
        <v>99.419202213093897</v>
      </c>
    </row>
    <row r="60" spans="1:16" ht="19" customHeight="1">
      <c r="A60" s="101" t="s">
        <v>69</v>
      </c>
      <c r="B60" s="27">
        <v>37.528406864665776</v>
      </c>
      <c r="C60" s="27">
        <v>68.643900791081336</v>
      </c>
      <c r="D60" s="27">
        <v>82.219251336898409</v>
      </c>
      <c r="E60" s="27">
        <v>84.664933452330132</v>
      </c>
      <c r="F60" s="102">
        <v>87.808506072065541</v>
      </c>
      <c r="G60" s="102">
        <v>89.674952198852779</v>
      </c>
      <c r="H60" s="102">
        <v>94.244941883297358</v>
      </c>
      <c r="I60" s="102"/>
      <c r="J60" s="27">
        <v>29.071814484307652</v>
      </c>
      <c r="K60" s="27">
        <v>70.405982905982896</v>
      </c>
      <c r="L60" s="27">
        <v>90.494067045218742</v>
      </c>
      <c r="M60" s="27">
        <v>82.990376935072845</v>
      </c>
      <c r="N60" s="102">
        <v>87.284644470273207</v>
      </c>
      <c r="O60" s="102">
        <v>91.903489026449066</v>
      </c>
      <c r="P60" s="102">
        <v>100.79400866191264</v>
      </c>
    </row>
    <row r="61" spans="1:16" ht="19" customHeight="1">
      <c r="A61" s="101" t="s">
        <v>72</v>
      </c>
      <c r="B61" s="27">
        <v>87.684427796040055</v>
      </c>
      <c r="C61" s="27">
        <v>90.134494585533162</v>
      </c>
      <c r="D61" s="27">
        <v>92.776084407971879</v>
      </c>
      <c r="E61" s="27">
        <v>93.751304347826078</v>
      </c>
      <c r="F61" s="102">
        <v>95.673506267007085</v>
      </c>
      <c r="G61" s="102">
        <v>96.0596197891184</v>
      </c>
      <c r="H61" s="102">
        <v>96.516458622171584</v>
      </c>
      <c r="I61" s="102"/>
      <c r="J61" s="27">
        <v>76.237952808241943</v>
      </c>
      <c r="K61" s="27">
        <v>80.085601780517038</v>
      </c>
      <c r="L61" s="27">
        <v>85.290884400663899</v>
      </c>
      <c r="M61" s="27">
        <v>84.319276731527268</v>
      </c>
      <c r="N61" s="102">
        <v>87.230944603565376</v>
      </c>
      <c r="O61" s="102">
        <v>90.287450930733186</v>
      </c>
      <c r="P61" s="102">
        <v>97.932475313873496</v>
      </c>
    </row>
    <row r="62" spans="1:16" ht="19" customHeight="1">
      <c r="A62" s="101" t="s">
        <v>75</v>
      </c>
      <c r="B62" s="27">
        <v>0</v>
      </c>
      <c r="C62" s="27">
        <v>75.267665952890781</v>
      </c>
      <c r="D62" s="27">
        <v>80.323450134770908</v>
      </c>
      <c r="E62" s="27">
        <v>86.875</v>
      </c>
      <c r="F62" s="102">
        <v>92.485579365790954</v>
      </c>
      <c r="G62" s="102">
        <v>93.914797829315432</v>
      </c>
      <c r="H62" s="102">
        <v>97.454992189040382</v>
      </c>
      <c r="I62" s="102"/>
      <c r="J62" s="27">
        <v>0</v>
      </c>
      <c r="K62" s="27">
        <v>58.964143426294818</v>
      </c>
      <c r="L62" s="27">
        <v>71.634615384615387</v>
      </c>
      <c r="M62" s="27">
        <v>85.538461538461547</v>
      </c>
      <c r="N62" s="102">
        <v>85.696977249754212</v>
      </c>
      <c r="O62" s="102">
        <v>92.851536167108364</v>
      </c>
      <c r="P62" s="102">
        <v>98.318389081004995</v>
      </c>
    </row>
    <row r="63" spans="1:16" ht="19" customHeight="1">
      <c r="A63" s="101" t="s">
        <v>78</v>
      </c>
      <c r="B63" s="27">
        <v>0</v>
      </c>
      <c r="C63" s="27">
        <v>62.607782859713573</v>
      </c>
      <c r="D63" s="27">
        <v>81.67772033607055</v>
      </c>
      <c r="E63" s="27">
        <v>88.967322739901846</v>
      </c>
      <c r="F63" s="102">
        <v>91.909929023226184</v>
      </c>
      <c r="G63" s="102">
        <v>92.97201811862503</v>
      </c>
      <c r="H63" s="102">
        <v>96.910738863774341</v>
      </c>
      <c r="I63" s="102"/>
      <c r="J63" s="27">
        <v>0</v>
      </c>
      <c r="K63" s="27">
        <v>20.771144278606968</v>
      </c>
      <c r="L63" s="27">
        <v>65.260574900677724</v>
      </c>
      <c r="M63" s="27">
        <v>90.003688675765403</v>
      </c>
      <c r="N63" s="102">
        <v>94.42508710801394</v>
      </c>
      <c r="O63" s="102">
        <v>91.576324017486129</v>
      </c>
      <c r="P63" s="102">
        <v>98.64391322349681</v>
      </c>
    </row>
    <row r="64" spans="1:16" ht="19" customHeight="1">
      <c r="A64" s="101" t="s">
        <v>55</v>
      </c>
      <c r="B64" s="27">
        <v>20.833333333333332</v>
      </c>
      <c r="C64" s="27">
        <v>78.863952573951963</v>
      </c>
      <c r="D64" s="27">
        <v>86.526340137627955</v>
      </c>
      <c r="E64" s="27">
        <v>89.309249775134475</v>
      </c>
      <c r="F64" s="102">
        <v>92.669601293313335</v>
      </c>
      <c r="G64" s="102">
        <v>95.485321626745446</v>
      </c>
      <c r="H64" s="102">
        <v>97.821216070943365</v>
      </c>
      <c r="I64" s="102"/>
      <c r="J64" s="27">
        <v>0</v>
      </c>
      <c r="K64" s="27">
        <v>87.649589888395866</v>
      </c>
      <c r="L64" s="27">
        <v>97.092985529816374</v>
      </c>
      <c r="M64" s="27">
        <v>95.936033442441925</v>
      </c>
      <c r="N64" s="102">
        <v>95.503588096552434</v>
      </c>
      <c r="O64" s="102">
        <v>94.144057429222585</v>
      </c>
      <c r="P64" s="102">
        <v>97.554615677634985</v>
      </c>
    </row>
    <row r="65" spans="1:16" ht="19" customHeight="1">
      <c r="A65" s="101" t="s">
        <v>58</v>
      </c>
      <c r="B65" s="27">
        <v>0</v>
      </c>
      <c r="C65" s="27">
        <v>68.086931655704873</v>
      </c>
      <c r="D65" s="27">
        <v>81.557336499455829</v>
      </c>
      <c r="E65" s="27">
        <v>88.461538461538453</v>
      </c>
      <c r="F65" s="102">
        <v>94.516200327100705</v>
      </c>
      <c r="G65" s="102">
        <v>96.838362816510582</v>
      </c>
      <c r="H65" s="102">
        <v>98.376972792479407</v>
      </c>
      <c r="I65" s="102"/>
      <c r="J65" s="27">
        <v>0</v>
      </c>
      <c r="K65" s="27">
        <v>32.991547734515727</v>
      </c>
      <c r="L65" s="27">
        <v>58.775015448970855</v>
      </c>
      <c r="M65" s="27">
        <v>83.031685186083749</v>
      </c>
      <c r="N65" s="102">
        <v>90.206633535551262</v>
      </c>
      <c r="O65" s="102">
        <v>91.97281077905464</v>
      </c>
      <c r="P65" s="102">
        <v>97.616413421816716</v>
      </c>
    </row>
    <row r="66" spans="1:16" ht="19" customHeight="1">
      <c r="A66" s="101" t="s">
        <v>61</v>
      </c>
      <c r="B66" s="27">
        <v>12.126724268606942</v>
      </c>
      <c r="C66" s="27">
        <v>21.651235413356709</v>
      </c>
      <c r="D66" s="27">
        <v>52.396344181899238</v>
      </c>
      <c r="E66" s="27">
        <v>54.468883984067787</v>
      </c>
      <c r="F66" s="102">
        <v>63.201022318375941</v>
      </c>
      <c r="G66" s="102">
        <v>74.248368478629899</v>
      </c>
      <c r="H66" s="102">
        <v>90.943251882644958</v>
      </c>
      <c r="I66" s="102"/>
      <c r="J66" s="27">
        <v>9.7501523461304078</v>
      </c>
      <c r="K66" s="27">
        <v>18.43369560147395</v>
      </c>
      <c r="L66" s="27">
        <v>48.686436289570899</v>
      </c>
      <c r="M66" s="27">
        <v>46.342463683653861</v>
      </c>
      <c r="N66" s="102">
        <v>53.568646080760089</v>
      </c>
      <c r="O66" s="102">
        <v>71.492568937857556</v>
      </c>
      <c r="P66" s="102">
        <v>99.524965146899376</v>
      </c>
    </row>
    <row r="67" spans="1:16" ht="19" customHeight="1">
      <c r="A67" s="101" t="s">
        <v>64</v>
      </c>
      <c r="B67" s="27">
        <v>0</v>
      </c>
      <c r="C67" s="27">
        <v>0</v>
      </c>
      <c r="D67" s="27">
        <v>56.27924550236871</v>
      </c>
      <c r="E67" s="27">
        <v>74.449000830060569</v>
      </c>
      <c r="F67" s="102">
        <v>91.526453122188244</v>
      </c>
      <c r="G67" s="102">
        <v>94.650841329101354</v>
      </c>
      <c r="H67" s="102">
        <v>96.933411910374559</v>
      </c>
      <c r="I67" s="102"/>
      <c r="J67" s="27">
        <v>0</v>
      </c>
      <c r="K67" s="27">
        <v>0</v>
      </c>
      <c r="L67" s="27">
        <v>110.56929138354367</v>
      </c>
      <c r="M67" s="27">
        <v>119.70001792721548</v>
      </c>
      <c r="N67" s="102">
        <v>124.9153830213442</v>
      </c>
      <c r="O67" s="102">
        <v>118.09000242757728</v>
      </c>
      <c r="P67" s="102">
        <v>97.490394588939296</v>
      </c>
    </row>
    <row r="68" spans="1:16" ht="19" customHeight="1">
      <c r="A68" s="101" t="s">
        <v>67</v>
      </c>
      <c r="B68" s="27">
        <v>7.5690115761353534</v>
      </c>
      <c r="C68" s="27">
        <v>16.440520069666654</v>
      </c>
      <c r="D68" s="27">
        <v>45.19134850820712</v>
      </c>
      <c r="E68" s="27">
        <v>69.598051530283982</v>
      </c>
      <c r="F68" s="102">
        <v>80.407227497518519</v>
      </c>
      <c r="G68" s="102">
        <v>85.550067514746644</v>
      </c>
      <c r="H68" s="102">
        <v>92.746120906885068</v>
      </c>
      <c r="I68" s="102"/>
      <c r="J68" s="27">
        <v>3.48825279573202</v>
      </c>
      <c r="K68" s="27">
        <v>14.697468950284248</v>
      </c>
      <c r="L68" s="27">
        <v>60.901313779407275</v>
      </c>
      <c r="M68" s="27">
        <v>64.381969930991488</v>
      </c>
      <c r="N68" s="102">
        <v>75.7708448873842</v>
      </c>
      <c r="O68" s="102">
        <v>85.686575752003478</v>
      </c>
      <c r="P68" s="102">
        <v>93.912905357109665</v>
      </c>
    </row>
    <row r="69" spans="1:16" ht="19" customHeight="1">
      <c r="A69" s="101" t="s">
        <v>70</v>
      </c>
      <c r="B69" s="27">
        <v>74.725274725274716</v>
      </c>
      <c r="C69" s="27">
        <v>74.943946188340803</v>
      </c>
      <c r="D69" s="27">
        <v>81.701880540420532</v>
      </c>
      <c r="E69" s="27">
        <v>84.502971117969508</v>
      </c>
      <c r="F69" s="102">
        <v>90.389475248996575</v>
      </c>
      <c r="G69" s="102">
        <v>94.969589018962139</v>
      </c>
      <c r="H69" s="102">
        <v>97.493756087212248</v>
      </c>
      <c r="I69" s="102"/>
      <c r="J69" s="27">
        <v>75.281306715063522</v>
      </c>
      <c r="K69" s="27">
        <v>66.542242130148054</v>
      </c>
      <c r="L69" s="27">
        <v>78.576121952822149</v>
      </c>
      <c r="M69" s="27">
        <v>79.893517409576901</v>
      </c>
      <c r="N69" s="102">
        <v>96.237383883024719</v>
      </c>
      <c r="O69" s="102">
        <v>99.921475610891449</v>
      </c>
      <c r="P69" s="102">
        <v>99.905735854996252</v>
      </c>
    </row>
    <row r="70" spans="1:16" ht="19" customHeight="1">
      <c r="A70" s="101" t="s">
        <v>73</v>
      </c>
      <c r="B70" s="27">
        <v>100</v>
      </c>
      <c r="C70" s="27">
        <v>100</v>
      </c>
      <c r="D70" s="27">
        <v>100</v>
      </c>
      <c r="E70" s="27">
        <v>86.117516100818946</v>
      </c>
      <c r="F70" s="102">
        <v>94.298251965995178</v>
      </c>
      <c r="G70" s="102">
        <v>95.823854859999443</v>
      </c>
      <c r="H70" s="102">
        <v>97.819322904320401</v>
      </c>
      <c r="I70" s="102"/>
      <c r="J70" s="27">
        <v>50</v>
      </c>
      <c r="K70" s="27">
        <v>19.193857965451055</v>
      </c>
      <c r="L70" s="27">
        <v>2.4003840614498322</v>
      </c>
      <c r="M70" s="27">
        <v>25.536981585834528</v>
      </c>
      <c r="N70" s="102">
        <v>67.948156032809479</v>
      </c>
      <c r="O70" s="102">
        <v>82.466253368620769</v>
      </c>
      <c r="P70" s="102">
        <v>97.717434863102383</v>
      </c>
    </row>
    <row r="71" spans="1:16" ht="19" customHeight="1">
      <c r="A71" s="101" t="s">
        <v>76</v>
      </c>
      <c r="B71" s="27">
        <v>0</v>
      </c>
      <c r="C71" s="27">
        <v>44.677695379349686</v>
      </c>
      <c r="D71" s="27">
        <v>64.795525564965359</v>
      </c>
      <c r="E71" s="27">
        <v>76.328443851780008</v>
      </c>
      <c r="F71" s="102">
        <v>83.254707306067189</v>
      </c>
      <c r="G71" s="102">
        <v>88.810874874299657</v>
      </c>
      <c r="H71" s="102">
        <v>95.406551946537945</v>
      </c>
      <c r="I71" s="102"/>
      <c r="J71" s="27">
        <v>0</v>
      </c>
      <c r="K71" s="27">
        <v>27.072243346007607</v>
      </c>
      <c r="L71" s="27">
        <v>54.594192391345828</v>
      </c>
      <c r="M71" s="27">
        <v>70.43228596997119</v>
      </c>
      <c r="N71" s="102">
        <v>85.230136065849138</v>
      </c>
      <c r="O71" s="102">
        <v>89.671146567549798</v>
      </c>
      <c r="P71" s="102">
        <v>94.436318733028429</v>
      </c>
    </row>
    <row r="72" spans="1:16" ht="19" customHeight="1">
      <c r="A72" s="104"/>
      <c r="B72" s="27"/>
      <c r="C72" s="27"/>
      <c r="D72" s="27"/>
      <c r="E72" s="27"/>
      <c r="F72" s="102"/>
      <c r="G72" s="102"/>
      <c r="H72" s="102"/>
      <c r="I72" s="102"/>
      <c r="J72" s="27"/>
      <c r="K72" s="27"/>
      <c r="L72" s="27"/>
      <c r="M72" s="27"/>
      <c r="N72" s="102"/>
      <c r="O72" s="102"/>
      <c r="P72" s="102"/>
    </row>
    <row r="73" spans="1:16" ht="19" customHeight="1">
      <c r="A73" s="105"/>
      <c r="B73" s="106"/>
      <c r="C73" s="106"/>
      <c r="D73" s="106"/>
      <c r="E73" s="106"/>
      <c r="F73" s="107"/>
      <c r="G73" s="107"/>
      <c r="H73" s="107"/>
      <c r="I73" s="107"/>
      <c r="J73" s="27"/>
      <c r="K73" s="27"/>
      <c r="L73" s="27"/>
      <c r="M73" s="106"/>
      <c r="N73" s="107"/>
      <c r="O73" s="107"/>
      <c r="P73" s="102"/>
    </row>
    <row r="74" spans="1:16" ht="19" customHeight="1">
      <c r="A74" s="104"/>
      <c r="B74" s="106"/>
      <c r="C74" s="106"/>
      <c r="D74" s="106"/>
      <c r="E74" s="106"/>
      <c r="F74" s="107"/>
      <c r="G74" s="107"/>
      <c r="H74" s="107"/>
      <c r="I74" s="107"/>
      <c r="J74" s="27"/>
      <c r="K74" s="27"/>
      <c r="L74" s="27"/>
      <c r="M74" s="27"/>
      <c r="N74" s="102"/>
      <c r="O74" s="102"/>
      <c r="P74" s="102"/>
    </row>
    <row r="75" spans="1:16" ht="19" customHeight="1">
      <c r="A75" s="108" t="s">
        <v>79</v>
      </c>
      <c r="B75" s="27">
        <v>0</v>
      </c>
      <c r="C75" s="27">
        <v>0</v>
      </c>
      <c r="D75" s="27">
        <v>0</v>
      </c>
      <c r="E75" s="27">
        <v>39.715471250740961</v>
      </c>
      <c r="F75" s="102">
        <v>45.696277329131377</v>
      </c>
      <c r="G75" s="102">
        <v>57.214859062908339</v>
      </c>
      <c r="H75" s="102">
        <v>75.990347398098152</v>
      </c>
      <c r="I75" s="102"/>
      <c r="J75" s="27">
        <v>0</v>
      </c>
      <c r="K75" s="27">
        <v>0</v>
      </c>
      <c r="L75" s="27">
        <v>0</v>
      </c>
      <c r="M75" s="27">
        <v>45.148247978436657</v>
      </c>
      <c r="N75" s="102">
        <v>68.376068376068375</v>
      </c>
      <c r="O75" s="102">
        <v>82.625690793907523</v>
      </c>
      <c r="P75" s="102">
        <v>130.3216553984839</v>
      </c>
    </row>
    <row r="76" spans="1:16" ht="19" customHeight="1">
      <c r="A76" s="110" t="s">
        <v>80</v>
      </c>
      <c r="B76" s="111"/>
      <c r="C76" s="111"/>
      <c r="D76" s="111"/>
      <c r="E76" s="111"/>
      <c r="F76" s="111"/>
      <c r="G76" s="111"/>
      <c r="H76" s="111"/>
      <c r="I76" s="111"/>
      <c r="J76" s="111"/>
      <c r="K76" s="111"/>
      <c r="L76" s="27"/>
      <c r="M76" s="111"/>
      <c r="N76" s="111"/>
      <c r="O76" s="111"/>
      <c r="P76" s="111"/>
    </row>
    <row r="77" spans="1:16" ht="19" customHeight="1">
      <c r="A77" s="93"/>
      <c r="B77" s="112"/>
      <c r="C77" s="112"/>
      <c r="D77" s="112"/>
      <c r="E77" s="112"/>
      <c r="F77" s="113"/>
      <c r="G77" s="112"/>
      <c r="H77" s="112"/>
      <c r="I77" s="112"/>
      <c r="J77" s="112"/>
      <c r="K77" s="112"/>
      <c r="L77" s="112"/>
      <c r="M77" s="112"/>
      <c r="N77" s="112"/>
      <c r="O77" s="112"/>
      <c r="P77" s="112"/>
    </row>
    <row r="78" spans="1:16" ht="19" customHeight="1">
      <c r="A78" s="93"/>
      <c r="B78" s="112"/>
      <c r="C78" s="112"/>
      <c r="D78" s="112"/>
      <c r="E78" s="112"/>
      <c r="F78" s="113"/>
      <c r="G78" s="112"/>
      <c r="H78" s="112"/>
      <c r="I78" s="112"/>
      <c r="J78" s="112"/>
      <c r="K78" s="112"/>
      <c r="L78" s="112"/>
      <c r="M78" s="112"/>
      <c r="N78" s="112"/>
      <c r="O78" s="112"/>
      <c r="P78" s="112"/>
    </row>
    <row r="79" spans="1:16" ht="19" customHeight="1">
      <c r="B79" s="114"/>
      <c r="C79" s="114"/>
      <c r="D79" s="114"/>
      <c r="E79" s="114"/>
      <c r="F79" s="114"/>
      <c r="G79" s="112"/>
      <c r="H79" s="112"/>
      <c r="I79" s="112"/>
      <c r="J79" s="112"/>
      <c r="K79" s="114"/>
      <c r="L79" s="114"/>
      <c r="M79" s="114"/>
      <c r="N79" s="114"/>
      <c r="O79" s="114"/>
      <c r="P79" s="114"/>
    </row>
    <row r="80" spans="1:16" ht="19" customHeight="1">
      <c r="B80" s="114"/>
      <c r="C80" s="114"/>
      <c r="D80" s="114"/>
      <c r="E80" s="114"/>
      <c r="F80" s="114"/>
      <c r="G80" s="114"/>
      <c r="H80" s="114"/>
      <c r="I80" s="114"/>
      <c r="J80" s="114"/>
      <c r="K80" s="114"/>
      <c r="L80" s="114"/>
      <c r="M80" s="114"/>
      <c r="N80" s="114"/>
      <c r="O80" s="114"/>
      <c r="P80" s="114"/>
    </row>
    <row r="81" spans="2:16" ht="19" customHeight="1">
      <c r="B81" s="114"/>
      <c r="C81" s="114"/>
      <c r="D81" s="114"/>
      <c r="E81" s="114"/>
      <c r="F81" s="114"/>
      <c r="G81" s="114"/>
      <c r="H81" s="114"/>
      <c r="I81" s="114"/>
      <c r="J81" s="114"/>
      <c r="K81" s="114"/>
      <c r="L81" s="114"/>
      <c r="M81" s="114"/>
      <c r="N81" s="114"/>
      <c r="O81" s="114"/>
      <c r="P81" s="114"/>
    </row>
    <row r="82" spans="2:16" ht="19" customHeight="1">
      <c r="B82" s="114"/>
      <c r="C82" s="114"/>
      <c r="D82" s="114"/>
      <c r="E82" s="114"/>
      <c r="F82" s="114"/>
      <c r="G82" s="114"/>
      <c r="H82" s="114"/>
      <c r="I82" s="114"/>
      <c r="J82" s="114"/>
      <c r="K82" s="114"/>
      <c r="L82" s="114"/>
      <c r="M82" s="114"/>
      <c r="N82" s="114"/>
      <c r="O82" s="114"/>
      <c r="P82" s="114"/>
    </row>
    <row r="83" spans="2:16" ht="19" customHeight="1">
      <c r="B83" s="114"/>
      <c r="C83" s="114"/>
      <c r="D83" s="114"/>
      <c r="E83" s="114"/>
      <c r="F83" s="114"/>
      <c r="G83" s="114"/>
      <c r="H83" s="114"/>
      <c r="I83" s="114"/>
      <c r="J83" s="114"/>
      <c r="K83" s="114"/>
      <c r="L83" s="114"/>
      <c r="M83" s="114"/>
      <c r="N83" s="114"/>
      <c r="O83" s="114"/>
      <c r="P83" s="114"/>
    </row>
    <row r="84" spans="2:16" ht="19" customHeight="1">
      <c r="B84" s="114"/>
      <c r="C84" s="114"/>
      <c r="D84" s="114"/>
      <c r="E84" s="114"/>
      <c r="F84" s="114"/>
      <c r="G84" s="114"/>
      <c r="H84" s="114"/>
      <c r="I84" s="114"/>
      <c r="J84" s="114"/>
      <c r="K84" s="114"/>
      <c r="L84" s="114"/>
      <c r="M84" s="114"/>
      <c r="N84" s="114"/>
      <c r="O84" s="114"/>
      <c r="P84" s="114"/>
    </row>
    <row r="85" spans="2:16" ht="19" customHeight="1">
      <c r="B85" s="114"/>
      <c r="C85" s="114"/>
      <c r="D85" s="114"/>
      <c r="E85" s="114"/>
      <c r="F85" s="114"/>
      <c r="G85" s="114"/>
      <c r="H85" s="114"/>
      <c r="I85" s="114"/>
      <c r="J85" s="114"/>
      <c r="K85" s="114"/>
      <c r="L85" s="114"/>
      <c r="M85" s="114"/>
      <c r="N85" s="114"/>
      <c r="O85" s="114"/>
      <c r="P85" s="114"/>
    </row>
    <row r="86" spans="2:16" ht="19" customHeight="1">
      <c r="B86" s="114"/>
      <c r="C86" s="114"/>
      <c r="D86" s="114"/>
      <c r="E86" s="114"/>
      <c r="F86" s="114"/>
      <c r="G86" s="114"/>
      <c r="H86" s="114"/>
      <c r="I86" s="114"/>
      <c r="J86" s="114"/>
      <c r="K86" s="114"/>
      <c r="L86" s="114"/>
      <c r="M86" s="114"/>
      <c r="N86" s="114"/>
      <c r="O86" s="114"/>
      <c r="P86" s="114"/>
    </row>
    <row r="87" spans="2:16" ht="19" customHeight="1">
      <c r="B87" s="114"/>
      <c r="C87" s="114"/>
      <c r="D87" s="114"/>
      <c r="E87" s="114"/>
      <c r="F87" s="114"/>
      <c r="G87" s="114"/>
      <c r="H87" s="114"/>
      <c r="I87" s="114"/>
      <c r="J87" s="114"/>
      <c r="K87" s="114"/>
      <c r="L87" s="114"/>
      <c r="M87" s="114"/>
      <c r="N87" s="114"/>
      <c r="O87" s="114"/>
      <c r="P87" s="114"/>
    </row>
    <row r="88" spans="2:16" ht="19" customHeight="1">
      <c r="B88" s="114"/>
      <c r="C88" s="114"/>
      <c r="D88" s="114"/>
      <c r="E88" s="114"/>
      <c r="F88" s="114"/>
      <c r="G88" s="114"/>
      <c r="H88" s="114"/>
      <c r="I88" s="114"/>
      <c r="J88" s="114"/>
      <c r="K88" s="114"/>
      <c r="L88" s="114"/>
      <c r="M88" s="114"/>
      <c r="N88" s="114"/>
      <c r="O88" s="114"/>
      <c r="P88" s="114"/>
    </row>
    <row r="89" spans="2:16">
      <c r="B89" s="114"/>
      <c r="C89" s="114"/>
      <c r="D89" s="114"/>
      <c r="E89" s="114"/>
      <c r="F89" s="114"/>
      <c r="G89" s="114"/>
      <c r="H89" s="114"/>
      <c r="I89" s="114"/>
      <c r="J89" s="114"/>
      <c r="K89" s="114"/>
      <c r="L89" s="114"/>
      <c r="M89" s="114"/>
      <c r="N89" s="114"/>
      <c r="O89" s="114"/>
      <c r="P89" s="114"/>
    </row>
    <row r="90" spans="2:16">
      <c r="B90" s="114"/>
      <c r="C90" s="114"/>
      <c r="D90" s="114"/>
      <c r="E90" s="114"/>
      <c r="F90" s="114"/>
      <c r="G90" s="114"/>
      <c r="H90" s="114"/>
      <c r="I90" s="114"/>
      <c r="J90" s="114"/>
      <c r="K90" s="114"/>
      <c r="L90" s="114"/>
      <c r="M90" s="114"/>
      <c r="N90" s="114"/>
      <c r="O90" s="114"/>
      <c r="P90" s="114"/>
    </row>
    <row r="91" spans="2:16">
      <c r="B91" s="114"/>
      <c r="C91" s="114"/>
      <c r="D91" s="114"/>
      <c r="E91" s="114"/>
      <c r="F91" s="114"/>
      <c r="G91" s="114"/>
      <c r="H91" s="114"/>
      <c r="I91" s="114"/>
      <c r="J91" s="114"/>
      <c r="K91" s="114"/>
      <c r="L91" s="114"/>
      <c r="M91" s="114"/>
      <c r="N91" s="114"/>
      <c r="O91" s="114"/>
      <c r="P91" s="114"/>
    </row>
    <row r="92" spans="2:16">
      <c r="B92" s="114"/>
      <c r="C92" s="114"/>
      <c r="D92" s="114"/>
      <c r="E92" s="114"/>
      <c r="F92" s="114"/>
      <c r="G92" s="114"/>
      <c r="H92" s="114"/>
      <c r="I92" s="114"/>
      <c r="J92" s="114"/>
      <c r="K92" s="114"/>
      <c r="L92" s="114"/>
      <c r="M92" s="114"/>
      <c r="N92" s="114"/>
      <c r="O92" s="114"/>
      <c r="P92" s="114"/>
    </row>
    <row r="93" spans="2:16">
      <c r="B93" s="114"/>
      <c r="C93" s="114"/>
      <c r="D93" s="114"/>
      <c r="E93" s="114"/>
      <c r="F93" s="114"/>
      <c r="G93" s="114"/>
      <c r="H93" s="114"/>
      <c r="I93" s="114"/>
      <c r="J93" s="114"/>
      <c r="K93" s="114"/>
      <c r="L93" s="114"/>
      <c r="M93" s="114"/>
      <c r="N93" s="114"/>
      <c r="O93" s="114"/>
      <c r="P93" s="114"/>
    </row>
    <row r="94" spans="2:16">
      <c r="B94" s="114"/>
      <c r="C94" s="114"/>
      <c r="D94" s="114"/>
      <c r="E94" s="114"/>
      <c r="F94" s="114"/>
      <c r="G94" s="114"/>
      <c r="H94" s="114"/>
      <c r="I94" s="114"/>
      <c r="J94" s="114"/>
      <c r="K94" s="114"/>
      <c r="L94" s="114"/>
      <c r="M94" s="114"/>
      <c r="N94" s="114"/>
      <c r="O94" s="114"/>
      <c r="P94" s="114"/>
    </row>
    <row r="95" spans="2:16">
      <c r="B95" s="114"/>
      <c r="C95" s="114"/>
      <c r="D95" s="114"/>
      <c r="E95" s="114"/>
      <c r="F95" s="114"/>
      <c r="G95" s="114"/>
      <c r="H95" s="114"/>
      <c r="I95" s="114"/>
      <c r="J95" s="114"/>
      <c r="K95" s="114"/>
      <c r="L95" s="114"/>
      <c r="M95" s="114"/>
      <c r="N95" s="114"/>
      <c r="O95" s="114"/>
      <c r="P95" s="114"/>
    </row>
    <row r="96" spans="2:16">
      <c r="B96" s="114"/>
      <c r="C96" s="114"/>
      <c r="D96" s="114"/>
      <c r="E96" s="114"/>
      <c r="F96" s="114"/>
      <c r="G96" s="114"/>
      <c r="H96" s="114"/>
      <c r="I96" s="114"/>
      <c r="J96" s="114"/>
      <c r="K96" s="114"/>
      <c r="L96" s="114"/>
      <c r="M96" s="114"/>
      <c r="N96" s="114"/>
      <c r="O96" s="114"/>
      <c r="P96" s="114"/>
    </row>
    <row r="97" spans="2:16">
      <c r="B97" s="114"/>
      <c r="C97" s="114"/>
      <c r="D97" s="114"/>
      <c r="E97" s="114"/>
      <c r="F97" s="114"/>
      <c r="G97" s="114"/>
      <c r="H97" s="114"/>
      <c r="I97" s="114"/>
      <c r="J97" s="114"/>
      <c r="K97" s="114"/>
      <c r="L97" s="114"/>
      <c r="M97" s="114"/>
      <c r="N97" s="114"/>
      <c r="O97" s="114"/>
      <c r="P97" s="114"/>
    </row>
    <row r="98" spans="2:16">
      <c r="B98" s="114"/>
      <c r="C98" s="114"/>
      <c r="D98" s="114"/>
      <c r="E98" s="114"/>
      <c r="F98" s="114"/>
      <c r="G98" s="114"/>
      <c r="H98" s="114"/>
      <c r="I98" s="114"/>
      <c r="J98" s="114"/>
      <c r="K98" s="114"/>
      <c r="L98" s="114"/>
      <c r="M98" s="114"/>
      <c r="N98" s="114"/>
      <c r="O98" s="114"/>
      <c r="P98" s="114"/>
    </row>
    <row r="99" spans="2:16">
      <c r="B99" s="114"/>
      <c r="C99" s="114"/>
      <c r="D99" s="114"/>
      <c r="E99" s="114"/>
      <c r="F99" s="114"/>
      <c r="G99" s="114"/>
      <c r="H99" s="114"/>
      <c r="I99" s="114"/>
      <c r="J99" s="114"/>
      <c r="K99" s="114"/>
      <c r="L99" s="114"/>
      <c r="M99" s="114"/>
      <c r="N99" s="114"/>
      <c r="O99" s="114"/>
      <c r="P99" s="114"/>
    </row>
    <row r="100" spans="2:16">
      <c r="B100" s="114"/>
      <c r="C100" s="114"/>
      <c r="D100" s="114"/>
      <c r="E100" s="114"/>
      <c r="F100" s="114"/>
      <c r="G100" s="114"/>
      <c r="H100" s="114"/>
      <c r="I100" s="114"/>
      <c r="J100" s="114"/>
      <c r="K100" s="114"/>
      <c r="L100" s="114"/>
      <c r="M100" s="114"/>
      <c r="N100" s="114"/>
      <c r="O100" s="114"/>
      <c r="P100" s="114"/>
    </row>
    <row r="101" spans="2:16">
      <c r="B101" s="114"/>
      <c r="C101" s="114"/>
      <c r="D101" s="114"/>
      <c r="E101" s="114"/>
      <c r="F101" s="114"/>
      <c r="G101" s="114"/>
      <c r="H101" s="114"/>
      <c r="I101" s="114"/>
      <c r="J101" s="114"/>
      <c r="K101" s="114"/>
      <c r="L101" s="114"/>
      <c r="M101" s="114"/>
      <c r="N101" s="114"/>
      <c r="O101" s="114"/>
      <c r="P101" s="114"/>
    </row>
    <row r="102" spans="2:16">
      <c r="B102" s="114"/>
      <c r="C102" s="114"/>
      <c r="D102" s="114"/>
      <c r="E102" s="114"/>
      <c r="F102" s="114"/>
      <c r="G102" s="114"/>
      <c r="H102" s="114"/>
      <c r="I102" s="114"/>
      <c r="J102" s="114"/>
      <c r="K102" s="114"/>
      <c r="L102" s="114"/>
      <c r="M102" s="114"/>
      <c r="N102" s="114"/>
      <c r="O102" s="114"/>
      <c r="P102" s="114"/>
    </row>
    <row r="103" spans="2:16">
      <c r="B103" s="114"/>
      <c r="C103" s="114"/>
      <c r="D103" s="114"/>
      <c r="E103" s="114"/>
      <c r="F103" s="114"/>
      <c r="G103" s="114"/>
      <c r="H103" s="114"/>
      <c r="I103" s="114"/>
      <c r="J103" s="114"/>
      <c r="K103" s="114"/>
      <c r="L103" s="114"/>
      <c r="M103" s="114"/>
      <c r="N103" s="114"/>
      <c r="O103" s="114"/>
      <c r="P103" s="114"/>
    </row>
    <row r="104" spans="2:16">
      <c r="B104" s="114"/>
      <c r="C104" s="114"/>
      <c r="D104" s="114"/>
      <c r="E104" s="114"/>
      <c r="F104" s="114"/>
      <c r="G104" s="114"/>
      <c r="H104" s="114"/>
      <c r="I104" s="114"/>
      <c r="J104" s="114"/>
      <c r="K104" s="114"/>
      <c r="L104" s="114"/>
      <c r="M104" s="114"/>
      <c r="N104" s="114"/>
      <c r="O104" s="114"/>
      <c r="P104" s="114"/>
    </row>
    <row r="105" spans="2:16">
      <c r="B105" s="114"/>
      <c r="C105" s="114"/>
      <c r="D105" s="114"/>
      <c r="E105" s="114"/>
      <c r="F105" s="114"/>
      <c r="G105" s="114"/>
      <c r="H105" s="114"/>
      <c r="I105" s="114"/>
      <c r="J105" s="114"/>
      <c r="K105" s="114"/>
      <c r="L105" s="114"/>
      <c r="M105" s="114"/>
      <c r="N105" s="114"/>
      <c r="O105" s="114"/>
      <c r="P105" s="114"/>
    </row>
    <row r="106" spans="2:16">
      <c r="B106" s="114"/>
      <c r="C106" s="114"/>
      <c r="D106" s="114"/>
      <c r="E106" s="114"/>
      <c r="F106" s="114"/>
      <c r="G106" s="114"/>
      <c r="H106" s="114"/>
      <c r="I106" s="114"/>
      <c r="J106" s="114"/>
      <c r="K106" s="114"/>
      <c r="L106" s="114"/>
      <c r="M106" s="114"/>
      <c r="N106" s="114"/>
      <c r="O106" s="114"/>
      <c r="P106" s="114"/>
    </row>
    <row r="107" spans="2:16">
      <c r="B107" s="114"/>
      <c r="C107" s="114"/>
      <c r="D107" s="114"/>
      <c r="E107" s="114"/>
      <c r="F107" s="114"/>
      <c r="G107" s="114"/>
      <c r="H107" s="114"/>
      <c r="I107" s="114"/>
      <c r="J107" s="114"/>
      <c r="K107" s="114"/>
      <c r="L107" s="114"/>
      <c r="M107" s="114"/>
      <c r="N107" s="114"/>
      <c r="O107" s="114"/>
      <c r="P107" s="114"/>
    </row>
    <row r="108" spans="2:16">
      <c r="B108" s="114"/>
      <c r="C108" s="114"/>
      <c r="D108" s="114"/>
      <c r="E108" s="114"/>
      <c r="F108" s="114"/>
      <c r="G108" s="114"/>
      <c r="H108" s="114"/>
      <c r="I108" s="114"/>
      <c r="J108" s="114"/>
      <c r="K108" s="114"/>
      <c r="L108" s="114"/>
      <c r="M108" s="114"/>
      <c r="N108" s="114"/>
      <c r="O108" s="114"/>
      <c r="P108" s="114"/>
    </row>
    <row r="109" spans="2:16">
      <c r="B109" s="114"/>
      <c r="C109" s="114"/>
      <c r="D109" s="114"/>
      <c r="E109" s="114"/>
      <c r="F109" s="114"/>
      <c r="G109" s="114"/>
      <c r="H109" s="114"/>
      <c r="I109" s="114"/>
      <c r="J109" s="114"/>
      <c r="K109" s="114"/>
      <c r="L109" s="114"/>
      <c r="M109" s="114"/>
      <c r="N109" s="114"/>
      <c r="O109" s="114"/>
      <c r="P109" s="114"/>
    </row>
    <row r="110" spans="2:16">
      <c r="B110" s="114"/>
      <c r="C110" s="114"/>
      <c r="D110" s="114"/>
      <c r="E110" s="114"/>
      <c r="F110" s="114"/>
      <c r="G110" s="114"/>
      <c r="H110" s="114"/>
      <c r="I110" s="114"/>
      <c r="J110" s="114"/>
      <c r="K110" s="114"/>
      <c r="L110" s="114"/>
      <c r="M110" s="114"/>
      <c r="N110" s="114"/>
      <c r="O110" s="114"/>
      <c r="P110" s="114"/>
    </row>
    <row r="111" spans="2:16">
      <c r="B111" s="114"/>
      <c r="C111" s="114"/>
      <c r="D111" s="114"/>
      <c r="E111" s="114"/>
      <c r="F111" s="114"/>
      <c r="G111" s="114"/>
      <c r="H111" s="114"/>
      <c r="I111" s="114"/>
      <c r="J111" s="114"/>
      <c r="K111" s="114"/>
      <c r="L111" s="114"/>
      <c r="M111" s="114"/>
      <c r="N111" s="114"/>
      <c r="O111" s="114"/>
      <c r="P111" s="114"/>
    </row>
    <row r="112" spans="2:16">
      <c r="B112" s="114"/>
      <c r="C112" s="114"/>
      <c r="D112" s="114"/>
      <c r="E112" s="114"/>
      <c r="F112" s="114"/>
      <c r="G112" s="114"/>
      <c r="H112" s="114"/>
      <c r="I112" s="114"/>
      <c r="J112" s="114"/>
      <c r="K112" s="114"/>
      <c r="L112" s="114"/>
      <c r="M112" s="114"/>
      <c r="N112" s="114"/>
      <c r="O112" s="114"/>
      <c r="P112" s="114"/>
    </row>
    <row r="113" spans="2:16">
      <c r="B113" s="114"/>
      <c r="C113" s="114"/>
      <c r="D113" s="114"/>
      <c r="E113" s="114"/>
      <c r="F113" s="114"/>
      <c r="G113" s="114"/>
      <c r="H113" s="114"/>
      <c r="I113" s="114"/>
      <c r="J113" s="114"/>
      <c r="K113" s="114"/>
      <c r="L113" s="114"/>
      <c r="M113" s="114"/>
      <c r="N113" s="114"/>
      <c r="O113" s="114"/>
      <c r="P113" s="114"/>
    </row>
    <row r="114" spans="2:16">
      <c r="B114" s="114"/>
      <c r="C114" s="114"/>
      <c r="D114" s="114"/>
      <c r="E114" s="114"/>
      <c r="F114" s="114"/>
      <c r="G114" s="114"/>
      <c r="H114" s="114"/>
      <c r="I114" s="114"/>
      <c r="J114" s="114"/>
      <c r="K114" s="114"/>
      <c r="L114" s="114"/>
      <c r="M114" s="114"/>
      <c r="N114" s="114"/>
      <c r="O114" s="114"/>
      <c r="P114" s="114"/>
    </row>
    <row r="115" spans="2:16">
      <c r="B115" s="114"/>
      <c r="C115" s="114"/>
      <c r="D115" s="114"/>
      <c r="E115" s="114"/>
      <c r="F115" s="114"/>
      <c r="G115" s="114"/>
      <c r="H115" s="114"/>
      <c r="I115" s="114"/>
      <c r="J115" s="114"/>
      <c r="K115" s="114"/>
      <c r="L115" s="114"/>
      <c r="M115" s="114"/>
      <c r="N115" s="114"/>
      <c r="O115" s="114"/>
      <c r="P115" s="114"/>
    </row>
    <row r="116" spans="2:16">
      <c r="B116" s="114"/>
      <c r="C116" s="114"/>
      <c r="D116" s="114"/>
      <c r="E116" s="114"/>
      <c r="F116" s="114"/>
      <c r="G116" s="114"/>
      <c r="H116" s="114"/>
      <c r="I116" s="114"/>
      <c r="J116" s="114"/>
      <c r="K116" s="114"/>
      <c r="L116" s="114"/>
      <c r="M116" s="114"/>
      <c r="N116" s="114"/>
      <c r="O116" s="114"/>
      <c r="P116" s="114"/>
    </row>
    <row r="117" spans="2:16">
      <c r="B117" s="114"/>
      <c r="C117" s="114"/>
      <c r="D117" s="114"/>
      <c r="E117" s="114"/>
      <c r="F117" s="114"/>
      <c r="G117" s="114"/>
      <c r="H117" s="114"/>
      <c r="I117" s="114"/>
      <c r="J117" s="114"/>
      <c r="K117" s="114"/>
      <c r="L117" s="114"/>
      <c r="M117" s="114"/>
      <c r="N117" s="114"/>
      <c r="O117" s="114"/>
      <c r="P117" s="114"/>
    </row>
    <row r="118" spans="2:16">
      <c r="B118" s="114"/>
      <c r="C118" s="114"/>
      <c r="D118" s="114"/>
      <c r="E118" s="114"/>
      <c r="F118" s="114"/>
      <c r="G118" s="114"/>
      <c r="H118" s="114"/>
      <c r="I118" s="114"/>
      <c r="J118" s="114"/>
      <c r="K118" s="114"/>
      <c r="L118" s="114"/>
      <c r="M118" s="114"/>
      <c r="N118" s="114"/>
      <c r="O118" s="114"/>
      <c r="P118" s="114"/>
    </row>
    <row r="119" spans="2:16">
      <c r="B119" s="114"/>
      <c r="C119" s="114"/>
      <c r="D119" s="114"/>
      <c r="E119" s="114"/>
      <c r="F119" s="114"/>
      <c r="G119" s="114"/>
      <c r="H119" s="114"/>
      <c r="I119" s="114"/>
      <c r="J119" s="114"/>
      <c r="K119" s="114"/>
      <c r="L119" s="114"/>
      <c r="M119" s="114"/>
      <c r="N119" s="114"/>
      <c r="O119" s="114"/>
      <c r="P119" s="114"/>
    </row>
    <row r="120" spans="2:16">
      <c r="B120" s="114"/>
      <c r="C120" s="114"/>
      <c r="D120" s="114"/>
      <c r="E120" s="114"/>
      <c r="F120" s="114"/>
      <c r="G120" s="114"/>
      <c r="H120" s="114"/>
      <c r="I120" s="114"/>
      <c r="J120" s="114"/>
      <c r="K120" s="114"/>
      <c r="L120" s="114"/>
      <c r="M120" s="114"/>
      <c r="N120" s="114"/>
      <c r="O120" s="114"/>
      <c r="P120" s="114"/>
    </row>
    <row r="121" spans="2:16">
      <c r="B121" s="114"/>
      <c r="C121" s="114"/>
      <c r="D121" s="114"/>
      <c r="E121" s="114"/>
      <c r="F121" s="114"/>
      <c r="G121" s="114"/>
      <c r="H121" s="114"/>
      <c r="I121" s="114"/>
      <c r="J121" s="114"/>
      <c r="K121" s="114"/>
      <c r="L121" s="114"/>
      <c r="M121" s="114"/>
      <c r="N121" s="114"/>
      <c r="O121" s="114"/>
      <c r="P121" s="114"/>
    </row>
    <row r="122" spans="2:16">
      <c r="B122" s="114"/>
      <c r="C122" s="114"/>
      <c r="D122" s="114"/>
      <c r="E122" s="114"/>
      <c r="F122" s="114"/>
      <c r="G122" s="114"/>
      <c r="H122" s="114"/>
      <c r="I122" s="114"/>
      <c r="J122" s="114"/>
      <c r="K122" s="114"/>
      <c r="L122" s="114"/>
      <c r="M122" s="114"/>
      <c r="N122" s="114"/>
      <c r="O122" s="114"/>
      <c r="P122" s="114"/>
    </row>
    <row r="123" spans="2:16">
      <c r="B123" s="114"/>
      <c r="C123" s="114"/>
      <c r="D123" s="114"/>
      <c r="E123" s="114"/>
      <c r="F123" s="114"/>
      <c r="G123" s="114"/>
      <c r="H123" s="114"/>
      <c r="I123" s="114"/>
      <c r="J123" s="114"/>
      <c r="K123" s="114"/>
      <c r="L123" s="114"/>
      <c r="M123" s="114"/>
      <c r="N123" s="114"/>
      <c r="O123" s="114"/>
      <c r="P123" s="114"/>
    </row>
    <row r="124" spans="2:16">
      <c r="B124" s="114"/>
      <c r="C124" s="114"/>
      <c r="D124" s="114"/>
      <c r="E124" s="114"/>
      <c r="F124" s="114"/>
      <c r="G124" s="114"/>
      <c r="H124" s="114"/>
      <c r="I124" s="114"/>
      <c r="J124" s="114"/>
      <c r="K124" s="114"/>
      <c r="L124" s="114"/>
      <c r="M124" s="114"/>
      <c r="N124" s="114"/>
      <c r="O124" s="114"/>
      <c r="P124" s="114"/>
    </row>
    <row r="125" spans="2:16">
      <c r="B125" s="114"/>
      <c r="C125" s="114"/>
      <c r="D125" s="114"/>
      <c r="E125" s="114"/>
      <c r="F125" s="114"/>
      <c r="G125" s="114"/>
      <c r="H125" s="114"/>
      <c r="I125" s="114"/>
      <c r="J125" s="114"/>
      <c r="K125" s="114"/>
      <c r="L125" s="114"/>
      <c r="M125" s="114"/>
      <c r="N125" s="114"/>
      <c r="O125" s="114"/>
      <c r="P125" s="114"/>
    </row>
    <row r="126" spans="2:16">
      <c r="B126" s="114"/>
      <c r="C126" s="114"/>
      <c r="D126" s="114"/>
      <c r="E126" s="114"/>
      <c r="F126" s="114"/>
      <c r="G126" s="114"/>
      <c r="H126" s="114"/>
      <c r="I126" s="114"/>
      <c r="J126" s="114"/>
      <c r="K126" s="114"/>
      <c r="L126" s="114"/>
      <c r="M126" s="114"/>
      <c r="N126" s="114"/>
      <c r="O126" s="114"/>
      <c r="P126" s="114"/>
    </row>
    <row r="127" spans="2:16">
      <c r="B127" s="114"/>
      <c r="C127" s="114"/>
      <c r="D127" s="114"/>
      <c r="E127" s="114"/>
      <c r="F127" s="114"/>
      <c r="G127" s="114"/>
      <c r="H127" s="114"/>
      <c r="I127" s="114"/>
      <c r="J127" s="114"/>
      <c r="K127" s="114"/>
      <c r="L127" s="114"/>
      <c r="M127" s="114"/>
      <c r="N127" s="114"/>
      <c r="O127" s="114"/>
      <c r="P127" s="114"/>
    </row>
    <row r="128" spans="2:16">
      <c r="B128" s="114"/>
      <c r="C128" s="114"/>
      <c r="D128" s="114"/>
      <c r="E128" s="114"/>
      <c r="F128" s="114"/>
      <c r="G128" s="114"/>
      <c r="H128" s="114"/>
      <c r="I128" s="114"/>
      <c r="J128" s="114"/>
      <c r="K128" s="114"/>
      <c r="L128" s="114"/>
      <c r="M128" s="114"/>
      <c r="N128" s="114"/>
      <c r="O128" s="114"/>
      <c r="P128" s="114"/>
    </row>
    <row r="129" spans="2:16">
      <c r="B129" s="114"/>
      <c r="C129" s="114"/>
      <c r="D129" s="114"/>
      <c r="E129" s="114"/>
      <c r="F129" s="114"/>
      <c r="G129" s="114"/>
      <c r="H129" s="114"/>
      <c r="I129" s="114"/>
      <c r="J129" s="114"/>
      <c r="K129" s="114"/>
      <c r="L129" s="114"/>
      <c r="M129" s="114"/>
      <c r="N129" s="114"/>
      <c r="O129" s="114"/>
      <c r="P129" s="114"/>
    </row>
  </sheetData>
  <mergeCells count="6">
    <mergeCell ref="B45:H45"/>
    <mergeCell ref="J45:P45"/>
    <mergeCell ref="B11:H11"/>
    <mergeCell ref="J11:P11"/>
    <mergeCell ref="B13:H13"/>
    <mergeCell ref="J13:P13"/>
  </mergeCells>
  <phoneticPr fontId="7" type="noConversion"/>
  <printOptions horizontalCentered="1"/>
  <pageMargins left="0.39370078740157483" right="0.39370078740157483" top="0.59055118110236227" bottom="0.59055118110236227" header="0.39370078740157483" footer="0.39370078740157483"/>
  <pageSetup paperSize="9" scale="52" orientation="portrait" r:id="rId1"/>
  <headerFooter alignWithMargins="0">
    <oddHeader>&amp;C&amp;"Helvetica,Fett"&amp;12 2017</oddHeader>
    <oddFooter>&amp;C&amp;"Helvetica,Standard" Eidg. Steuerverwaltung  -  Administration fédérale des contributions  -  Amministrazione federale delle contribuzioni&amp;R31</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Tabelle14"/>
  <dimension ref="A1:P128"/>
  <sheetViews>
    <sheetView view="pageLayout" zoomScale="70" zoomScaleNormal="60" zoomScalePageLayoutView="70" workbookViewId="0"/>
  </sheetViews>
  <sheetFormatPr baseColWidth="10" defaultColWidth="10.33203125" defaultRowHeight="13"/>
  <cols>
    <col min="1" max="1" width="28.83203125" style="94" customWidth="1"/>
    <col min="2" max="2" width="16.33203125" style="94" customWidth="1"/>
    <col min="3" max="9" width="16.1640625" style="94" customWidth="1"/>
    <col min="10" max="10" width="17.5" style="94" customWidth="1"/>
    <col min="11" max="11" width="18" style="94" customWidth="1"/>
    <col min="12" max="12" width="19.1640625" style="94" customWidth="1"/>
    <col min="13" max="13" width="17.33203125" style="94" customWidth="1"/>
    <col min="14" max="14" width="18.33203125" style="94" customWidth="1"/>
    <col min="15" max="15" width="18.1640625" style="94" customWidth="1"/>
    <col min="16" max="16" width="28.33203125" style="94" bestFit="1" customWidth="1"/>
    <col min="17" max="239" width="12.6640625" style="94" customWidth="1"/>
    <col min="240" max="16384" width="10.33203125" style="94"/>
  </cols>
  <sheetData>
    <row r="1" spans="1:16" s="141" customFormat="1" ht="19" customHeight="1">
      <c r="A1" s="92" t="s">
        <v>149</v>
      </c>
      <c r="B1" s="92"/>
      <c r="C1" s="92"/>
      <c r="D1" s="92"/>
      <c r="E1" s="92"/>
      <c r="F1" s="92"/>
      <c r="G1" s="92"/>
      <c r="H1" s="92"/>
      <c r="I1" s="92"/>
    </row>
    <row r="2" spans="1:16" s="141" customFormat="1" ht="19" customHeight="1">
      <c r="A2" s="92" t="s">
        <v>813</v>
      </c>
      <c r="B2" s="92"/>
      <c r="C2" s="92"/>
      <c r="D2" s="92"/>
      <c r="E2" s="92"/>
      <c r="F2" s="92"/>
      <c r="G2" s="92"/>
      <c r="H2" s="92"/>
      <c r="I2" s="92"/>
    </row>
    <row r="3" spans="1:16" s="141" customFormat="1" ht="19" customHeight="1">
      <c r="A3" s="383" t="s">
        <v>81</v>
      </c>
      <c r="B3" s="92"/>
      <c r="D3" s="92"/>
      <c r="E3" s="92"/>
      <c r="F3" s="92"/>
      <c r="G3" s="92"/>
      <c r="H3" s="92"/>
      <c r="I3" s="92"/>
    </row>
    <row r="4" spans="1:16" s="141" customFormat="1" ht="19" customHeight="1">
      <c r="A4" s="92" t="s">
        <v>82</v>
      </c>
      <c r="B4" s="92"/>
      <c r="C4" s="92"/>
      <c r="D4" s="92"/>
      <c r="E4" s="92"/>
      <c r="F4" s="92"/>
      <c r="G4" s="92"/>
      <c r="H4" s="92"/>
      <c r="I4" s="92"/>
    </row>
    <row r="5" spans="1:16" ht="19" customHeight="1" thickBot="1">
      <c r="A5" s="96">
        <v>16</v>
      </c>
      <c r="B5" s="93"/>
      <c r="C5" s="97"/>
      <c r="D5" s="97"/>
      <c r="E5" s="97"/>
      <c r="F5" s="97"/>
      <c r="G5" s="97"/>
      <c r="H5" s="97"/>
      <c r="I5" s="97"/>
      <c r="P5" s="147">
        <v>16</v>
      </c>
    </row>
    <row r="6" spans="1:16" ht="19" customHeight="1" thickBot="1">
      <c r="A6" s="95" t="s">
        <v>10</v>
      </c>
      <c r="B6" s="829" t="s">
        <v>17</v>
      </c>
      <c r="C6" s="830"/>
      <c r="D6" s="830"/>
      <c r="E6" s="830"/>
      <c r="F6" s="830"/>
      <c r="G6" s="830"/>
      <c r="H6" s="830"/>
      <c r="I6" s="831"/>
      <c r="J6" s="829" t="s">
        <v>114</v>
      </c>
      <c r="K6" s="830"/>
      <c r="L6" s="830"/>
      <c r="M6" s="830"/>
      <c r="N6" s="830"/>
      <c r="O6" s="831"/>
      <c r="P6" s="147" t="s">
        <v>11</v>
      </c>
    </row>
    <row r="7" spans="1:16" ht="19" customHeight="1">
      <c r="A7" s="95" t="s">
        <v>13</v>
      </c>
      <c r="B7" s="146">
        <v>30000</v>
      </c>
      <c r="C7" s="146"/>
      <c r="D7" s="146">
        <v>40000</v>
      </c>
      <c r="E7" s="146"/>
      <c r="F7" s="146">
        <v>50000</v>
      </c>
      <c r="G7" s="146"/>
      <c r="H7" s="146">
        <v>60000</v>
      </c>
      <c r="I7" s="146"/>
      <c r="J7" s="146">
        <v>80000</v>
      </c>
      <c r="K7" s="146"/>
      <c r="L7" s="146">
        <v>100000</v>
      </c>
      <c r="M7" s="146"/>
      <c r="N7" s="146">
        <v>200000</v>
      </c>
      <c r="O7" s="146"/>
      <c r="P7" s="147" t="s">
        <v>14</v>
      </c>
    </row>
    <row r="8" spans="1:16" ht="57" customHeight="1">
      <c r="A8" s="95"/>
      <c r="B8" s="145" t="s">
        <v>150</v>
      </c>
      <c r="C8" s="145" t="s">
        <v>151</v>
      </c>
      <c r="D8" s="145" t="s">
        <v>150</v>
      </c>
      <c r="E8" s="145" t="s">
        <v>151</v>
      </c>
      <c r="F8" s="145" t="s">
        <v>150</v>
      </c>
      <c r="G8" s="145" t="s">
        <v>151</v>
      </c>
      <c r="H8" s="145" t="s">
        <v>150</v>
      </c>
      <c r="I8" s="145" t="s">
        <v>151</v>
      </c>
      <c r="J8" s="422" t="s">
        <v>90</v>
      </c>
      <c r="K8" s="422" t="s">
        <v>219</v>
      </c>
      <c r="L8" s="422" t="str">
        <f>J8</f>
        <v>Epoux dont un seul excerce une activité lucrative</v>
      </c>
      <c r="M8" s="422" t="str">
        <f>K8</f>
        <v>Epoux exerçant tous deux une activité lucrative</v>
      </c>
      <c r="N8" s="422" t="str">
        <f>J8</f>
        <v>Epoux dont un seul excerce une activité lucrative</v>
      </c>
      <c r="O8" s="422" t="str">
        <f>K8</f>
        <v>Epoux exerçant tous deux une activité lucrative</v>
      </c>
    </row>
    <row r="9" spans="1:16" ht="21" customHeight="1">
      <c r="A9" s="95"/>
      <c r="B9" s="421"/>
      <c r="C9" s="142"/>
      <c r="D9" s="142"/>
      <c r="E9" s="142"/>
      <c r="F9" s="142"/>
      <c r="G9" s="142"/>
      <c r="H9" s="142"/>
      <c r="I9" s="142"/>
      <c r="J9" s="142"/>
      <c r="K9" s="142"/>
      <c r="L9" s="142"/>
      <c r="M9" s="142"/>
      <c r="N9" s="142"/>
      <c r="O9" s="142"/>
    </row>
    <row r="10" spans="1:16" ht="19" customHeight="1">
      <c r="A10" s="95"/>
      <c r="B10" s="820" t="s">
        <v>18</v>
      </c>
      <c r="C10" s="821"/>
      <c r="D10" s="821"/>
      <c r="E10" s="821"/>
      <c r="F10" s="821"/>
      <c r="G10" s="821"/>
      <c r="H10" s="821"/>
      <c r="I10" s="821"/>
      <c r="J10" s="826" t="s">
        <v>329</v>
      </c>
      <c r="K10" s="827"/>
      <c r="L10" s="827"/>
      <c r="M10" s="827"/>
      <c r="N10" s="827"/>
      <c r="O10" s="828"/>
    </row>
    <row r="11" spans="1:16" ht="19" customHeight="1">
      <c r="A11" s="95"/>
      <c r="B11" s="140"/>
      <c r="C11" s="140"/>
      <c r="D11" s="140"/>
      <c r="E11" s="140"/>
      <c r="F11" s="140"/>
      <c r="G11" s="140"/>
      <c r="H11" s="140"/>
      <c r="I11" s="140"/>
    </row>
    <row r="12" spans="1:16" ht="19" customHeight="1">
      <c r="A12" s="95"/>
      <c r="B12" s="820" t="s">
        <v>152</v>
      </c>
      <c r="C12" s="821"/>
      <c r="D12" s="821"/>
      <c r="E12" s="821"/>
      <c r="F12" s="821"/>
      <c r="G12" s="821"/>
      <c r="H12" s="821"/>
      <c r="I12" s="822"/>
      <c r="J12" s="826" t="s">
        <v>814</v>
      </c>
      <c r="K12" s="827"/>
      <c r="L12" s="827"/>
      <c r="M12" s="827"/>
      <c r="N12" s="827"/>
      <c r="O12" s="828"/>
    </row>
    <row r="13" spans="1:16" ht="19" customHeight="1">
      <c r="A13" s="101" t="s">
        <v>155</v>
      </c>
      <c r="B13" s="15">
        <f>'Seite 14-15'!G10</f>
        <v>609.04999999999995</v>
      </c>
      <c r="C13" s="15">
        <v>153.35</v>
      </c>
      <c r="D13" s="15">
        <f>'Seite 14-15'!I10</f>
        <v>1222.75</v>
      </c>
      <c r="E13" s="15">
        <v>677.75</v>
      </c>
      <c r="F13" s="15">
        <f>'Seite 14-15'!K10</f>
        <v>1923.5</v>
      </c>
      <c r="G13" s="15">
        <v>1222.75</v>
      </c>
      <c r="H13" s="15">
        <f>'Seite 14-15'!L10</f>
        <v>2862.4</v>
      </c>
      <c r="I13" s="15">
        <v>2038.0000000000002</v>
      </c>
      <c r="J13" s="15">
        <v>5221.1000000000004</v>
      </c>
      <c r="K13" s="15">
        <v>4110.4500000000007</v>
      </c>
      <c r="L13" s="15">
        <v>7994.3</v>
      </c>
      <c r="M13" s="15">
        <v>6824.1</v>
      </c>
      <c r="N13" s="15">
        <v>24851</v>
      </c>
      <c r="O13" s="15">
        <v>23305.25</v>
      </c>
      <c r="P13" s="147" t="s">
        <v>365</v>
      </c>
    </row>
    <row r="14" spans="1:16" ht="19" customHeight="1">
      <c r="A14" s="101" t="s">
        <v>56</v>
      </c>
      <c r="B14" s="15">
        <f>'Seite 14-15'!G11</f>
        <v>638.20000000000005</v>
      </c>
      <c r="C14" s="15">
        <v>364.05</v>
      </c>
      <c r="D14" s="15">
        <f>'Seite 14-15'!I11</f>
        <v>1878.45</v>
      </c>
      <c r="E14" s="15">
        <v>1469.9</v>
      </c>
      <c r="F14" s="15">
        <f>'Seite 14-15'!K11</f>
        <v>3624.6</v>
      </c>
      <c r="G14" s="15">
        <v>3065.8</v>
      </c>
      <c r="H14" s="15">
        <f>'Seite 14-15'!L11</f>
        <v>5354.25</v>
      </c>
      <c r="I14" s="15">
        <v>4790.7000000000007</v>
      </c>
      <c r="J14" s="15">
        <v>8553.7999999999993</v>
      </c>
      <c r="K14" s="15">
        <v>7953.85</v>
      </c>
      <c r="L14" s="15">
        <v>12038.45</v>
      </c>
      <c r="M14" s="15">
        <v>11380.2</v>
      </c>
      <c r="N14" s="15">
        <v>33523.15</v>
      </c>
      <c r="O14" s="15">
        <v>32105.149999999998</v>
      </c>
      <c r="P14" s="147" t="s">
        <v>366</v>
      </c>
    </row>
    <row r="15" spans="1:16" ht="19" customHeight="1">
      <c r="A15" s="101" t="s">
        <v>59</v>
      </c>
      <c r="B15" s="15">
        <f>'Seite 14-15'!G12</f>
        <v>260.89999999999998</v>
      </c>
      <c r="C15" s="15">
        <v>50</v>
      </c>
      <c r="D15" s="15">
        <f>'Seite 14-15'!I12</f>
        <v>1469</v>
      </c>
      <c r="E15" s="15">
        <v>501.40000000000003</v>
      </c>
      <c r="F15" s="15">
        <f>'Seite 14-15'!K12</f>
        <v>2934.2000000000003</v>
      </c>
      <c r="G15" s="15">
        <v>1818.6000000000001</v>
      </c>
      <c r="H15" s="15">
        <f>'Seite 14-15'!L12</f>
        <v>4349.4000000000005</v>
      </c>
      <c r="I15" s="15">
        <v>3300.5000000000005</v>
      </c>
      <c r="J15" s="15">
        <v>6830.2999999999993</v>
      </c>
      <c r="K15" s="15">
        <v>5847.9000000000005</v>
      </c>
      <c r="L15" s="15">
        <v>9411</v>
      </c>
      <c r="M15" s="15">
        <v>8478.6</v>
      </c>
      <c r="N15" s="15">
        <v>26314.1</v>
      </c>
      <c r="O15" s="15">
        <v>24962.100000000002</v>
      </c>
      <c r="P15" s="147" t="s">
        <v>367</v>
      </c>
    </row>
    <row r="16" spans="1:16" ht="19" customHeight="1">
      <c r="A16" s="101" t="s">
        <v>62</v>
      </c>
      <c r="B16" s="15">
        <f>'Seite 14-15'!G13</f>
        <v>100</v>
      </c>
      <c r="C16" s="15">
        <v>100</v>
      </c>
      <c r="D16" s="15">
        <f>'Seite 14-15'!I13</f>
        <v>1258.5349999999999</v>
      </c>
      <c r="E16" s="15">
        <v>481.29</v>
      </c>
      <c r="F16" s="15">
        <f>'Seite 14-15'!K13</f>
        <v>2549.0549999999998</v>
      </c>
      <c r="G16" s="15">
        <v>1742.48</v>
      </c>
      <c r="H16" s="15">
        <f>'Seite 14-15'!L13</f>
        <v>3854.24</v>
      </c>
      <c r="I16" s="15">
        <v>3047.665</v>
      </c>
      <c r="J16" s="15">
        <v>6361.9549999999999</v>
      </c>
      <c r="K16" s="15">
        <v>5643.37</v>
      </c>
      <c r="L16" s="15">
        <v>8649.6949999999997</v>
      </c>
      <c r="M16" s="15">
        <v>8004.4349999999995</v>
      </c>
      <c r="N16" s="15">
        <v>21349.584999999999</v>
      </c>
      <c r="O16" s="15">
        <v>20601.669999999998</v>
      </c>
      <c r="P16" s="147" t="s">
        <v>62</v>
      </c>
    </row>
    <row r="17" spans="1:16" ht="19" customHeight="1">
      <c r="A17" s="101" t="s">
        <v>65</v>
      </c>
      <c r="B17" s="15">
        <f>'Seite 14-15'!G14</f>
        <v>655.65</v>
      </c>
      <c r="C17" s="15">
        <v>487</v>
      </c>
      <c r="D17" s="15">
        <f>'Seite 14-15'!I14</f>
        <v>1340.9</v>
      </c>
      <c r="E17" s="15">
        <v>1109</v>
      </c>
      <c r="F17" s="15">
        <f>'Seite 14-15'!K14</f>
        <v>2313.8000000000002</v>
      </c>
      <c r="G17" s="15">
        <v>1849</v>
      </c>
      <c r="H17" s="15">
        <f>'Seite 14-15'!L14</f>
        <v>3379.75</v>
      </c>
      <c r="I17" s="15">
        <v>2674</v>
      </c>
      <c r="J17" s="15">
        <v>5076</v>
      </c>
      <c r="K17" s="15">
        <v>3913</v>
      </c>
      <c r="L17" s="15">
        <v>7364.4500000000007</v>
      </c>
      <c r="M17" s="15">
        <v>6121</v>
      </c>
      <c r="N17" s="15">
        <v>21450.350000000002</v>
      </c>
      <c r="O17" s="15">
        <v>19915</v>
      </c>
      <c r="P17" s="147" t="s">
        <v>65</v>
      </c>
    </row>
    <row r="18" spans="1:16" ht="19" customHeight="1">
      <c r="A18" s="101" t="s">
        <v>68</v>
      </c>
      <c r="B18" s="15">
        <f>'Seite 14-15'!G15</f>
        <v>592.09999999999991</v>
      </c>
      <c r="C18" s="15">
        <v>151.49999999999997</v>
      </c>
      <c r="D18" s="15">
        <f>'Seite 14-15'!I15</f>
        <v>1583.55</v>
      </c>
      <c r="E18" s="15">
        <v>1170.4499999999998</v>
      </c>
      <c r="F18" s="15">
        <f>'Seite 14-15'!K15</f>
        <v>2588.75</v>
      </c>
      <c r="G18" s="15">
        <v>2175.65</v>
      </c>
      <c r="H18" s="15">
        <f>'Seite 14-15'!L15</f>
        <v>3676.6000000000004</v>
      </c>
      <c r="I18" s="15">
        <v>3180.9</v>
      </c>
      <c r="J18" s="15">
        <v>5838.5</v>
      </c>
      <c r="K18" s="15">
        <v>4984.75</v>
      </c>
      <c r="L18" s="15">
        <v>8441</v>
      </c>
      <c r="M18" s="15">
        <v>7435.7999999999993</v>
      </c>
      <c r="N18" s="15">
        <v>20710.100000000002</v>
      </c>
      <c r="O18" s="15">
        <v>19649.8</v>
      </c>
      <c r="P18" s="147" t="s">
        <v>68</v>
      </c>
    </row>
    <row r="19" spans="1:16" ht="19" customHeight="1">
      <c r="A19" s="101" t="s">
        <v>71</v>
      </c>
      <c r="B19" s="15">
        <f>'Seite 14-15'!G16</f>
        <v>212.55</v>
      </c>
      <c r="C19" s="15">
        <v>156.75</v>
      </c>
      <c r="D19" s="15">
        <f>'Seite 14-15'!I16</f>
        <v>867.75</v>
      </c>
      <c r="E19" s="15">
        <v>758.7</v>
      </c>
      <c r="F19" s="15">
        <f>'Seite 14-15'!K16</f>
        <v>1889.9</v>
      </c>
      <c r="G19" s="15">
        <v>1732.25</v>
      </c>
      <c r="H19" s="15">
        <f>'Seite 14-15'!L16</f>
        <v>3012.4500000000003</v>
      </c>
      <c r="I19" s="15">
        <v>2867.5499999999997</v>
      </c>
      <c r="J19" s="15">
        <v>5347.9000000000005</v>
      </c>
      <c r="K19" s="15">
        <v>5196.6499999999996</v>
      </c>
      <c r="L19" s="15">
        <v>7935.9</v>
      </c>
      <c r="M19" s="15">
        <v>7772.2999999999993</v>
      </c>
      <c r="N19" s="15">
        <v>22226.649999999998</v>
      </c>
      <c r="O19" s="15">
        <v>21668.35</v>
      </c>
      <c r="P19" s="147" t="s">
        <v>71</v>
      </c>
    </row>
    <row r="20" spans="1:16" ht="19" customHeight="1">
      <c r="A20" s="101" t="s">
        <v>74</v>
      </c>
      <c r="B20" s="15">
        <f>'Seite 14-15'!G17</f>
        <v>873.75</v>
      </c>
      <c r="C20" s="15">
        <v>314.95</v>
      </c>
      <c r="D20" s="15">
        <f>'Seite 14-15'!I17</f>
        <v>1835.1499999999999</v>
      </c>
      <c r="E20" s="15">
        <v>1219.2</v>
      </c>
      <c r="F20" s="15">
        <f>'Seite 14-15'!K17</f>
        <v>3064.5000000000005</v>
      </c>
      <c r="G20" s="15">
        <v>2296.1499999999996</v>
      </c>
      <c r="H20" s="15">
        <f>'Seite 14-15'!L17</f>
        <v>4075.4</v>
      </c>
      <c r="I20" s="15">
        <v>3274.0499999999997</v>
      </c>
      <c r="J20" s="15">
        <v>6551.9</v>
      </c>
      <c r="K20" s="15">
        <v>5660.4</v>
      </c>
      <c r="L20" s="15">
        <v>9391.65</v>
      </c>
      <c r="M20" s="15">
        <v>8401.0499999999993</v>
      </c>
      <c r="N20" s="15">
        <v>26212.799999999996</v>
      </c>
      <c r="O20" s="15">
        <v>24098.25</v>
      </c>
      <c r="P20" s="147" t="s">
        <v>370</v>
      </c>
    </row>
    <row r="21" spans="1:16" ht="19" customHeight="1">
      <c r="A21" s="101" t="s">
        <v>77</v>
      </c>
      <c r="B21" s="15">
        <f>'Seite 14-15'!G18</f>
        <v>78.95</v>
      </c>
      <c r="C21" s="15">
        <v>0</v>
      </c>
      <c r="D21" s="15">
        <f>'Seite 14-15'!I18</f>
        <v>390.40000000000003</v>
      </c>
      <c r="E21" s="15">
        <v>150.44999999999999</v>
      </c>
      <c r="F21" s="15">
        <f>'Seite 14-15'!K18</f>
        <v>801.24999999999989</v>
      </c>
      <c r="G21" s="15">
        <v>497.69999999999993</v>
      </c>
      <c r="H21" s="15">
        <f>'Seite 14-15'!L18</f>
        <v>1246.3999999999999</v>
      </c>
      <c r="I21" s="15">
        <v>922.35</v>
      </c>
      <c r="J21" s="15">
        <v>2134.4500000000003</v>
      </c>
      <c r="K21" s="15">
        <v>1601.0000000000002</v>
      </c>
      <c r="L21" s="15">
        <v>3015</v>
      </c>
      <c r="M21" s="15">
        <v>2626.15</v>
      </c>
      <c r="N21" s="15">
        <v>11767.300000000001</v>
      </c>
      <c r="O21" s="15">
        <v>10739.199999999999</v>
      </c>
      <c r="P21" s="147" t="s">
        <v>371</v>
      </c>
    </row>
    <row r="22" spans="1:16" ht="19" customHeight="1">
      <c r="A22" s="101" t="s">
        <v>19</v>
      </c>
      <c r="B22" s="15">
        <f>'Seite 14-15'!G19</f>
        <v>548.15000000000009</v>
      </c>
      <c r="C22" s="15">
        <v>397.75</v>
      </c>
      <c r="D22" s="15">
        <f>'Seite 14-15'!I19</f>
        <v>1318.3500000000001</v>
      </c>
      <c r="E22" s="15">
        <v>1058.6000000000001</v>
      </c>
      <c r="F22" s="15">
        <f>'Seite 14-15'!K19</f>
        <v>2481.7000000000003</v>
      </c>
      <c r="G22" s="15">
        <v>2120.4500000000003</v>
      </c>
      <c r="H22" s="15">
        <f>'Seite 14-15'!L19</f>
        <v>3742.2</v>
      </c>
      <c r="I22" s="15">
        <v>3347</v>
      </c>
      <c r="J22" s="15">
        <v>6666.15</v>
      </c>
      <c r="K22" s="15">
        <v>6204.15</v>
      </c>
      <c r="L22" s="15">
        <v>9976.5</v>
      </c>
      <c r="M22" s="15">
        <v>9601.5000000000018</v>
      </c>
      <c r="N22" s="15">
        <v>31299.200000000001</v>
      </c>
      <c r="O22" s="15">
        <v>30757.149999999998</v>
      </c>
      <c r="P22" s="147" t="s">
        <v>53</v>
      </c>
    </row>
    <row r="23" spans="1:16" ht="19" customHeight="1">
      <c r="A23" s="101" t="s">
        <v>57</v>
      </c>
      <c r="B23" s="15">
        <f>'Seite 14-15'!G20</f>
        <v>727.4</v>
      </c>
      <c r="C23" s="15">
        <v>372.04999999999995</v>
      </c>
      <c r="D23" s="15">
        <f>'Seite 14-15'!I20</f>
        <v>2017.0500000000002</v>
      </c>
      <c r="E23" s="15">
        <v>1561.55</v>
      </c>
      <c r="F23" s="15">
        <f>'Seite 14-15'!K20</f>
        <v>3437.05</v>
      </c>
      <c r="G23" s="15">
        <v>2991.9000000000005</v>
      </c>
      <c r="H23" s="15">
        <f>'Seite 14-15'!L20</f>
        <v>4686.3999999999996</v>
      </c>
      <c r="I23" s="15">
        <v>4207.3</v>
      </c>
      <c r="J23" s="15">
        <v>7747.6</v>
      </c>
      <c r="K23" s="15">
        <v>7135.35</v>
      </c>
      <c r="L23" s="15">
        <v>11477.800000000001</v>
      </c>
      <c r="M23" s="15">
        <v>10951.65</v>
      </c>
      <c r="N23" s="15">
        <v>32534.7</v>
      </c>
      <c r="O23" s="15">
        <v>31878.399999999998</v>
      </c>
      <c r="P23" s="147" t="s">
        <v>815</v>
      </c>
    </row>
    <row r="24" spans="1:16" ht="19" customHeight="1">
      <c r="A24" s="101" t="s">
        <v>60</v>
      </c>
      <c r="B24" s="15">
        <f>'Seite 14-15'!G21</f>
        <v>0</v>
      </c>
      <c r="C24" s="15">
        <v>0</v>
      </c>
      <c r="D24" s="15">
        <f>'Seite 14-15'!I21</f>
        <v>0</v>
      </c>
      <c r="E24" s="15">
        <v>0</v>
      </c>
      <c r="F24" s="15">
        <f>'Seite 14-15'!K21</f>
        <v>289.25</v>
      </c>
      <c r="G24" s="15">
        <v>0</v>
      </c>
      <c r="H24" s="15">
        <f>'Seite 14-15'!L21</f>
        <v>2451.0500000000002</v>
      </c>
      <c r="I24" s="15">
        <v>1249.55</v>
      </c>
      <c r="J24" s="15">
        <v>6728.4</v>
      </c>
      <c r="K24" s="15">
        <v>5526.9</v>
      </c>
      <c r="L24" s="15">
        <v>10981.7</v>
      </c>
      <c r="M24" s="15">
        <v>9780.2000000000007</v>
      </c>
      <c r="N24" s="15">
        <v>32394.2</v>
      </c>
      <c r="O24" s="15">
        <v>31118.85</v>
      </c>
      <c r="P24" s="147" t="s">
        <v>816</v>
      </c>
    </row>
    <row r="25" spans="1:16" ht="19" customHeight="1">
      <c r="A25" s="101" t="s">
        <v>63</v>
      </c>
      <c r="B25" s="15">
        <f>'Seite 14-15'!G22</f>
        <v>300.60000000000002</v>
      </c>
      <c r="C25" s="15">
        <v>280.3</v>
      </c>
      <c r="D25" s="15">
        <f>'Seite 14-15'!I22</f>
        <v>421.20000000000005</v>
      </c>
      <c r="E25" s="15">
        <v>400.90000000000003</v>
      </c>
      <c r="F25" s="15">
        <f>'Seite 14-15'!K22</f>
        <v>1218.8000000000002</v>
      </c>
      <c r="G25" s="15">
        <v>1053.1500000000001</v>
      </c>
      <c r="H25" s="15">
        <f>'Seite 14-15'!L22</f>
        <v>2361.6</v>
      </c>
      <c r="I25" s="15">
        <v>2150.5</v>
      </c>
      <c r="J25" s="15">
        <v>5331.55</v>
      </c>
      <c r="K25" s="15">
        <v>5050.3500000000004</v>
      </c>
      <c r="L25" s="15">
        <v>9011.25</v>
      </c>
      <c r="M25" s="15">
        <v>8677.35</v>
      </c>
      <c r="N25" s="15">
        <v>31571.7</v>
      </c>
      <c r="O25" s="15">
        <v>31072.899999999998</v>
      </c>
      <c r="P25" s="147" t="s">
        <v>63</v>
      </c>
    </row>
    <row r="26" spans="1:16" ht="19" customHeight="1">
      <c r="A26" s="101" t="s">
        <v>66</v>
      </c>
      <c r="B26" s="15">
        <f>'Seite 14-15'!G23</f>
        <v>486.75</v>
      </c>
      <c r="C26" s="15">
        <v>657.05</v>
      </c>
      <c r="D26" s="15">
        <f>'Seite 14-15'!I23</f>
        <v>1512.4</v>
      </c>
      <c r="E26" s="15">
        <v>1153</v>
      </c>
      <c r="F26" s="15">
        <f>'Seite 14-15'!K23</f>
        <v>2629.15</v>
      </c>
      <c r="G26" s="15">
        <v>2257.6999999999998</v>
      </c>
      <c r="H26" s="15">
        <f>'Seite 14-15'!L23</f>
        <v>3972.3</v>
      </c>
      <c r="I26" s="15">
        <v>3523.55</v>
      </c>
      <c r="J26" s="15">
        <v>6841.1500000000005</v>
      </c>
      <c r="K26" s="15">
        <v>6021.8499999999995</v>
      </c>
      <c r="L26" s="15">
        <v>9961.1000000000022</v>
      </c>
      <c r="M26" s="15">
        <v>8982.6999999999989</v>
      </c>
      <c r="N26" s="15">
        <v>29211.600000000002</v>
      </c>
      <c r="O26" s="15">
        <v>28631.799999999996</v>
      </c>
      <c r="P26" s="147" t="s">
        <v>375</v>
      </c>
    </row>
    <row r="27" spans="1:16" ht="19" customHeight="1">
      <c r="A27" s="101" t="s">
        <v>69</v>
      </c>
      <c r="B27" s="15">
        <f>'Seite 14-15'!G24</f>
        <v>638.05000000000007</v>
      </c>
      <c r="C27" s="15">
        <v>225.45</v>
      </c>
      <c r="D27" s="15">
        <f>'Seite 14-15'!I24</f>
        <v>1776.0500000000002</v>
      </c>
      <c r="E27" s="15">
        <v>1139.55</v>
      </c>
      <c r="F27" s="15">
        <f>'Seite 14-15'!K24</f>
        <v>2917.2</v>
      </c>
      <c r="G27" s="15">
        <v>2324.4</v>
      </c>
      <c r="H27" s="15">
        <f>'Seite 14-15'!L24</f>
        <v>3865.6500000000005</v>
      </c>
      <c r="I27" s="15">
        <v>3198.7500000000005</v>
      </c>
      <c r="J27" s="15">
        <v>6756.35</v>
      </c>
      <c r="K27" s="15">
        <v>5658.1500000000005</v>
      </c>
      <c r="L27" s="15">
        <v>10198.5</v>
      </c>
      <c r="M27" s="15">
        <v>8755.5</v>
      </c>
      <c r="N27" s="15">
        <v>29410.65</v>
      </c>
      <c r="O27" s="15">
        <v>27718.05</v>
      </c>
      <c r="P27" s="147" t="s">
        <v>817</v>
      </c>
    </row>
    <row r="28" spans="1:16" ht="19" customHeight="1">
      <c r="A28" s="101" t="s">
        <v>72</v>
      </c>
      <c r="B28" s="15">
        <f>'Seite 14-15'!G25</f>
        <v>654.04999999999995</v>
      </c>
      <c r="C28" s="15">
        <v>312.70000000000005</v>
      </c>
      <c r="D28" s="15">
        <f>'Seite 14-15'!I25</f>
        <v>1297.45</v>
      </c>
      <c r="E28" s="15">
        <v>849.99999999999989</v>
      </c>
      <c r="F28" s="15">
        <f>'Seite 14-15'!K25</f>
        <v>2132.5</v>
      </c>
      <c r="G28" s="15">
        <v>1678.9999999999998</v>
      </c>
      <c r="H28" s="15">
        <f>'Seite 14-15'!L25</f>
        <v>2875</v>
      </c>
      <c r="I28" s="15">
        <v>2695.35</v>
      </c>
      <c r="J28" s="15">
        <v>4759.0499999999993</v>
      </c>
      <c r="K28" s="15">
        <v>4553.1499999999996</v>
      </c>
      <c r="L28" s="15">
        <v>7051.3499999999995</v>
      </c>
      <c r="M28" s="15">
        <v>6773.5</v>
      </c>
      <c r="N28" s="15">
        <v>20592.550000000003</v>
      </c>
      <c r="O28" s="15">
        <v>19667.3</v>
      </c>
      <c r="P28" s="147" t="s">
        <v>72</v>
      </c>
    </row>
    <row r="29" spans="1:16" ht="19" customHeight="1">
      <c r="A29" s="101" t="s">
        <v>75</v>
      </c>
      <c r="B29" s="15">
        <f>'Seite 14-15'!G26</f>
        <v>183.09999999999997</v>
      </c>
      <c r="C29" s="15">
        <v>0</v>
      </c>
      <c r="D29" s="15">
        <f>'Seite 14-15'!I26</f>
        <v>1120.8000000000002</v>
      </c>
      <c r="E29" s="15">
        <v>775.2</v>
      </c>
      <c r="F29" s="15">
        <f>'Seite 14-15'!K26</f>
        <v>2114.6999999999998</v>
      </c>
      <c r="G29" s="15">
        <v>1630.2</v>
      </c>
      <c r="H29" s="15">
        <f>'Seite 14-15'!L26</f>
        <v>3648</v>
      </c>
      <c r="I29" s="15">
        <v>3142.25</v>
      </c>
      <c r="J29" s="15">
        <v>6691.8</v>
      </c>
      <c r="K29" s="15">
        <v>6188.95</v>
      </c>
      <c r="L29" s="15">
        <v>10706.300000000001</v>
      </c>
      <c r="M29" s="15">
        <v>10054.799999999999</v>
      </c>
      <c r="N29" s="15">
        <v>32966.5</v>
      </c>
      <c r="O29" s="15">
        <v>32127.5</v>
      </c>
      <c r="P29" s="147" t="s">
        <v>378</v>
      </c>
    </row>
    <row r="30" spans="1:16" ht="19" customHeight="1">
      <c r="A30" s="101" t="s">
        <v>78</v>
      </c>
      <c r="B30" s="15">
        <f>'Seite 14-15'!G27</f>
        <v>0</v>
      </c>
      <c r="C30" s="15">
        <v>0</v>
      </c>
      <c r="D30" s="15">
        <f>'Seite 14-15'!I27</f>
        <v>266.74</v>
      </c>
      <c r="E30" s="15">
        <v>174</v>
      </c>
      <c r="F30" s="15">
        <f>'Seite 14-15'!K27</f>
        <v>1367.57</v>
      </c>
      <c r="G30" s="15">
        <v>1103</v>
      </c>
      <c r="H30" s="15">
        <f>'Seite 14-15'!L27</f>
        <v>2742.58</v>
      </c>
      <c r="I30" s="15">
        <v>2329</v>
      </c>
      <c r="J30" s="15">
        <v>5307.37</v>
      </c>
      <c r="K30" s="15">
        <v>4752</v>
      </c>
      <c r="L30" s="15">
        <v>8197.09</v>
      </c>
      <c r="M30" s="15">
        <v>7560</v>
      </c>
      <c r="N30" s="15">
        <v>26206.59</v>
      </c>
      <c r="O30" s="15">
        <v>25397</v>
      </c>
      <c r="P30" s="147" t="s">
        <v>384</v>
      </c>
    </row>
    <row r="31" spans="1:16" ht="19" customHeight="1">
      <c r="A31" s="101" t="s">
        <v>55</v>
      </c>
      <c r="B31" s="15">
        <f>'Seite 14-15'!G28</f>
        <v>268.8</v>
      </c>
      <c r="C31" s="15">
        <v>56</v>
      </c>
      <c r="D31" s="15">
        <f>'Seite 14-15'!I28</f>
        <v>826.55000000000007</v>
      </c>
      <c r="E31" s="15">
        <v>651.85</v>
      </c>
      <c r="F31" s="15">
        <f>'Seite 14-15'!K28</f>
        <v>1729.3</v>
      </c>
      <c r="G31" s="15">
        <v>1496.3000000000002</v>
      </c>
      <c r="H31" s="15">
        <f>'Seite 14-15'!L28</f>
        <v>2723.85</v>
      </c>
      <c r="I31" s="15">
        <v>2432.65</v>
      </c>
      <c r="J31" s="15">
        <v>5134.1000000000004</v>
      </c>
      <c r="K31" s="15">
        <v>4757.75</v>
      </c>
      <c r="L31" s="15">
        <v>7938.5499999999993</v>
      </c>
      <c r="M31" s="15">
        <v>7580.15</v>
      </c>
      <c r="N31" s="15">
        <v>25394.9</v>
      </c>
      <c r="O31" s="15">
        <v>24926.7</v>
      </c>
      <c r="P31" s="147" t="s">
        <v>55</v>
      </c>
    </row>
    <row r="32" spans="1:16" ht="19" customHeight="1">
      <c r="A32" s="101" t="s">
        <v>58</v>
      </c>
      <c r="B32" s="15">
        <f>'Seite 14-15'!G29</f>
        <v>0</v>
      </c>
      <c r="C32" s="15">
        <v>0</v>
      </c>
      <c r="D32" s="15">
        <f>'Seite 14-15'!I29</f>
        <v>524.55000000000007</v>
      </c>
      <c r="E32" s="15">
        <v>357.15</v>
      </c>
      <c r="F32" s="15">
        <f>'Seite 14-15'!K29</f>
        <v>1516.05</v>
      </c>
      <c r="G32" s="15">
        <v>1236.45</v>
      </c>
      <c r="H32" s="15">
        <f>'Seite 14-15'!L29</f>
        <v>2901.6000000000004</v>
      </c>
      <c r="I32" s="15">
        <v>2566.8000000000002</v>
      </c>
      <c r="J32" s="15">
        <v>5655.7500000000009</v>
      </c>
      <c r="K32" s="15">
        <v>5345.5999999999995</v>
      </c>
      <c r="L32" s="15">
        <v>8649</v>
      </c>
      <c r="M32" s="15">
        <v>8375.5499999999993</v>
      </c>
      <c r="N32" s="15">
        <v>25785.15</v>
      </c>
      <c r="O32" s="15">
        <v>25450.35</v>
      </c>
      <c r="P32" s="147" t="s">
        <v>58</v>
      </c>
    </row>
    <row r="33" spans="1:16" ht="19" customHeight="1">
      <c r="A33" s="101" t="s">
        <v>61</v>
      </c>
      <c r="B33" s="15">
        <f>'Seite 14-15'!G30</f>
        <v>329.85</v>
      </c>
      <c r="C33" s="15">
        <v>40</v>
      </c>
      <c r="D33" s="15">
        <f>'Seite 14-15'!I30</f>
        <v>912.65</v>
      </c>
      <c r="E33" s="15">
        <v>197.6</v>
      </c>
      <c r="F33" s="15">
        <f>'Seite 14-15'!K30</f>
        <v>1345.8000000000002</v>
      </c>
      <c r="G33" s="15">
        <v>705.15000000000009</v>
      </c>
      <c r="H33" s="15">
        <f>'Seite 14-15'!L30</f>
        <v>1970.85</v>
      </c>
      <c r="I33" s="15">
        <v>1073.5</v>
      </c>
      <c r="J33" s="15">
        <v>4460.45</v>
      </c>
      <c r="K33" s="15">
        <v>2819.0499999999997</v>
      </c>
      <c r="L33" s="15">
        <v>7952.7</v>
      </c>
      <c r="M33" s="15">
        <v>5904.75</v>
      </c>
      <c r="N33" s="15">
        <v>29672.35</v>
      </c>
      <c r="O33" s="15">
        <v>26985</v>
      </c>
      <c r="P33" s="147" t="s">
        <v>61</v>
      </c>
    </row>
    <row r="34" spans="1:16" ht="19" customHeight="1">
      <c r="A34" s="101" t="s">
        <v>64</v>
      </c>
      <c r="B34" s="15">
        <f>'Seite 14-15'!G31</f>
        <v>0</v>
      </c>
      <c r="C34" s="15">
        <v>0</v>
      </c>
      <c r="D34" s="15">
        <f>'Seite 14-15'!I31</f>
        <v>220.05</v>
      </c>
      <c r="E34" s="15">
        <v>0</v>
      </c>
      <c r="F34" s="15">
        <f>'Seite 14-15'!K31</f>
        <v>1720.35</v>
      </c>
      <c r="G34" s="15">
        <v>968.2</v>
      </c>
      <c r="H34" s="15">
        <f>'Seite 14-15'!L31</f>
        <v>4035.85</v>
      </c>
      <c r="I34" s="15">
        <v>3004.6499999999996</v>
      </c>
      <c r="J34" s="15">
        <v>8891.1999999999989</v>
      </c>
      <c r="K34" s="15">
        <v>8137.8</v>
      </c>
      <c r="L34" s="15">
        <v>12334.65</v>
      </c>
      <c r="M34" s="15">
        <v>11674.849999999999</v>
      </c>
      <c r="N34" s="15">
        <v>33597.599999999999</v>
      </c>
      <c r="O34" s="15">
        <v>32677.599999999999</v>
      </c>
      <c r="P34" s="147" t="s">
        <v>64</v>
      </c>
    </row>
    <row r="35" spans="1:16" ht="19" customHeight="1">
      <c r="A35" s="101" t="s">
        <v>20</v>
      </c>
      <c r="B35" s="15">
        <f>'Seite 14-15'!G32</f>
        <v>449.19999999999993</v>
      </c>
      <c r="C35" s="15">
        <v>34</v>
      </c>
      <c r="D35" s="15">
        <f>'Seite 14-15'!I32</f>
        <v>1234.45</v>
      </c>
      <c r="E35" s="15">
        <v>202.95000000000002</v>
      </c>
      <c r="F35" s="15">
        <f>'Seite 14-15'!K32</f>
        <v>2205.4</v>
      </c>
      <c r="G35" s="15">
        <v>996.65</v>
      </c>
      <c r="H35" s="15">
        <f>'Seite 14-15'!L32</f>
        <v>3264.1000000000004</v>
      </c>
      <c r="I35" s="15">
        <v>2271.75</v>
      </c>
      <c r="J35" s="15">
        <v>5692.15</v>
      </c>
      <c r="K35" s="15">
        <v>4576.8999999999996</v>
      </c>
      <c r="L35" s="15">
        <v>8442.6</v>
      </c>
      <c r="M35" s="15">
        <v>7222.6500000000005</v>
      </c>
      <c r="N35" s="15">
        <v>29961.9</v>
      </c>
      <c r="O35" s="15">
        <v>27896.450000000004</v>
      </c>
      <c r="P35" s="147" t="s">
        <v>67</v>
      </c>
    </row>
    <row r="36" spans="1:16" ht="19" customHeight="1">
      <c r="A36" s="101" t="s">
        <v>21</v>
      </c>
      <c r="B36" s="15">
        <f>'Seite 14-15'!G33</f>
        <v>555.1</v>
      </c>
      <c r="C36" s="15">
        <v>414.79999999999995</v>
      </c>
      <c r="D36" s="15">
        <f>'Seite 14-15'!I33</f>
        <v>1427.1999999999998</v>
      </c>
      <c r="E36" s="15">
        <v>1022.85</v>
      </c>
      <c r="F36" s="15">
        <f>'Seite 14-15'!K33</f>
        <v>2927.35</v>
      </c>
      <c r="G36" s="15">
        <v>2282.9499999999998</v>
      </c>
      <c r="H36" s="15">
        <f>'Seite 14-15'!L33</f>
        <v>4341.8</v>
      </c>
      <c r="I36" s="15">
        <v>3582.85</v>
      </c>
      <c r="J36" s="15">
        <v>8745.1</v>
      </c>
      <c r="K36" s="15">
        <v>7904.65</v>
      </c>
      <c r="L36" s="15">
        <v>12996.95</v>
      </c>
      <c r="M36" s="15">
        <v>12343.150000000001</v>
      </c>
      <c r="N36" s="15">
        <v>36295.350000000006</v>
      </c>
      <c r="O36" s="15">
        <v>35508.800000000003</v>
      </c>
      <c r="P36" s="147" t="s">
        <v>70</v>
      </c>
    </row>
    <row r="37" spans="1:16" ht="19" customHeight="1">
      <c r="A37" s="101" t="s">
        <v>22</v>
      </c>
      <c r="B37" s="15">
        <f>'Seite 14-15'!G34</f>
        <v>25</v>
      </c>
      <c r="C37" s="15">
        <v>25</v>
      </c>
      <c r="D37" s="15">
        <f>'Seite 14-15'!I34</f>
        <v>25</v>
      </c>
      <c r="E37" s="15">
        <v>25</v>
      </c>
      <c r="F37" s="15">
        <f>'Seite 14-15'!K34</f>
        <v>25</v>
      </c>
      <c r="G37" s="15">
        <v>25</v>
      </c>
      <c r="H37" s="15">
        <f>'Seite 14-15'!L34</f>
        <v>628.85</v>
      </c>
      <c r="I37" s="15">
        <v>558.4</v>
      </c>
      <c r="J37" s="15">
        <v>3452.45</v>
      </c>
      <c r="K37" s="15">
        <v>3255.6</v>
      </c>
      <c r="L37" s="15">
        <v>7121.4</v>
      </c>
      <c r="M37" s="15">
        <v>6785.85</v>
      </c>
      <c r="N37" s="15">
        <v>30162.65</v>
      </c>
      <c r="O37" s="15">
        <v>29477.65</v>
      </c>
      <c r="P37" s="147" t="s">
        <v>73</v>
      </c>
    </row>
    <row r="38" spans="1:16" ht="19" customHeight="1">
      <c r="A38" s="101" t="s">
        <v>23</v>
      </c>
      <c r="B38" s="15">
        <f>'Seite 14-15'!G35</f>
        <v>96.35</v>
      </c>
      <c r="C38" s="15">
        <v>0</v>
      </c>
      <c r="D38" s="15">
        <f>'Seite 14-15'!I35</f>
        <v>876.5</v>
      </c>
      <c r="E38" s="15">
        <v>261.45</v>
      </c>
      <c r="F38" s="15">
        <f>'Seite 14-15'!K35</f>
        <v>2208.1</v>
      </c>
      <c r="G38" s="15">
        <v>1243.2</v>
      </c>
      <c r="H38" s="15">
        <f>'Seite 14-15'!L35</f>
        <v>3712.0500000000006</v>
      </c>
      <c r="I38" s="15">
        <v>2731.95</v>
      </c>
      <c r="J38" s="15">
        <v>7313.1</v>
      </c>
      <c r="K38" s="15">
        <v>6088.5</v>
      </c>
      <c r="L38" s="15">
        <v>11137.599999999999</v>
      </c>
      <c r="M38" s="15">
        <v>9891.3999999999978</v>
      </c>
      <c r="N38" s="15">
        <v>33025.300000000003</v>
      </c>
      <c r="O38" s="15">
        <v>31508.3</v>
      </c>
      <c r="P38" s="147" t="s">
        <v>76</v>
      </c>
    </row>
    <row r="39" spans="1:16" ht="19" customHeight="1">
      <c r="A39" s="101"/>
      <c r="B39" s="143"/>
      <c r="C39" s="143"/>
      <c r="D39" s="143"/>
      <c r="E39" s="143"/>
      <c r="F39" s="143"/>
      <c r="G39" s="143"/>
      <c r="H39" s="143"/>
      <c r="I39" s="143"/>
      <c r="J39" s="15"/>
      <c r="K39" s="15"/>
      <c r="L39" s="15"/>
      <c r="M39" s="15"/>
      <c r="N39" s="15"/>
      <c r="O39" s="15"/>
      <c r="P39" s="147"/>
    </row>
    <row r="40" spans="1:16" ht="19" customHeight="1">
      <c r="A40" s="101"/>
      <c r="B40" s="16"/>
      <c r="C40" s="16"/>
      <c r="D40" s="16"/>
      <c r="E40" s="16"/>
      <c r="F40" s="16"/>
      <c r="G40" s="16"/>
      <c r="H40" s="16"/>
      <c r="I40" s="16"/>
      <c r="J40" s="15"/>
      <c r="K40" s="15"/>
      <c r="L40" s="15"/>
      <c r="M40" s="15"/>
      <c r="N40" s="15"/>
      <c r="O40" s="15"/>
      <c r="P40" s="147"/>
    </row>
    <row r="41" spans="1:16" ht="19" customHeight="1">
      <c r="A41" s="101"/>
      <c r="B41" s="143"/>
      <c r="C41" s="143"/>
      <c r="D41" s="143"/>
      <c r="E41" s="143"/>
      <c r="F41" s="143"/>
      <c r="G41" s="143"/>
      <c r="H41" s="143"/>
      <c r="I41" s="143"/>
      <c r="J41" s="15"/>
      <c r="K41" s="15"/>
      <c r="L41" s="15"/>
      <c r="M41" s="15"/>
      <c r="N41" s="15"/>
      <c r="O41" s="15"/>
      <c r="P41" s="147"/>
    </row>
    <row r="42" spans="1:16" ht="19" customHeight="1">
      <c r="A42" s="108" t="s">
        <v>79</v>
      </c>
      <c r="B42" s="11">
        <f>'Seite 14-15'!G37</f>
        <v>0</v>
      </c>
      <c r="C42" s="15">
        <v>0</v>
      </c>
      <c r="D42" s="15">
        <f>'Seite 14-15'!I37</f>
        <v>0</v>
      </c>
      <c r="E42" s="15">
        <v>0</v>
      </c>
      <c r="F42" s="15">
        <f>'Seite 14-15'!K37</f>
        <v>79.900000000000006</v>
      </c>
      <c r="G42" s="15">
        <v>0</v>
      </c>
      <c r="H42" s="15">
        <f>'Seite 14-15'!L37</f>
        <v>168.7</v>
      </c>
      <c r="I42" s="15">
        <v>25</v>
      </c>
      <c r="J42" s="15">
        <v>507.7</v>
      </c>
      <c r="K42" s="15">
        <v>192</v>
      </c>
      <c r="L42" s="15">
        <v>1071.4000000000001</v>
      </c>
      <c r="M42" s="15">
        <v>580</v>
      </c>
      <c r="N42" s="15">
        <v>8370.7999999999993</v>
      </c>
      <c r="O42" s="15">
        <v>6413</v>
      </c>
      <c r="P42" s="147" t="s">
        <v>80</v>
      </c>
    </row>
    <row r="43" spans="1:16" ht="19" customHeight="1">
      <c r="A43" s="108"/>
      <c r="B43" s="144"/>
      <c r="C43" s="144"/>
      <c r="D43" s="144"/>
      <c r="E43" s="144"/>
      <c r="F43" s="144"/>
      <c r="G43" s="144"/>
      <c r="H43" s="144"/>
      <c r="I43" s="144"/>
      <c r="J43" s="15"/>
      <c r="K43" s="15"/>
      <c r="L43" s="15"/>
      <c r="M43" s="15"/>
      <c r="N43" s="15"/>
      <c r="O43" s="15"/>
      <c r="P43" s="147"/>
    </row>
    <row r="44" spans="1:16" ht="19" customHeight="1">
      <c r="A44" s="92"/>
      <c r="B44" s="832" t="s">
        <v>45</v>
      </c>
      <c r="C44" s="833"/>
      <c r="D44" s="833"/>
      <c r="E44" s="833"/>
      <c r="F44" s="833"/>
      <c r="G44" s="833"/>
      <c r="H44" s="833"/>
      <c r="I44" s="834"/>
      <c r="J44" s="826" t="s">
        <v>818</v>
      </c>
      <c r="K44" s="827"/>
      <c r="L44" s="827"/>
      <c r="M44" s="827"/>
      <c r="N44" s="827"/>
      <c r="O44" s="828"/>
      <c r="P44" s="147"/>
    </row>
    <row r="45" spans="1:16" ht="19" customHeight="1">
      <c r="A45" s="101" t="s">
        <v>155</v>
      </c>
      <c r="B45" s="15">
        <f t="shared" ref="B45:B70" si="0">B13</f>
        <v>609.04999999999995</v>
      </c>
      <c r="C45" s="15">
        <v>153.35</v>
      </c>
      <c r="D45" s="15">
        <f t="shared" ref="D45:D70" si="1">D13</f>
        <v>1222.75</v>
      </c>
      <c r="E45" s="15">
        <v>677.75</v>
      </c>
      <c r="F45" s="15">
        <f t="shared" ref="F45:F70" si="2">F13</f>
        <v>1923.5</v>
      </c>
      <c r="G45" s="15">
        <v>1222.75</v>
      </c>
      <c r="H45" s="15">
        <f t="shared" ref="H45:H70" si="3">H13</f>
        <v>2862.4</v>
      </c>
      <c r="I45" s="15">
        <v>2038.0000000000002</v>
      </c>
      <c r="J45" s="15">
        <v>5221.1000000000004</v>
      </c>
      <c r="K45" s="15">
        <v>4110.4500000000007</v>
      </c>
      <c r="L45" s="15">
        <v>7994.3</v>
      </c>
      <c r="M45" s="15">
        <v>6824.1</v>
      </c>
      <c r="N45" s="15">
        <v>24851</v>
      </c>
      <c r="O45" s="15">
        <v>23222.800000000003</v>
      </c>
      <c r="P45" s="433" t="s">
        <v>365</v>
      </c>
    </row>
    <row r="46" spans="1:16" ht="19" customHeight="1">
      <c r="A46" s="101" t="s">
        <v>56</v>
      </c>
      <c r="B46" s="15">
        <f t="shared" si="0"/>
        <v>638.20000000000005</v>
      </c>
      <c r="C46" s="15">
        <v>364.05</v>
      </c>
      <c r="D46" s="15">
        <f t="shared" si="1"/>
        <v>1878.45</v>
      </c>
      <c r="E46" s="15">
        <v>1469.9</v>
      </c>
      <c r="F46" s="15">
        <f t="shared" si="2"/>
        <v>3624.6</v>
      </c>
      <c r="G46" s="15">
        <v>3065.8</v>
      </c>
      <c r="H46" s="15">
        <f t="shared" si="3"/>
        <v>5354.25</v>
      </c>
      <c r="I46" s="15">
        <v>4790.7000000000007</v>
      </c>
      <c r="J46" s="15">
        <v>8553.7999999999993</v>
      </c>
      <c r="K46" s="15">
        <v>7953.85</v>
      </c>
      <c r="L46" s="15">
        <v>12038.45</v>
      </c>
      <c r="M46" s="15">
        <v>11380.2</v>
      </c>
      <c r="N46" s="15">
        <v>33523.15</v>
      </c>
      <c r="O46" s="15">
        <v>31996.1</v>
      </c>
      <c r="P46" s="433" t="s">
        <v>366</v>
      </c>
    </row>
    <row r="47" spans="1:16" ht="19" customHeight="1">
      <c r="A47" s="101" t="s">
        <v>59</v>
      </c>
      <c r="B47" s="15">
        <f t="shared" si="0"/>
        <v>260.89999999999998</v>
      </c>
      <c r="C47" s="15">
        <v>50</v>
      </c>
      <c r="D47" s="15">
        <f t="shared" si="1"/>
        <v>1469</v>
      </c>
      <c r="E47" s="15">
        <v>501.40000000000003</v>
      </c>
      <c r="F47" s="15">
        <f t="shared" si="2"/>
        <v>2934.2000000000003</v>
      </c>
      <c r="G47" s="15">
        <v>1818.6000000000001</v>
      </c>
      <c r="H47" s="15">
        <f t="shared" si="3"/>
        <v>4349.4000000000005</v>
      </c>
      <c r="I47" s="15">
        <v>3300.5000000000005</v>
      </c>
      <c r="J47" s="15">
        <v>6830.2999999999993</v>
      </c>
      <c r="K47" s="15">
        <v>5847.9000000000005</v>
      </c>
      <c r="L47" s="15">
        <v>9411</v>
      </c>
      <c r="M47" s="15">
        <v>8478.6</v>
      </c>
      <c r="N47" s="15">
        <v>26314.1</v>
      </c>
      <c r="O47" s="15">
        <v>24876.300000000003</v>
      </c>
      <c r="P47" s="433" t="s">
        <v>367</v>
      </c>
    </row>
    <row r="48" spans="1:16" ht="19" customHeight="1">
      <c r="A48" s="101" t="s">
        <v>62</v>
      </c>
      <c r="B48" s="15">
        <f t="shared" si="0"/>
        <v>100</v>
      </c>
      <c r="C48" s="15">
        <v>100</v>
      </c>
      <c r="D48" s="15">
        <f t="shared" si="1"/>
        <v>1258.5349999999999</v>
      </c>
      <c r="E48" s="15">
        <v>965.23500000000001</v>
      </c>
      <c r="F48" s="15">
        <f t="shared" si="2"/>
        <v>2549.0549999999998</v>
      </c>
      <c r="G48" s="15">
        <v>2255.7550000000001</v>
      </c>
      <c r="H48" s="15">
        <f t="shared" si="3"/>
        <v>3854.24</v>
      </c>
      <c r="I48" s="15">
        <v>3340.9649999999997</v>
      </c>
      <c r="J48" s="15">
        <v>6361.9549999999999</v>
      </c>
      <c r="K48" s="15">
        <v>5643.37</v>
      </c>
      <c r="L48" s="15">
        <v>8649.6949999999997</v>
      </c>
      <c r="M48" s="15">
        <v>8004.4349999999995</v>
      </c>
      <c r="N48" s="15">
        <v>21349.584999999999</v>
      </c>
      <c r="O48" s="15">
        <v>20543.010000000002</v>
      </c>
      <c r="P48" s="433" t="s">
        <v>62</v>
      </c>
    </row>
    <row r="49" spans="1:16" ht="19" customHeight="1">
      <c r="A49" s="101" t="s">
        <v>65</v>
      </c>
      <c r="B49" s="15">
        <f t="shared" si="0"/>
        <v>655.65</v>
      </c>
      <c r="C49" s="15">
        <v>487</v>
      </c>
      <c r="D49" s="15">
        <f t="shared" si="1"/>
        <v>1340.9</v>
      </c>
      <c r="E49" s="15">
        <v>1109</v>
      </c>
      <c r="F49" s="15">
        <f t="shared" si="2"/>
        <v>2313.8000000000002</v>
      </c>
      <c r="G49" s="15">
        <v>1849</v>
      </c>
      <c r="H49" s="15">
        <f t="shared" si="3"/>
        <v>3379.75</v>
      </c>
      <c r="I49" s="15">
        <v>2733</v>
      </c>
      <c r="J49" s="15">
        <v>5076</v>
      </c>
      <c r="K49" s="15">
        <v>4637</v>
      </c>
      <c r="L49" s="15">
        <v>7364.4500000000007</v>
      </c>
      <c r="M49" s="15">
        <v>6341</v>
      </c>
      <c r="N49" s="15">
        <v>21450.350000000002</v>
      </c>
      <c r="O49" s="15">
        <v>19915</v>
      </c>
      <c r="P49" s="433" t="s">
        <v>65</v>
      </c>
    </row>
    <row r="50" spans="1:16" ht="19" customHeight="1">
      <c r="A50" s="101" t="s">
        <v>68</v>
      </c>
      <c r="B50" s="15">
        <f t="shared" si="0"/>
        <v>592.09999999999991</v>
      </c>
      <c r="C50" s="15">
        <v>151.49999999999997</v>
      </c>
      <c r="D50" s="15">
        <f t="shared" si="1"/>
        <v>1583.55</v>
      </c>
      <c r="E50" s="15">
        <v>1170.4499999999998</v>
      </c>
      <c r="F50" s="15">
        <f t="shared" si="2"/>
        <v>2588.75</v>
      </c>
      <c r="G50" s="15">
        <v>2175.65</v>
      </c>
      <c r="H50" s="15">
        <f t="shared" si="3"/>
        <v>3676.6000000000004</v>
      </c>
      <c r="I50" s="15">
        <v>3180.9</v>
      </c>
      <c r="J50" s="15">
        <v>5838.5</v>
      </c>
      <c r="K50" s="15">
        <v>5039.8500000000004</v>
      </c>
      <c r="L50" s="15">
        <v>8441</v>
      </c>
      <c r="M50" s="15">
        <v>7656.15</v>
      </c>
      <c r="N50" s="15">
        <v>20710.100000000002</v>
      </c>
      <c r="O50" s="15">
        <v>19649.8</v>
      </c>
      <c r="P50" s="433" t="s">
        <v>68</v>
      </c>
    </row>
    <row r="51" spans="1:16" ht="19" customHeight="1">
      <c r="A51" s="101" t="s">
        <v>71</v>
      </c>
      <c r="B51" s="15">
        <f t="shared" si="0"/>
        <v>212.55</v>
      </c>
      <c r="C51" s="15">
        <v>156.75</v>
      </c>
      <c r="D51" s="15">
        <f t="shared" si="1"/>
        <v>867.75</v>
      </c>
      <c r="E51" s="15">
        <v>758.7</v>
      </c>
      <c r="F51" s="15">
        <f t="shared" si="2"/>
        <v>1889.9</v>
      </c>
      <c r="G51" s="15">
        <v>1732.25</v>
      </c>
      <c r="H51" s="15">
        <f t="shared" si="3"/>
        <v>3012.4500000000003</v>
      </c>
      <c r="I51" s="15">
        <v>2867.5499999999997</v>
      </c>
      <c r="J51" s="15">
        <v>5347.9000000000005</v>
      </c>
      <c r="K51" s="15">
        <v>5196.6499999999996</v>
      </c>
      <c r="L51" s="15">
        <v>7935.9</v>
      </c>
      <c r="M51" s="15">
        <v>7772.2999999999993</v>
      </c>
      <c r="N51" s="15">
        <v>22226.649999999998</v>
      </c>
      <c r="O51" s="15">
        <v>21668.35</v>
      </c>
      <c r="P51" s="433" t="s">
        <v>71</v>
      </c>
    </row>
    <row r="52" spans="1:16" ht="19" customHeight="1">
      <c r="A52" s="101" t="s">
        <v>74</v>
      </c>
      <c r="B52" s="15">
        <f t="shared" si="0"/>
        <v>873.75</v>
      </c>
      <c r="C52" s="15">
        <v>314.95</v>
      </c>
      <c r="D52" s="15">
        <f t="shared" si="1"/>
        <v>1835.1499999999999</v>
      </c>
      <c r="E52" s="15">
        <v>1219.2</v>
      </c>
      <c r="F52" s="15">
        <f t="shared" si="2"/>
        <v>3064.5000000000005</v>
      </c>
      <c r="G52" s="15">
        <v>2296.1499999999996</v>
      </c>
      <c r="H52" s="15">
        <f t="shared" si="3"/>
        <v>4075.4</v>
      </c>
      <c r="I52" s="15">
        <v>3274.0499999999997</v>
      </c>
      <c r="J52" s="15">
        <v>6551.9</v>
      </c>
      <c r="K52" s="15">
        <v>5660.4</v>
      </c>
      <c r="L52" s="15">
        <v>9391.65</v>
      </c>
      <c r="M52" s="15">
        <v>8549.65</v>
      </c>
      <c r="N52" s="15">
        <v>26212.799999999996</v>
      </c>
      <c r="O52" s="15">
        <v>24709.149999999998</v>
      </c>
      <c r="P52" s="433" t="s">
        <v>370</v>
      </c>
    </row>
    <row r="53" spans="1:16" ht="19" customHeight="1">
      <c r="A53" s="101" t="s">
        <v>77</v>
      </c>
      <c r="B53" s="15">
        <f t="shared" si="0"/>
        <v>78.95</v>
      </c>
      <c r="C53" s="15">
        <v>0</v>
      </c>
      <c r="D53" s="15">
        <f t="shared" si="1"/>
        <v>390.40000000000003</v>
      </c>
      <c r="E53" s="15">
        <v>150.44999999999999</v>
      </c>
      <c r="F53" s="15">
        <f t="shared" si="2"/>
        <v>801.24999999999989</v>
      </c>
      <c r="G53" s="15">
        <v>497.69999999999993</v>
      </c>
      <c r="H53" s="15">
        <f t="shared" si="3"/>
        <v>1246.3999999999999</v>
      </c>
      <c r="I53" s="15">
        <v>922.35</v>
      </c>
      <c r="J53" s="15">
        <v>2134.4500000000003</v>
      </c>
      <c r="K53" s="15">
        <v>1601.0000000000002</v>
      </c>
      <c r="L53" s="15">
        <v>3015</v>
      </c>
      <c r="M53" s="15">
        <v>2626.15</v>
      </c>
      <c r="N53" s="15">
        <v>11767.300000000001</v>
      </c>
      <c r="O53" s="15">
        <v>10670.649999999998</v>
      </c>
      <c r="P53" s="433" t="s">
        <v>371</v>
      </c>
    </row>
    <row r="54" spans="1:16" ht="19" customHeight="1">
      <c r="A54" s="101" t="s">
        <v>19</v>
      </c>
      <c r="B54" s="15">
        <f t="shared" si="0"/>
        <v>548.15000000000009</v>
      </c>
      <c r="C54" s="15">
        <v>397.75</v>
      </c>
      <c r="D54" s="15">
        <f t="shared" si="1"/>
        <v>1318.3500000000001</v>
      </c>
      <c r="E54" s="15">
        <v>1058.6000000000001</v>
      </c>
      <c r="F54" s="15">
        <f t="shared" si="2"/>
        <v>2481.7000000000003</v>
      </c>
      <c r="G54" s="15">
        <v>2120.4500000000003</v>
      </c>
      <c r="H54" s="15">
        <f t="shared" si="3"/>
        <v>3742.2</v>
      </c>
      <c r="I54" s="15">
        <v>3347</v>
      </c>
      <c r="J54" s="15">
        <v>6666.15</v>
      </c>
      <c r="K54" s="15">
        <v>6204.15</v>
      </c>
      <c r="L54" s="15">
        <v>9976.5</v>
      </c>
      <c r="M54" s="15">
        <v>9601.5000000000018</v>
      </c>
      <c r="N54" s="15">
        <v>31299.200000000001</v>
      </c>
      <c r="O54" s="15">
        <v>30659.05</v>
      </c>
      <c r="P54" s="433" t="s">
        <v>53</v>
      </c>
    </row>
    <row r="55" spans="1:16" ht="19" customHeight="1">
      <c r="A55" s="101" t="s">
        <v>57</v>
      </c>
      <c r="B55" s="15">
        <f t="shared" si="0"/>
        <v>727.4</v>
      </c>
      <c r="C55" s="15">
        <v>372.04999999999995</v>
      </c>
      <c r="D55" s="15">
        <f t="shared" si="1"/>
        <v>2017.0500000000002</v>
      </c>
      <c r="E55" s="15">
        <v>1561.55</v>
      </c>
      <c r="F55" s="15">
        <f t="shared" si="2"/>
        <v>3437.05</v>
      </c>
      <c r="G55" s="15">
        <v>2991.9000000000005</v>
      </c>
      <c r="H55" s="15">
        <f t="shared" si="3"/>
        <v>4686.3999999999996</v>
      </c>
      <c r="I55" s="15">
        <v>4207.3</v>
      </c>
      <c r="J55" s="15">
        <v>7747.6</v>
      </c>
      <c r="K55" s="15">
        <v>7135.35</v>
      </c>
      <c r="L55" s="15">
        <v>11477.800000000001</v>
      </c>
      <c r="M55" s="15">
        <v>10951.65</v>
      </c>
      <c r="N55" s="15">
        <v>32534.7</v>
      </c>
      <c r="O55" s="15">
        <v>31778.25</v>
      </c>
      <c r="P55" s="433" t="s">
        <v>815</v>
      </c>
    </row>
    <row r="56" spans="1:16" ht="19" customHeight="1">
      <c r="A56" s="101" t="s">
        <v>60</v>
      </c>
      <c r="B56" s="15">
        <f t="shared" si="0"/>
        <v>0</v>
      </c>
      <c r="C56" s="15">
        <v>0</v>
      </c>
      <c r="D56" s="15">
        <f t="shared" si="1"/>
        <v>0</v>
      </c>
      <c r="E56" s="15">
        <v>0</v>
      </c>
      <c r="F56" s="15">
        <f t="shared" si="2"/>
        <v>289.25</v>
      </c>
      <c r="G56" s="15">
        <v>0</v>
      </c>
      <c r="H56" s="15">
        <f t="shared" si="3"/>
        <v>2451.0500000000002</v>
      </c>
      <c r="I56" s="15">
        <v>1249.55</v>
      </c>
      <c r="J56" s="15">
        <v>6728.4</v>
      </c>
      <c r="K56" s="15">
        <v>5526.9</v>
      </c>
      <c r="L56" s="15">
        <v>10981.7</v>
      </c>
      <c r="M56" s="15">
        <v>9780.2000000000007</v>
      </c>
      <c r="N56" s="15">
        <v>32394.2</v>
      </c>
      <c r="O56" s="15">
        <v>31118.85</v>
      </c>
      <c r="P56" s="433" t="s">
        <v>816</v>
      </c>
    </row>
    <row r="57" spans="1:16" ht="19" customHeight="1">
      <c r="A57" s="101" t="s">
        <v>63</v>
      </c>
      <c r="B57" s="15">
        <f t="shared" si="0"/>
        <v>300.60000000000002</v>
      </c>
      <c r="C57" s="15">
        <v>280.3</v>
      </c>
      <c r="D57" s="15">
        <f t="shared" si="1"/>
        <v>421.20000000000005</v>
      </c>
      <c r="E57" s="15">
        <v>400.90000000000003</v>
      </c>
      <c r="F57" s="15">
        <f t="shared" si="2"/>
        <v>1218.8000000000002</v>
      </c>
      <c r="G57" s="15">
        <v>1053.1500000000001</v>
      </c>
      <c r="H57" s="15">
        <f t="shared" si="3"/>
        <v>2361.6</v>
      </c>
      <c r="I57" s="15">
        <v>2150.5</v>
      </c>
      <c r="J57" s="15">
        <v>5331.55</v>
      </c>
      <c r="K57" s="15">
        <v>5050.3500000000004</v>
      </c>
      <c r="L57" s="15">
        <v>9011.25</v>
      </c>
      <c r="M57" s="15">
        <v>8677.35</v>
      </c>
      <c r="N57" s="15">
        <v>31571.7</v>
      </c>
      <c r="O57" s="15">
        <v>31072.899999999998</v>
      </c>
      <c r="P57" s="433" t="s">
        <v>63</v>
      </c>
    </row>
    <row r="58" spans="1:16" ht="19" customHeight="1">
      <c r="A58" s="101" t="s">
        <v>66</v>
      </c>
      <c r="B58" s="15">
        <f t="shared" si="0"/>
        <v>486.75</v>
      </c>
      <c r="C58" s="15">
        <v>305.79999999999995</v>
      </c>
      <c r="D58" s="15">
        <f t="shared" si="1"/>
        <v>1512.4</v>
      </c>
      <c r="E58" s="15">
        <v>1153</v>
      </c>
      <c r="F58" s="15">
        <f t="shared" si="2"/>
        <v>2629.15</v>
      </c>
      <c r="G58" s="15">
        <v>2257.6999999999998</v>
      </c>
      <c r="H58" s="15">
        <f t="shared" si="3"/>
        <v>3972.3</v>
      </c>
      <c r="I58" s="15">
        <v>3523.55</v>
      </c>
      <c r="J58" s="15">
        <v>6841.1500000000005</v>
      </c>
      <c r="K58" s="15">
        <v>6021.8499999999995</v>
      </c>
      <c r="L58" s="15">
        <v>9961.1000000000022</v>
      </c>
      <c r="M58" s="15">
        <v>8982.6999999999989</v>
      </c>
      <c r="N58" s="15">
        <v>29211.600000000002</v>
      </c>
      <c r="O58" s="15">
        <v>28535.199999999997</v>
      </c>
      <c r="P58" s="433" t="s">
        <v>375</v>
      </c>
    </row>
    <row r="59" spans="1:16" ht="19" customHeight="1">
      <c r="A59" s="101" t="s">
        <v>69</v>
      </c>
      <c r="B59" s="15">
        <f t="shared" si="0"/>
        <v>638.05000000000007</v>
      </c>
      <c r="C59" s="15">
        <v>239.45000000000002</v>
      </c>
      <c r="D59" s="15">
        <f t="shared" si="1"/>
        <v>1776.0500000000002</v>
      </c>
      <c r="E59" s="15">
        <v>1219.1500000000001</v>
      </c>
      <c r="F59" s="15">
        <f t="shared" si="2"/>
        <v>2917.2</v>
      </c>
      <c r="G59" s="15">
        <v>2398.5</v>
      </c>
      <c r="H59" s="15">
        <f t="shared" si="3"/>
        <v>3865.6500000000005</v>
      </c>
      <c r="I59" s="15">
        <v>3272.8500000000004</v>
      </c>
      <c r="J59" s="15">
        <v>6756.35</v>
      </c>
      <c r="K59" s="15">
        <v>5932.6500000000005</v>
      </c>
      <c r="L59" s="15">
        <v>10198.5</v>
      </c>
      <c r="M59" s="15">
        <v>9145.5</v>
      </c>
      <c r="N59" s="15">
        <v>29410.65</v>
      </c>
      <c r="O59" s="15">
        <v>27718.05</v>
      </c>
      <c r="P59" s="433" t="s">
        <v>817</v>
      </c>
    </row>
    <row r="60" spans="1:16" ht="19" customHeight="1">
      <c r="A60" s="101" t="s">
        <v>72</v>
      </c>
      <c r="B60" s="15">
        <f t="shared" si="0"/>
        <v>654.04999999999995</v>
      </c>
      <c r="C60" s="15">
        <v>573.5</v>
      </c>
      <c r="D60" s="15">
        <f t="shared" si="1"/>
        <v>1297.45</v>
      </c>
      <c r="E60" s="15">
        <v>1169.45</v>
      </c>
      <c r="F60" s="15">
        <f t="shared" si="2"/>
        <v>2132.5</v>
      </c>
      <c r="G60" s="15">
        <v>1978.4500000000003</v>
      </c>
      <c r="H60" s="15">
        <f t="shared" si="3"/>
        <v>2875</v>
      </c>
      <c r="I60" s="15">
        <v>2695.35</v>
      </c>
      <c r="J60" s="15">
        <v>4759.0499999999993</v>
      </c>
      <c r="K60" s="15">
        <v>4553.1499999999996</v>
      </c>
      <c r="L60" s="15">
        <v>7051.3499999999995</v>
      </c>
      <c r="M60" s="15">
        <v>6773.5</v>
      </c>
      <c r="N60" s="15">
        <v>20592.550000000003</v>
      </c>
      <c r="O60" s="15">
        <v>19875.199999999997</v>
      </c>
      <c r="P60" s="433" t="s">
        <v>72</v>
      </c>
    </row>
    <row r="61" spans="1:16" ht="19" customHeight="1">
      <c r="A61" s="101" t="s">
        <v>75</v>
      </c>
      <c r="B61" s="15">
        <f t="shared" si="0"/>
        <v>183.09999999999997</v>
      </c>
      <c r="C61" s="15">
        <v>0</v>
      </c>
      <c r="D61" s="15">
        <f t="shared" si="1"/>
        <v>1120.8000000000002</v>
      </c>
      <c r="E61" s="15">
        <v>843.6</v>
      </c>
      <c r="F61" s="15">
        <f t="shared" si="2"/>
        <v>2114.6999999999998</v>
      </c>
      <c r="G61" s="15">
        <v>1698.6000000000001</v>
      </c>
      <c r="H61" s="15">
        <f t="shared" si="3"/>
        <v>3648</v>
      </c>
      <c r="I61" s="15">
        <v>3169.2</v>
      </c>
      <c r="J61" s="15">
        <v>6691.8</v>
      </c>
      <c r="K61" s="15">
        <v>6188.95</v>
      </c>
      <c r="L61" s="15">
        <v>10706.300000000001</v>
      </c>
      <c r="M61" s="15">
        <v>10054.799999999999</v>
      </c>
      <c r="N61" s="15">
        <v>32966.5</v>
      </c>
      <c r="O61" s="15">
        <v>32127.5</v>
      </c>
      <c r="P61" s="433" t="s">
        <v>378</v>
      </c>
    </row>
    <row r="62" spans="1:16" ht="19" customHeight="1">
      <c r="A62" s="101" t="s">
        <v>78</v>
      </c>
      <c r="B62" s="15">
        <f t="shared" si="0"/>
        <v>0</v>
      </c>
      <c r="C62" s="15">
        <v>0</v>
      </c>
      <c r="D62" s="15">
        <f t="shared" si="1"/>
        <v>266.74</v>
      </c>
      <c r="E62" s="15">
        <v>167</v>
      </c>
      <c r="F62" s="15">
        <f t="shared" si="2"/>
        <v>1367.57</v>
      </c>
      <c r="G62" s="15">
        <v>1117</v>
      </c>
      <c r="H62" s="15">
        <f t="shared" si="3"/>
        <v>2742.58</v>
      </c>
      <c r="I62" s="15">
        <v>2440</v>
      </c>
      <c r="J62" s="15">
        <v>5307.37</v>
      </c>
      <c r="K62" s="15">
        <v>4878</v>
      </c>
      <c r="L62" s="15">
        <v>8197.09</v>
      </c>
      <c r="M62" s="15">
        <v>7621</v>
      </c>
      <c r="N62" s="15">
        <v>26206.59</v>
      </c>
      <c r="O62" s="15">
        <v>25397</v>
      </c>
      <c r="P62" s="433" t="s">
        <v>384</v>
      </c>
    </row>
    <row r="63" spans="1:16" ht="19" customHeight="1">
      <c r="A63" s="101" t="s">
        <v>55</v>
      </c>
      <c r="B63" s="15">
        <f t="shared" si="0"/>
        <v>268.8</v>
      </c>
      <c r="C63" s="15">
        <v>56</v>
      </c>
      <c r="D63" s="15">
        <f t="shared" si="1"/>
        <v>826.55000000000007</v>
      </c>
      <c r="E63" s="15">
        <v>651.85</v>
      </c>
      <c r="F63" s="15">
        <f t="shared" si="2"/>
        <v>1729.3</v>
      </c>
      <c r="G63" s="15">
        <v>1496.3000000000002</v>
      </c>
      <c r="H63" s="15">
        <f t="shared" si="3"/>
        <v>2723.85</v>
      </c>
      <c r="I63" s="15">
        <v>2432.65</v>
      </c>
      <c r="J63" s="15">
        <v>5134.1000000000004</v>
      </c>
      <c r="K63" s="15">
        <v>4757.75</v>
      </c>
      <c r="L63" s="15">
        <v>7938.5499999999993</v>
      </c>
      <c r="M63" s="15">
        <v>7580.15</v>
      </c>
      <c r="N63" s="15">
        <v>25394.9</v>
      </c>
      <c r="O63" s="15">
        <v>24841.599999999999</v>
      </c>
      <c r="P63" s="433" t="s">
        <v>55</v>
      </c>
    </row>
    <row r="64" spans="1:16" ht="19" customHeight="1">
      <c r="A64" s="101" t="s">
        <v>58</v>
      </c>
      <c r="B64" s="15">
        <f t="shared" si="0"/>
        <v>0</v>
      </c>
      <c r="C64" s="386">
        <v>0</v>
      </c>
      <c r="D64" s="15">
        <f t="shared" si="1"/>
        <v>524.55000000000007</v>
      </c>
      <c r="E64" s="15">
        <v>357.15</v>
      </c>
      <c r="F64" s="15">
        <f t="shared" si="2"/>
        <v>1516.05</v>
      </c>
      <c r="G64" s="15">
        <v>1236.45</v>
      </c>
      <c r="H64" s="15">
        <f t="shared" si="3"/>
        <v>2901.6000000000004</v>
      </c>
      <c r="I64" s="15">
        <v>2566.8000000000002</v>
      </c>
      <c r="J64" s="15">
        <v>5655.7500000000009</v>
      </c>
      <c r="K64" s="15">
        <v>5345.5999999999995</v>
      </c>
      <c r="L64" s="15">
        <v>8649</v>
      </c>
      <c r="M64" s="15">
        <v>8375.5499999999993</v>
      </c>
      <c r="N64" s="15">
        <v>25785.15</v>
      </c>
      <c r="O64" s="15">
        <v>25366.65</v>
      </c>
      <c r="P64" s="433" t="s">
        <v>58</v>
      </c>
    </row>
    <row r="65" spans="1:16" ht="19" customHeight="1">
      <c r="A65" s="101" t="s">
        <v>61</v>
      </c>
      <c r="B65" s="15">
        <f t="shared" si="0"/>
        <v>329.85</v>
      </c>
      <c r="C65" s="15">
        <v>40</v>
      </c>
      <c r="D65" s="15">
        <f t="shared" si="1"/>
        <v>912.65</v>
      </c>
      <c r="E65" s="15">
        <v>197.6</v>
      </c>
      <c r="F65" s="15">
        <f t="shared" si="2"/>
        <v>1345.8000000000002</v>
      </c>
      <c r="G65" s="15">
        <v>705.15000000000009</v>
      </c>
      <c r="H65" s="15">
        <f t="shared" si="3"/>
        <v>1970.85</v>
      </c>
      <c r="I65" s="15">
        <v>1073.5</v>
      </c>
      <c r="J65" s="15">
        <v>4460.45</v>
      </c>
      <c r="K65" s="15">
        <v>2819.0499999999997</v>
      </c>
      <c r="L65" s="15">
        <v>7952.7</v>
      </c>
      <c r="M65" s="15">
        <v>5904.75</v>
      </c>
      <c r="N65" s="15">
        <v>29672.35</v>
      </c>
      <c r="O65" s="15">
        <v>26985</v>
      </c>
      <c r="P65" s="433" t="s">
        <v>61</v>
      </c>
    </row>
    <row r="66" spans="1:16" ht="19" customHeight="1">
      <c r="A66" s="101" t="s">
        <v>64</v>
      </c>
      <c r="B66" s="386">
        <f t="shared" si="0"/>
        <v>0</v>
      </c>
      <c r="C66" s="386">
        <v>0</v>
      </c>
      <c r="D66" s="15">
        <f t="shared" si="1"/>
        <v>220.05</v>
      </c>
      <c r="E66" s="15">
        <v>0</v>
      </c>
      <c r="F66" s="15">
        <f t="shared" si="2"/>
        <v>1720.35</v>
      </c>
      <c r="G66" s="15">
        <v>968.2</v>
      </c>
      <c r="H66" s="15">
        <f t="shared" si="3"/>
        <v>4035.85</v>
      </c>
      <c r="I66" s="15">
        <v>3004.6499999999996</v>
      </c>
      <c r="J66" s="15">
        <v>8891.1999999999989</v>
      </c>
      <c r="K66" s="15">
        <v>8137.8</v>
      </c>
      <c r="L66" s="15">
        <v>12334.65</v>
      </c>
      <c r="M66" s="15">
        <v>11674.849999999999</v>
      </c>
      <c r="N66" s="15">
        <v>33597.599999999999</v>
      </c>
      <c r="O66" s="15">
        <v>32567.300000000003</v>
      </c>
      <c r="P66" s="433" t="s">
        <v>64</v>
      </c>
    </row>
    <row r="67" spans="1:16" ht="19" customHeight="1">
      <c r="A67" s="101" t="s">
        <v>20</v>
      </c>
      <c r="B67" s="15">
        <f t="shared" si="0"/>
        <v>449.19999999999993</v>
      </c>
      <c r="C67" s="15">
        <v>34</v>
      </c>
      <c r="D67" s="15">
        <f t="shared" si="1"/>
        <v>1234.45</v>
      </c>
      <c r="E67" s="15">
        <v>202.95000000000002</v>
      </c>
      <c r="F67" s="15">
        <f t="shared" si="2"/>
        <v>2205.4</v>
      </c>
      <c r="G67" s="15">
        <v>996.65</v>
      </c>
      <c r="H67" s="15">
        <f t="shared" si="3"/>
        <v>3264.1000000000004</v>
      </c>
      <c r="I67" s="15">
        <v>2271.75</v>
      </c>
      <c r="J67" s="15">
        <v>5692.15</v>
      </c>
      <c r="K67" s="15">
        <v>4576.8999999999996</v>
      </c>
      <c r="L67" s="15">
        <v>8442.6</v>
      </c>
      <c r="M67" s="15">
        <v>7222.6500000000005</v>
      </c>
      <c r="N67" s="15">
        <v>29961.9</v>
      </c>
      <c r="O67" s="15">
        <v>27788.5</v>
      </c>
      <c r="P67" s="433" t="s">
        <v>67</v>
      </c>
    </row>
    <row r="68" spans="1:16" ht="19" customHeight="1">
      <c r="A68" s="101" t="s">
        <v>21</v>
      </c>
      <c r="B68" s="15">
        <f t="shared" si="0"/>
        <v>555.1</v>
      </c>
      <c r="C68" s="15">
        <v>414.79999999999995</v>
      </c>
      <c r="D68" s="15">
        <f t="shared" si="1"/>
        <v>1427.1999999999998</v>
      </c>
      <c r="E68" s="15">
        <v>1069.5999999999999</v>
      </c>
      <c r="F68" s="15">
        <f t="shared" si="2"/>
        <v>2927.35</v>
      </c>
      <c r="G68" s="15">
        <v>2391.7000000000003</v>
      </c>
      <c r="H68" s="15">
        <f t="shared" si="3"/>
        <v>4341.8</v>
      </c>
      <c r="I68" s="15">
        <v>3668.9500000000003</v>
      </c>
      <c r="J68" s="15">
        <v>8745.1</v>
      </c>
      <c r="K68" s="15">
        <v>7904.65</v>
      </c>
      <c r="L68" s="15">
        <v>12996.95</v>
      </c>
      <c r="M68" s="15">
        <v>12343.150000000001</v>
      </c>
      <c r="N68" s="15">
        <v>36295.350000000006</v>
      </c>
      <c r="O68" s="15">
        <v>35385.699999999997</v>
      </c>
      <c r="P68" s="433" t="s">
        <v>70</v>
      </c>
    </row>
    <row r="69" spans="1:16" ht="19" customHeight="1">
      <c r="A69" s="101" t="s">
        <v>22</v>
      </c>
      <c r="B69" s="15">
        <f t="shared" si="0"/>
        <v>25</v>
      </c>
      <c r="C69" s="15">
        <v>25</v>
      </c>
      <c r="D69" s="15">
        <f t="shared" si="1"/>
        <v>25</v>
      </c>
      <c r="E69" s="15">
        <v>25</v>
      </c>
      <c r="F69" s="15">
        <f t="shared" si="2"/>
        <v>25</v>
      </c>
      <c r="G69" s="15">
        <v>25</v>
      </c>
      <c r="H69" s="15">
        <f t="shared" si="3"/>
        <v>628.85</v>
      </c>
      <c r="I69" s="15">
        <v>541.54999999999995</v>
      </c>
      <c r="J69" s="15">
        <v>3452.45</v>
      </c>
      <c r="K69" s="15">
        <v>3255.6</v>
      </c>
      <c r="L69" s="15">
        <v>7121.4</v>
      </c>
      <c r="M69" s="15">
        <v>6824</v>
      </c>
      <c r="N69" s="15">
        <v>30162.65</v>
      </c>
      <c r="O69" s="15">
        <v>29504.9</v>
      </c>
      <c r="P69" s="433" t="s">
        <v>73</v>
      </c>
    </row>
    <row r="70" spans="1:16" ht="19" customHeight="1">
      <c r="A70" s="101" t="s">
        <v>23</v>
      </c>
      <c r="B70" s="15">
        <f t="shared" si="0"/>
        <v>96.35</v>
      </c>
      <c r="C70" s="15">
        <v>0</v>
      </c>
      <c r="D70" s="15">
        <f t="shared" si="1"/>
        <v>876.5</v>
      </c>
      <c r="E70" s="15">
        <v>391.6</v>
      </c>
      <c r="F70" s="15">
        <f t="shared" si="2"/>
        <v>2208.1</v>
      </c>
      <c r="G70" s="15">
        <v>1430.75</v>
      </c>
      <c r="H70" s="15">
        <f t="shared" si="3"/>
        <v>3712.0500000000006</v>
      </c>
      <c r="I70" s="15">
        <v>2833.3500000000004</v>
      </c>
      <c r="J70" s="15">
        <v>7313.1</v>
      </c>
      <c r="K70" s="15">
        <v>6088.5</v>
      </c>
      <c r="L70" s="15">
        <v>11137.599999999999</v>
      </c>
      <c r="M70" s="15">
        <v>9891.3999999999978</v>
      </c>
      <c r="N70" s="15">
        <v>33025.300000000003</v>
      </c>
      <c r="O70" s="15">
        <v>31508.3</v>
      </c>
      <c r="P70" s="433" t="s">
        <v>76</v>
      </c>
    </row>
    <row r="71" spans="1:16" ht="19" customHeight="1">
      <c r="A71" s="101"/>
      <c r="B71" s="16"/>
      <c r="C71" s="16"/>
      <c r="D71" s="16"/>
      <c r="E71" s="16"/>
      <c r="F71" s="16"/>
      <c r="G71" s="16"/>
      <c r="H71" s="16"/>
      <c r="I71" s="16"/>
      <c r="J71" s="15"/>
      <c r="K71" s="15"/>
      <c r="L71" s="15"/>
      <c r="M71" s="15"/>
      <c r="N71" s="15"/>
      <c r="O71" s="15"/>
      <c r="P71" s="147"/>
    </row>
    <row r="72" spans="1:16" ht="19" customHeight="1">
      <c r="A72" s="101"/>
      <c r="B72" s="16"/>
      <c r="C72" s="16"/>
      <c r="D72" s="16"/>
      <c r="E72" s="16"/>
      <c r="F72" s="16"/>
      <c r="G72" s="16"/>
      <c r="H72" s="16"/>
      <c r="I72" s="16"/>
      <c r="J72" s="15"/>
      <c r="K72" s="15"/>
      <c r="L72" s="15"/>
      <c r="M72" s="15"/>
      <c r="N72" s="15"/>
      <c r="O72" s="15"/>
      <c r="P72" s="147"/>
    </row>
    <row r="73" spans="1:16" ht="19" customHeight="1">
      <c r="A73" s="101"/>
      <c r="B73" s="16"/>
      <c r="C73" s="16"/>
      <c r="D73" s="16"/>
      <c r="E73" s="16"/>
      <c r="F73" s="16"/>
      <c r="G73" s="16"/>
      <c r="H73" s="16"/>
      <c r="I73" s="16"/>
      <c r="J73" s="15"/>
      <c r="K73" s="15"/>
      <c r="L73" s="15"/>
      <c r="M73" s="15"/>
      <c r="N73" s="15"/>
      <c r="O73" s="15"/>
      <c r="P73" s="147"/>
    </row>
    <row r="74" spans="1:16" ht="19" customHeight="1">
      <c r="A74" s="108" t="s">
        <v>79</v>
      </c>
      <c r="B74" s="386">
        <f t="shared" ref="B74:H74" si="4">B42</f>
        <v>0</v>
      </c>
      <c r="C74" s="386">
        <v>0</v>
      </c>
      <c r="D74" s="15">
        <f t="shared" si="4"/>
        <v>0</v>
      </c>
      <c r="E74" s="386">
        <v>0</v>
      </c>
      <c r="F74" s="15">
        <f t="shared" si="4"/>
        <v>79.900000000000006</v>
      </c>
      <c r="G74" s="386">
        <v>0</v>
      </c>
      <c r="H74" s="15">
        <f t="shared" si="4"/>
        <v>168.7</v>
      </c>
      <c r="I74" s="386">
        <v>67</v>
      </c>
      <c r="J74" s="15">
        <v>507.7</v>
      </c>
      <c r="K74" s="15">
        <v>232</v>
      </c>
      <c r="L74" s="15">
        <v>1071.4000000000001</v>
      </c>
      <c r="M74" s="15">
        <v>613</v>
      </c>
      <c r="N74" s="15">
        <v>8370.7999999999993</v>
      </c>
      <c r="O74" s="15">
        <v>6361</v>
      </c>
      <c r="P74" s="433" t="s">
        <v>80</v>
      </c>
    </row>
    <row r="75" spans="1:16" ht="19" customHeight="1">
      <c r="A75" s="95"/>
      <c r="B75" s="112"/>
      <c r="C75" s="112"/>
      <c r="D75" s="112"/>
      <c r="E75" s="112"/>
      <c r="F75" s="112"/>
      <c r="G75" s="112"/>
      <c r="H75" s="112"/>
      <c r="I75" s="112"/>
    </row>
    <row r="76" spans="1:16" ht="19" customHeight="1">
      <c r="A76" s="93"/>
      <c r="B76" s="112"/>
      <c r="C76" s="112"/>
      <c r="D76" s="112"/>
      <c r="E76" s="112"/>
      <c r="F76" s="112"/>
      <c r="G76" s="112"/>
      <c r="H76" s="112"/>
      <c r="I76" s="112"/>
    </row>
    <row r="77" spans="1:16" ht="19" customHeight="1">
      <c r="B77" s="114"/>
      <c r="C77" s="114"/>
      <c r="D77" s="114"/>
      <c r="E77" s="114"/>
      <c r="F77" s="114"/>
      <c r="G77" s="114"/>
      <c r="H77" s="114"/>
      <c r="I77" s="114"/>
    </row>
    <row r="78" spans="1:16">
      <c r="B78" s="114"/>
      <c r="C78" s="114"/>
      <c r="D78" s="114"/>
      <c r="E78" s="114"/>
      <c r="F78" s="114"/>
      <c r="G78" s="114"/>
      <c r="H78" s="114"/>
      <c r="I78" s="114"/>
    </row>
    <row r="79" spans="1:16">
      <c r="B79" s="114"/>
      <c r="C79" s="114"/>
      <c r="D79" s="114"/>
      <c r="E79" s="114"/>
      <c r="F79" s="114"/>
      <c r="G79" s="114"/>
      <c r="H79" s="114"/>
      <c r="I79" s="114"/>
    </row>
    <row r="80" spans="1:16">
      <c r="B80" s="114"/>
      <c r="C80" s="114"/>
      <c r="D80" s="114"/>
      <c r="E80" s="114"/>
      <c r="F80" s="114"/>
      <c r="G80" s="114"/>
      <c r="H80" s="114"/>
      <c r="I80" s="114"/>
    </row>
    <row r="81" spans="2:9">
      <c r="B81" s="114"/>
      <c r="C81" s="114"/>
      <c r="D81" s="114"/>
      <c r="E81" s="114"/>
      <c r="F81" s="114"/>
      <c r="G81" s="114"/>
      <c r="H81" s="114"/>
      <c r="I81" s="114"/>
    </row>
    <row r="82" spans="2:9">
      <c r="B82" s="114"/>
      <c r="C82" s="114"/>
      <c r="D82" s="114"/>
      <c r="E82" s="114"/>
      <c r="F82" s="114"/>
      <c r="G82" s="114"/>
      <c r="H82" s="114"/>
      <c r="I82" s="114"/>
    </row>
    <row r="83" spans="2:9">
      <c r="B83" s="114"/>
      <c r="C83" s="114"/>
      <c r="D83" s="114"/>
      <c r="E83" s="114"/>
      <c r="F83" s="114"/>
      <c r="G83" s="114"/>
      <c r="H83" s="114"/>
      <c r="I83" s="114"/>
    </row>
    <row r="84" spans="2:9">
      <c r="B84" s="114"/>
      <c r="C84" s="114"/>
      <c r="D84" s="114"/>
      <c r="E84" s="114"/>
      <c r="F84" s="114"/>
      <c r="G84" s="114"/>
      <c r="H84" s="114"/>
      <c r="I84" s="114"/>
    </row>
    <row r="85" spans="2:9">
      <c r="B85" s="114"/>
      <c r="C85" s="114"/>
      <c r="D85" s="114"/>
      <c r="E85" s="114"/>
      <c r="F85" s="114"/>
      <c r="G85" s="114"/>
      <c r="H85" s="114"/>
      <c r="I85" s="114"/>
    </row>
    <row r="86" spans="2:9">
      <c r="B86" s="114"/>
      <c r="C86" s="114"/>
      <c r="D86" s="114"/>
      <c r="E86" s="114"/>
      <c r="F86" s="114"/>
      <c r="G86" s="114"/>
      <c r="H86" s="114"/>
      <c r="I86" s="114"/>
    </row>
    <row r="87" spans="2:9">
      <c r="B87" s="114"/>
      <c r="C87" s="114"/>
      <c r="D87" s="114"/>
      <c r="E87" s="114"/>
      <c r="F87" s="114"/>
      <c r="G87" s="114"/>
      <c r="H87" s="114"/>
      <c r="I87" s="114"/>
    </row>
    <row r="88" spans="2:9">
      <c r="B88" s="114"/>
      <c r="C88" s="114"/>
      <c r="D88" s="114"/>
      <c r="E88" s="114"/>
      <c r="F88" s="114"/>
      <c r="G88" s="114"/>
      <c r="H88" s="114"/>
      <c r="I88" s="114"/>
    </row>
    <row r="89" spans="2:9">
      <c r="B89" s="114"/>
      <c r="C89" s="114"/>
      <c r="D89" s="114"/>
      <c r="E89" s="114"/>
      <c r="F89" s="114"/>
      <c r="G89" s="114"/>
      <c r="H89" s="114"/>
      <c r="I89" s="114"/>
    </row>
    <row r="90" spans="2:9">
      <c r="B90" s="114"/>
      <c r="C90" s="114"/>
      <c r="D90" s="114"/>
      <c r="E90" s="114"/>
      <c r="F90" s="114"/>
      <c r="G90" s="114"/>
      <c r="H90" s="114"/>
      <c r="I90" s="114"/>
    </row>
    <row r="91" spans="2:9">
      <c r="B91" s="114"/>
      <c r="C91" s="114"/>
      <c r="D91" s="114"/>
      <c r="E91" s="114"/>
      <c r="F91" s="114"/>
      <c r="G91" s="114"/>
      <c r="H91" s="114"/>
      <c r="I91" s="114"/>
    </row>
    <row r="92" spans="2:9">
      <c r="B92" s="114"/>
      <c r="C92" s="114"/>
      <c r="D92" s="114"/>
      <c r="E92" s="114"/>
      <c r="F92" s="114"/>
      <c r="G92" s="114"/>
      <c r="H92" s="114"/>
      <c r="I92" s="114"/>
    </row>
    <row r="93" spans="2:9">
      <c r="B93" s="114"/>
      <c r="C93" s="114"/>
      <c r="D93" s="114"/>
      <c r="E93" s="114"/>
      <c r="F93" s="114"/>
      <c r="G93" s="114"/>
      <c r="H93" s="114"/>
      <c r="I93" s="114"/>
    </row>
    <row r="94" spans="2:9">
      <c r="B94" s="114"/>
      <c r="C94" s="114"/>
      <c r="D94" s="114"/>
      <c r="E94" s="114"/>
      <c r="F94" s="114"/>
      <c r="G94" s="114"/>
      <c r="H94" s="114"/>
      <c r="I94" s="114"/>
    </row>
    <row r="95" spans="2:9">
      <c r="B95" s="114"/>
      <c r="C95" s="114"/>
      <c r="D95" s="114"/>
      <c r="E95" s="114"/>
      <c r="F95" s="114"/>
      <c r="G95" s="114"/>
      <c r="H95" s="114"/>
      <c r="I95" s="114"/>
    </row>
    <row r="96" spans="2:9">
      <c r="B96" s="114"/>
      <c r="C96" s="114"/>
      <c r="D96" s="114"/>
      <c r="E96" s="114"/>
      <c r="F96" s="114"/>
      <c r="G96" s="114"/>
      <c r="H96" s="114"/>
      <c r="I96" s="114"/>
    </row>
    <row r="97" spans="2:9">
      <c r="B97" s="114"/>
      <c r="C97" s="114"/>
      <c r="D97" s="114"/>
      <c r="E97" s="114"/>
      <c r="F97" s="114"/>
      <c r="G97" s="114"/>
      <c r="H97" s="114"/>
      <c r="I97" s="114"/>
    </row>
    <row r="98" spans="2:9">
      <c r="B98" s="114"/>
      <c r="C98" s="114"/>
      <c r="D98" s="114"/>
      <c r="E98" s="114"/>
      <c r="F98" s="114"/>
      <c r="G98" s="114"/>
      <c r="H98" s="114"/>
      <c r="I98" s="114"/>
    </row>
    <row r="99" spans="2:9">
      <c r="B99" s="114"/>
      <c r="C99" s="114"/>
      <c r="D99" s="114"/>
      <c r="E99" s="114"/>
      <c r="F99" s="114"/>
      <c r="G99" s="114"/>
      <c r="H99" s="114"/>
      <c r="I99" s="114"/>
    </row>
    <row r="100" spans="2:9">
      <c r="B100" s="114"/>
      <c r="C100" s="114"/>
      <c r="D100" s="114"/>
      <c r="E100" s="114"/>
      <c r="F100" s="114"/>
      <c r="G100" s="114"/>
      <c r="H100" s="114"/>
      <c r="I100" s="114"/>
    </row>
    <row r="101" spans="2:9">
      <c r="B101" s="114"/>
      <c r="C101" s="114"/>
      <c r="D101" s="114"/>
      <c r="E101" s="114"/>
      <c r="F101" s="114"/>
      <c r="G101" s="114"/>
      <c r="H101" s="114"/>
      <c r="I101" s="114"/>
    </row>
    <row r="102" spans="2:9">
      <c r="B102" s="114"/>
      <c r="C102" s="114"/>
      <c r="D102" s="114"/>
      <c r="E102" s="114"/>
      <c r="F102" s="114"/>
      <c r="G102" s="114"/>
      <c r="H102" s="114"/>
      <c r="I102" s="114"/>
    </row>
    <row r="103" spans="2:9">
      <c r="B103" s="114"/>
      <c r="C103" s="114"/>
      <c r="D103" s="114"/>
      <c r="E103" s="114"/>
      <c r="F103" s="114"/>
      <c r="G103" s="114"/>
      <c r="H103" s="114"/>
      <c r="I103" s="114"/>
    </row>
    <row r="104" spans="2:9">
      <c r="B104" s="114"/>
      <c r="C104" s="114"/>
      <c r="D104" s="114"/>
      <c r="E104" s="114"/>
      <c r="F104" s="114"/>
      <c r="G104" s="114"/>
      <c r="H104" s="114"/>
      <c r="I104" s="114"/>
    </row>
    <row r="105" spans="2:9">
      <c r="B105" s="114"/>
      <c r="C105" s="114"/>
      <c r="D105" s="114"/>
      <c r="E105" s="114"/>
      <c r="F105" s="114"/>
      <c r="G105" s="114"/>
      <c r="H105" s="114"/>
      <c r="I105" s="114"/>
    </row>
    <row r="106" spans="2:9">
      <c r="B106" s="114"/>
      <c r="C106" s="114"/>
      <c r="D106" s="114"/>
      <c r="E106" s="114"/>
      <c r="F106" s="114"/>
      <c r="G106" s="114"/>
      <c r="H106" s="114"/>
      <c r="I106" s="114"/>
    </row>
    <row r="107" spans="2:9">
      <c r="B107" s="114"/>
      <c r="C107" s="114"/>
      <c r="D107" s="114"/>
      <c r="E107" s="114"/>
      <c r="F107" s="114"/>
      <c r="G107" s="114"/>
      <c r="H107" s="114"/>
      <c r="I107" s="114"/>
    </row>
    <row r="108" spans="2:9">
      <c r="B108" s="114"/>
      <c r="C108" s="114"/>
      <c r="D108" s="114"/>
      <c r="E108" s="114"/>
      <c r="F108" s="114"/>
      <c r="G108" s="114"/>
      <c r="H108" s="114"/>
      <c r="I108" s="114"/>
    </row>
    <row r="109" spans="2:9">
      <c r="B109" s="114"/>
      <c r="C109" s="114"/>
      <c r="D109" s="114"/>
      <c r="E109" s="114"/>
      <c r="F109" s="114"/>
      <c r="G109" s="114"/>
      <c r="H109" s="114"/>
      <c r="I109" s="114"/>
    </row>
    <row r="110" spans="2:9">
      <c r="B110" s="114"/>
      <c r="C110" s="114"/>
      <c r="D110" s="114"/>
      <c r="E110" s="114"/>
      <c r="F110" s="114"/>
      <c r="G110" s="114"/>
      <c r="H110" s="114"/>
      <c r="I110" s="114"/>
    </row>
    <row r="111" spans="2:9">
      <c r="B111" s="114"/>
      <c r="C111" s="114"/>
      <c r="D111" s="114"/>
      <c r="E111" s="114"/>
      <c r="F111" s="114"/>
      <c r="G111" s="114"/>
      <c r="H111" s="114"/>
      <c r="I111" s="114"/>
    </row>
    <row r="112" spans="2:9">
      <c r="B112" s="114"/>
      <c r="C112" s="114"/>
      <c r="D112" s="114"/>
      <c r="E112" s="114"/>
      <c r="F112" s="114"/>
      <c r="G112" s="114"/>
      <c r="H112" s="114"/>
      <c r="I112" s="114"/>
    </row>
    <row r="113" spans="2:9">
      <c r="B113" s="114"/>
      <c r="C113" s="114"/>
      <c r="D113" s="114"/>
      <c r="E113" s="114"/>
      <c r="F113" s="114"/>
      <c r="G113" s="114"/>
      <c r="H113" s="114"/>
      <c r="I113" s="114"/>
    </row>
    <row r="114" spans="2:9">
      <c r="B114" s="114"/>
      <c r="C114" s="114"/>
      <c r="D114" s="114"/>
      <c r="E114" s="114"/>
      <c r="F114" s="114"/>
      <c r="G114" s="114"/>
      <c r="H114" s="114"/>
      <c r="I114" s="114"/>
    </row>
    <row r="115" spans="2:9">
      <c r="B115" s="114"/>
      <c r="C115" s="114"/>
      <c r="D115" s="114"/>
      <c r="E115" s="114"/>
      <c r="F115" s="114"/>
      <c r="G115" s="114"/>
      <c r="H115" s="114"/>
      <c r="I115" s="114"/>
    </row>
    <row r="116" spans="2:9">
      <c r="B116" s="114"/>
      <c r="C116" s="114"/>
      <c r="D116" s="114"/>
      <c r="E116" s="114"/>
      <c r="F116" s="114"/>
      <c r="G116" s="114"/>
      <c r="H116" s="114"/>
      <c r="I116" s="114"/>
    </row>
    <row r="117" spans="2:9">
      <c r="B117" s="114"/>
      <c r="C117" s="114"/>
      <c r="D117" s="114"/>
      <c r="E117" s="114"/>
      <c r="F117" s="114"/>
      <c r="G117" s="114"/>
      <c r="H117" s="114"/>
      <c r="I117" s="114"/>
    </row>
    <row r="118" spans="2:9">
      <c r="B118" s="114"/>
      <c r="C118" s="114"/>
      <c r="D118" s="114"/>
      <c r="E118" s="114"/>
      <c r="F118" s="114"/>
      <c r="G118" s="114"/>
      <c r="H118" s="114"/>
      <c r="I118" s="114"/>
    </row>
    <row r="119" spans="2:9">
      <c r="B119" s="114"/>
      <c r="C119" s="114"/>
      <c r="D119" s="114"/>
      <c r="E119" s="114"/>
      <c r="F119" s="114"/>
      <c r="G119" s="114"/>
      <c r="H119" s="114"/>
      <c r="I119" s="114"/>
    </row>
    <row r="120" spans="2:9">
      <c r="B120" s="114"/>
      <c r="C120" s="114"/>
      <c r="D120" s="114"/>
      <c r="E120" s="114"/>
      <c r="F120" s="114"/>
      <c r="G120" s="114"/>
      <c r="H120" s="114"/>
      <c r="I120" s="114"/>
    </row>
    <row r="121" spans="2:9">
      <c r="B121" s="114"/>
      <c r="C121" s="114"/>
      <c r="D121" s="114"/>
      <c r="E121" s="114"/>
      <c r="F121" s="114"/>
      <c r="G121" s="114"/>
      <c r="H121" s="114"/>
      <c r="I121" s="114"/>
    </row>
    <row r="122" spans="2:9">
      <c r="B122" s="114"/>
      <c r="C122" s="114"/>
      <c r="D122" s="114"/>
      <c r="E122" s="114"/>
      <c r="F122" s="114"/>
      <c r="G122" s="114"/>
      <c r="H122" s="114"/>
      <c r="I122" s="114"/>
    </row>
    <row r="123" spans="2:9">
      <c r="B123" s="114"/>
      <c r="C123" s="114"/>
      <c r="D123" s="114"/>
      <c r="E123" s="114"/>
      <c r="F123" s="114"/>
      <c r="G123" s="114"/>
      <c r="H123" s="114"/>
      <c r="I123" s="114"/>
    </row>
    <row r="124" spans="2:9">
      <c r="B124" s="114"/>
      <c r="C124" s="114"/>
      <c r="D124" s="114"/>
      <c r="E124" s="114"/>
      <c r="F124" s="114"/>
      <c r="G124" s="114"/>
      <c r="H124" s="114"/>
      <c r="I124" s="114"/>
    </row>
    <row r="125" spans="2:9">
      <c r="B125" s="114"/>
      <c r="C125" s="114"/>
      <c r="D125" s="114"/>
      <c r="E125" s="114"/>
      <c r="F125" s="114"/>
      <c r="G125" s="114"/>
      <c r="H125" s="114"/>
      <c r="I125" s="114"/>
    </row>
    <row r="126" spans="2:9">
      <c r="B126" s="114"/>
      <c r="C126" s="114"/>
      <c r="D126" s="114"/>
      <c r="E126" s="114"/>
      <c r="F126" s="114"/>
      <c r="G126" s="114"/>
      <c r="H126" s="114"/>
      <c r="I126" s="114"/>
    </row>
    <row r="127" spans="2:9">
      <c r="B127" s="114"/>
      <c r="C127" s="114"/>
      <c r="D127" s="114"/>
      <c r="E127" s="114"/>
      <c r="F127" s="114"/>
      <c r="G127" s="114"/>
      <c r="H127" s="114"/>
      <c r="I127" s="114"/>
    </row>
    <row r="128" spans="2:9">
      <c r="B128" s="114"/>
      <c r="C128" s="114"/>
      <c r="D128" s="114"/>
      <c r="E128" s="114"/>
      <c r="F128" s="114"/>
      <c r="G128" s="114"/>
      <c r="H128" s="114"/>
      <c r="I128" s="114"/>
    </row>
  </sheetData>
  <mergeCells count="8">
    <mergeCell ref="J10:O10"/>
    <mergeCell ref="J12:O12"/>
    <mergeCell ref="J44:O44"/>
    <mergeCell ref="J6:O6"/>
    <mergeCell ref="B6:I6"/>
    <mergeCell ref="B44:I44"/>
    <mergeCell ref="B12:I12"/>
    <mergeCell ref="B10:I10"/>
  </mergeCells>
  <phoneticPr fontId="7" type="noConversion"/>
  <printOptions horizontalCentered="1"/>
  <pageMargins left="0.39370078740157483" right="0.39370078740157483" top="0.59055118110236227" bottom="0.59055118110236227" header="0.39370078740157483" footer="0.39370078740157483"/>
  <pageSetup paperSize="9" scale="53" fitToWidth="2" orientation="portrait" r:id="rId1"/>
  <headerFooter alignWithMargins="0">
    <oddHeader>&amp;C&amp;"Helvetica,Fett"&amp;12 2017</oddHeader>
    <oddFooter>&amp;C&amp;"Helvetica,Standard" Eidg. Steuerverwaltung  -  Administration fédérale des contributions  -  Amministrazione federale delle contribuzioni&amp;R32 - 33</oddFooter>
  </headerFooter>
  <colBreaks count="1" manualBreakCount="1">
    <brk id="9" max="74"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Tabelle16"/>
  <dimension ref="A1:Q126"/>
  <sheetViews>
    <sheetView view="pageLayout" zoomScale="70" zoomScaleNormal="60" zoomScalePageLayoutView="70" workbookViewId="0"/>
  </sheetViews>
  <sheetFormatPr baseColWidth="10" defaultColWidth="10.33203125" defaultRowHeight="13"/>
  <cols>
    <col min="1" max="1" width="30.6640625" style="94" customWidth="1"/>
    <col min="2" max="2" width="15.33203125" style="94" customWidth="1"/>
    <col min="3" max="4" width="16.1640625" style="94" customWidth="1"/>
    <col min="5" max="5" width="18.33203125" style="94" customWidth="1"/>
    <col min="6" max="6" width="16.1640625" style="94" customWidth="1"/>
    <col min="7" max="7" width="17.83203125" style="94" customWidth="1"/>
    <col min="8" max="8" width="16.1640625" style="94" customWidth="1"/>
    <col min="9" max="9" width="18" style="94" customWidth="1"/>
    <col min="10" max="10" width="14.5" style="94" customWidth="1"/>
    <col min="11" max="11" width="18.5" style="94" customWidth="1"/>
    <col min="12" max="12" width="15.5" style="94" customWidth="1"/>
    <col min="13" max="13" width="17.5" style="94" customWidth="1"/>
    <col min="14" max="14" width="14.5" style="94" customWidth="1"/>
    <col min="15" max="15" width="18.1640625" style="94" customWidth="1"/>
    <col min="16" max="16" width="27.6640625" style="94" bestFit="1" customWidth="1"/>
    <col min="17" max="241" width="12.6640625" style="94" customWidth="1"/>
    <col min="242" max="16384" width="10.33203125" style="94"/>
  </cols>
  <sheetData>
    <row r="1" spans="1:17" ht="19" customHeight="1">
      <c r="A1" s="92" t="s">
        <v>46</v>
      </c>
      <c r="B1" s="92"/>
      <c r="C1" s="92"/>
      <c r="D1" s="92"/>
      <c r="E1" s="92"/>
      <c r="F1" s="92"/>
      <c r="G1" s="92"/>
      <c r="H1" s="92"/>
      <c r="I1" s="93"/>
    </row>
    <row r="2" spans="1:17" ht="19" customHeight="1">
      <c r="A2" s="92" t="s">
        <v>148</v>
      </c>
      <c r="B2" s="92"/>
      <c r="C2" s="92"/>
      <c r="D2" s="92"/>
      <c r="E2" s="92"/>
      <c r="F2" s="92"/>
      <c r="G2" s="92"/>
      <c r="H2" s="92"/>
      <c r="I2" s="93"/>
    </row>
    <row r="3" spans="1:17" ht="19" customHeight="1">
      <c r="A3" s="383" t="s">
        <v>81</v>
      </c>
      <c r="B3" s="92"/>
      <c r="C3" s="92"/>
      <c r="E3" s="92"/>
      <c r="F3" s="92"/>
      <c r="G3" s="92"/>
      <c r="H3" s="92"/>
      <c r="I3" s="93"/>
    </row>
    <row r="4" spans="1:17" ht="19" customHeight="1">
      <c r="A4" s="383" t="s">
        <v>81</v>
      </c>
      <c r="B4" s="93"/>
      <c r="C4" s="93"/>
      <c r="D4" s="93"/>
      <c r="E4" s="93"/>
      <c r="F4" s="93"/>
      <c r="G4" s="93"/>
      <c r="H4" s="93"/>
      <c r="I4" s="93"/>
    </row>
    <row r="5" spans="1:17" ht="19" customHeight="1" thickBot="1">
      <c r="A5" s="96">
        <v>17</v>
      </c>
      <c r="B5" s="93"/>
      <c r="C5" s="97"/>
      <c r="D5" s="97"/>
      <c r="E5" s="97"/>
      <c r="F5" s="97"/>
      <c r="G5" s="97"/>
      <c r="H5" s="97"/>
      <c r="I5" s="97"/>
      <c r="P5" s="147">
        <v>17</v>
      </c>
    </row>
    <row r="6" spans="1:17" ht="19" customHeight="1" thickBot="1">
      <c r="A6" s="95" t="s">
        <v>10</v>
      </c>
      <c r="B6" s="829" t="s">
        <v>17</v>
      </c>
      <c r="C6" s="835"/>
      <c r="D6" s="835"/>
      <c r="E6" s="835"/>
      <c r="F6" s="835"/>
      <c r="G6" s="835"/>
      <c r="H6" s="835"/>
      <c r="I6" s="835"/>
      <c r="J6" s="838" t="s">
        <v>114</v>
      </c>
      <c r="K6" s="835"/>
      <c r="L6" s="835"/>
      <c r="M6" s="835"/>
      <c r="N6" s="835"/>
      <c r="O6" s="839"/>
      <c r="P6" s="147" t="s">
        <v>11</v>
      </c>
      <c r="Q6" s="147"/>
    </row>
    <row r="7" spans="1:17" ht="19" customHeight="1">
      <c r="A7" s="95" t="s">
        <v>13</v>
      </c>
      <c r="B7" s="146">
        <v>30000</v>
      </c>
      <c r="C7" s="146"/>
      <c r="D7" s="146">
        <v>40000</v>
      </c>
      <c r="E7" s="146"/>
      <c r="F7" s="146">
        <v>50000</v>
      </c>
      <c r="G7" s="146"/>
      <c r="H7" s="146">
        <v>60000</v>
      </c>
      <c r="I7" s="146"/>
      <c r="J7" s="836">
        <v>80000</v>
      </c>
      <c r="K7" s="837"/>
      <c r="L7" s="836">
        <v>100000</v>
      </c>
      <c r="M7" s="837"/>
      <c r="N7" s="836">
        <v>200000</v>
      </c>
      <c r="O7" s="837"/>
      <c r="P7" s="147" t="s">
        <v>14</v>
      </c>
      <c r="Q7" s="147"/>
    </row>
    <row r="8" spans="1:17" ht="55.5" customHeight="1">
      <c r="A8" s="95"/>
      <c r="B8" s="145" t="s">
        <v>47</v>
      </c>
      <c r="C8" s="145" t="s">
        <v>151</v>
      </c>
      <c r="D8" s="145" t="s">
        <v>47</v>
      </c>
      <c r="E8" s="145" t="s">
        <v>151</v>
      </c>
      <c r="F8" s="145" t="s">
        <v>47</v>
      </c>
      <c r="G8" s="145" t="s">
        <v>151</v>
      </c>
      <c r="H8" s="145" t="s">
        <v>47</v>
      </c>
      <c r="I8" s="145" t="s">
        <v>151</v>
      </c>
      <c r="J8" s="422" t="s">
        <v>48</v>
      </c>
      <c r="K8" s="422" t="str">
        <f>'Seite 36-37'!O8</f>
        <v>Epoux exerçant tous deux une activité lucrative</v>
      </c>
      <c r="L8" s="422" t="s">
        <v>48</v>
      </c>
      <c r="M8" s="422" t="str">
        <f>K8</f>
        <v>Epoux exerçant tous deux une activité lucrative</v>
      </c>
      <c r="N8" s="422" t="s">
        <v>48</v>
      </c>
      <c r="O8" s="422" t="str">
        <f>K8</f>
        <v>Epoux exerçant tous deux une activité lucrative</v>
      </c>
      <c r="P8" s="476"/>
      <c r="Q8" s="477"/>
    </row>
    <row r="9" spans="1:17" ht="19" customHeight="1">
      <c r="A9" s="95"/>
      <c r="B9" s="142"/>
      <c r="C9" s="142"/>
      <c r="D9" s="142"/>
      <c r="E9" s="142"/>
      <c r="F9" s="142"/>
      <c r="G9" s="142"/>
      <c r="H9" s="142"/>
      <c r="I9" s="142"/>
    </row>
    <row r="10" spans="1:17" ht="19" customHeight="1">
      <c r="A10" s="95"/>
      <c r="B10" s="820" t="s">
        <v>18</v>
      </c>
      <c r="C10" s="821"/>
      <c r="D10" s="821"/>
      <c r="E10" s="821"/>
      <c r="F10" s="821"/>
      <c r="G10" s="821"/>
      <c r="H10" s="821"/>
      <c r="I10" s="822"/>
      <c r="J10" s="820" t="s">
        <v>329</v>
      </c>
      <c r="K10" s="821"/>
      <c r="L10" s="821"/>
      <c r="M10" s="821"/>
      <c r="N10" s="821"/>
      <c r="O10" s="822"/>
    </row>
    <row r="11" spans="1:17" ht="19" customHeight="1">
      <c r="A11" s="95"/>
      <c r="B11" s="140"/>
      <c r="C11" s="140"/>
      <c r="D11" s="140"/>
      <c r="E11" s="140"/>
      <c r="F11" s="140"/>
      <c r="G11" s="140"/>
      <c r="H11" s="140"/>
      <c r="I11" s="140"/>
    </row>
    <row r="12" spans="1:17" ht="19" customHeight="1">
      <c r="A12" s="95"/>
      <c r="B12" s="820" t="s">
        <v>152</v>
      </c>
      <c r="C12" s="821"/>
      <c r="D12" s="821"/>
      <c r="E12" s="821"/>
      <c r="F12" s="821"/>
      <c r="G12" s="821"/>
      <c r="H12" s="821"/>
      <c r="I12" s="822"/>
      <c r="J12" s="820" t="s">
        <v>814</v>
      </c>
      <c r="K12" s="821"/>
      <c r="L12" s="821"/>
      <c r="M12" s="821"/>
      <c r="N12" s="821"/>
      <c r="O12" s="822"/>
    </row>
    <row r="13" spans="1:17" ht="19" customHeight="1">
      <c r="A13" s="101" t="s">
        <v>155</v>
      </c>
      <c r="B13" s="15">
        <f>'Seiten 10-11'!C10*2</f>
        <v>377.79999999999995</v>
      </c>
      <c r="C13" s="15">
        <v>153.35</v>
      </c>
      <c r="D13" s="15">
        <f>'Seiten 10-11'!E10*2</f>
        <v>931.9</v>
      </c>
      <c r="E13" s="15">
        <v>677.75</v>
      </c>
      <c r="F13" s="15">
        <f>'Seiten 10-11'!F10*2</f>
        <v>1564.0000000000002</v>
      </c>
      <c r="G13" s="15">
        <v>1222.75</v>
      </c>
      <c r="H13" s="15">
        <f>'Seiten 10-11'!G10*2</f>
        <v>2388.3999999999996</v>
      </c>
      <c r="I13" s="15">
        <v>2038.0000000000002</v>
      </c>
      <c r="J13" s="15">
        <v>4257</v>
      </c>
      <c r="K13" s="15">
        <v>4110.4500000000007</v>
      </c>
      <c r="L13" s="15">
        <v>6487.5</v>
      </c>
      <c r="M13" s="15">
        <v>6824.1</v>
      </c>
      <c r="N13" s="15">
        <v>22082.400000000001</v>
      </c>
      <c r="O13" s="15">
        <v>23305.25</v>
      </c>
      <c r="P13" s="148" t="s">
        <v>365</v>
      </c>
    </row>
    <row r="14" spans="1:17" ht="19" customHeight="1">
      <c r="A14" s="101" t="s">
        <v>56</v>
      </c>
      <c r="B14" s="15">
        <v>503.80000000000007</v>
      </c>
      <c r="C14" s="15">
        <v>364.05</v>
      </c>
      <c r="D14" s="15">
        <v>1748.6000000000001</v>
      </c>
      <c r="E14" s="15">
        <v>1469.9</v>
      </c>
      <c r="F14" s="15">
        <v>3264</v>
      </c>
      <c r="G14" s="15">
        <v>3065.8</v>
      </c>
      <c r="H14" s="15">
        <v>4954.3000000000011</v>
      </c>
      <c r="I14" s="15">
        <v>4790.7000000000007</v>
      </c>
      <c r="J14" s="15">
        <v>8726.4000000000015</v>
      </c>
      <c r="K14" s="15">
        <v>7953.85</v>
      </c>
      <c r="L14" s="15">
        <v>12366.6</v>
      </c>
      <c r="M14" s="15">
        <v>11380.2</v>
      </c>
      <c r="N14" s="15">
        <v>32162.800000000003</v>
      </c>
      <c r="O14" s="15">
        <v>32105.149999999998</v>
      </c>
      <c r="P14" s="148" t="s">
        <v>366</v>
      </c>
    </row>
    <row r="15" spans="1:17" ht="19" customHeight="1">
      <c r="A15" s="101" t="s">
        <v>59</v>
      </c>
      <c r="B15" s="15">
        <f>'Seiten 10-11'!C12*2</f>
        <v>170.4</v>
      </c>
      <c r="C15" s="15">
        <v>50</v>
      </c>
      <c r="D15" s="15">
        <f>'Seiten 10-11'!E12*2</f>
        <v>555.20000000000005</v>
      </c>
      <c r="E15" s="15">
        <v>501.40000000000003</v>
      </c>
      <c r="F15" s="15">
        <f>'Seiten 10-11'!F12*2</f>
        <v>1779.8000000000002</v>
      </c>
      <c r="G15" s="15">
        <v>1818.6000000000001</v>
      </c>
      <c r="H15" s="15">
        <f>'Seiten 10-11'!G12*2</f>
        <v>3311.6000000000004</v>
      </c>
      <c r="I15" s="15">
        <v>3300.5000000000005</v>
      </c>
      <c r="J15" s="15">
        <v>6345.6</v>
      </c>
      <c r="K15" s="15">
        <v>5847.9000000000005</v>
      </c>
      <c r="L15" s="15">
        <v>9194.6</v>
      </c>
      <c r="M15" s="15">
        <v>8478.6</v>
      </c>
      <c r="N15" s="15">
        <v>25141.600000000002</v>
      </c>
      <c r="O15" s="15">
        <v>24962.100000000002</v>
      </c>
      <c r="P15" s="148" t="s">
        <v>367</v>
      </c>
    </row>
    <row r="16" spans="1:17" ht="19" customHeight="1">
      <c r="A16" s="101" t="s">
        <v>62</v>
      </c>
      <c r="B16" s="15">
        <f>'Seiten 10-11'!C13*2</f>
        <v>200</v>
      </c>
      <c r="C16" s="15">
        <v>100</v>
      </c>
      <c r="D16" s="15">
        <f>'Seiten 10-11'!E13*2</f>
        <v>522.63</v>
      </c>
      <c r="E16" s="15">
        <v>481.29</v>
      </c>
      <c r="F16" s="15">
        <f>'Seiten 10-11'!F13*2</f>
        <v>1813.1499999999999</v>
      </c>
      <c r="G16" s="15">
        <v>1742.48</v>
      </c>
      <c r="H16" s="15">
        <f>'Seiten 10-11'!G13*2</f>
        <v>3133</v>
      </c>
      <c r="I16" s="15">
        <v>3047.665</v>
      </c>
      <c r="J16" s="15">
        <v>5743.37</v>
      </c>
      <c r="K16" s="15">
        <v>5643.37</v>
      </c>
      <c r="L16" s="15">
        <v>8060.4400000000005</v>
      </c>
      <c r="M16" s="15">
        <v>8004.4349999999995</v>
      </c>
      <c r="N16" s="15">
        <v>20672.340000000004</v>
      </c>
      <c r="O16" s="15">
        <v>20601.669999999998</v>
      </c>
      <c r="P16" s="148" t="s">
        <v>62</v>
      </c>
    </row>
    <row r="17" spans="1:16" ht="19" customHeight="1">
      <c r="A17" s="101" t="s">
        <v>65</v>
      </c>
      <c r="B17" s="15">
        <f>'Seiten 10-11'!C14*2</f>
        <v>615.5</v>
      </c>
      <c r="C17" s="15">
        <v>487</v>
      </c>
      <c r="D17" s="15">
        <f>'Seiten 10-11'!E14*2</f>
        <v>1269</v>
      </c>
      <c r="E17" s="15">
        <v>1109</v>
      </c>
      <c r="F17" s="15">
        <f>'Seiten 10-11'!F14*2</f>
        <v>2015.6</v>
      </c>
      <c r="G17" s="15">
        <v>1849</v>
      </c>
      <c r="H17" s="15">
        <f>'Seiten 10-11'!G14*2</f>
        <v>2853.2000000000003</v>
      </c>
      <c r="I17" s="15">
        <v>2674</v>
      </c>
      <c r="J17" s="15">
        <v>4625.5999999999995</v>
      </c>
      <c r="K17" s="15">
        <v>3913</v>
      </c>
      <c r="L17" s="15">
        <v>6679.2000000000007</v>
      </c>
      <c r="M17" s="15">
        <v>6121</v>
      </c>
      <c r="N17" s="15">
        <v>20003.699999999997</v>
      </c>
      <c r="O17" s="15">
        <v>19915</v>
      </c>
      <c r="P17" s="148" t="s">
        <v>65</v>
      </c>
    </row>
    <row r="18" spans="1:16" ht="19" customHeight="1">
      <c r="A18" s="101" t="s">
        <v>68</v>
      </c>
      <c r="B18" s="15">
        <f>'Seiten 10-11'!C15*2</f>
        <v>0</v>
      </c>
      <c r="C18" s="15">
        <v>151.49999999999997</v>
      </c>
      <c r="D18" s="15">
        <f>'Seiten 10-11'!E15*2</f>
        <v>743.6</v>
      </c>
      <c r="E18" s="15">
        <v>1170.4499999999998</v>
      </c>
      <c r="F18" s="15">
        <f>'Seiten 10-11'!F15*2</f>
        <v>1983</v>
      </c>
      <c r="G18" s="15">
        <v>2175.65</v>
      </c>
      <c r="H18" s="15">
        <f>'Seiten 10-11'!G15*2</f>
        <v>3194.7</v>
      </c>
      <c r="I18" s="15">
        <v>3180.9</v>
      </c>
      <c r="J18" s="15">
        <v>5370.3000000000011</v>
      </c>
      <c r="K18" s="15">
        <v>4984.75</v>
      </c>
      <c r="L18" s="15">
        <v>7573.5</v>
      </c>
      <c r="M18" s="15">
        <v>7435.7999999999993</v>
      </c>
      <c r="N18" s="15">
        <v>20076.7</v>
      </c>
      <c r="O18" s="15">
        <v>19649.8</v>
      </c>
      <c r="P18" s="148" t="s">
        <v>68</v>
      </c>
    </row>
    <row r="19" spans="1:16" ht="19" customHeight="1">
      <c r="A19" s="101" t="s">
        <v>71</v>
      </c>
      <c r="B19" s="15">
        <f>'Seiten 10-11'!C16*2</f>
        <v>192.9</v>
      </c>
      <c r="C19" s="15">
        <v>156.75</v>
      </c>
      <c r="D19" s="15">
        <f>'Seiten 10-11'!E16*2</f>
        <v>722.4</v>
      </c>
      <c r="E19" s="15">
        <v>758.7</v>
      </c>
      <c r="F19" s="15">
        <f>'Seiten 10-11'!F16*2</f>
        <v>1617.8999999999999</v>
      </c>
      <c r="G19" s="15">
        <v>1732.25</v>
      </c>
      <c r="H19" s="15">
        <f>'Seiten 10-11'!G16*2</f>
        <v>2869.3</v>
      </c>
      <c r="I19" s="15">
        <v>2867.5499999999997</v>
      </c>
      <c r="J19" s="15">
        <v>5091.6000000000004</v>
      </c>
      <c r="K19" s="15">
        <v>5196.6499999999996</v>
      </c>
      <c r="L19" s="15">
        <v>7593.3</v>
      </c>
      <c r="M19" s="15">
        <v>7772.2999999999993</v>
      </c>
      <c r="N19" s="15">
        <v>21417</v>
      </c>
      <c r="O19" s="15">
        <v>21668.35</v>
      </c>
      <c r="P19" s="148" t="s">
        <v>71</v>
      </c>
    </row>
    <row r="20" spans="1:16" ht="19" customHeight="1">
      <c r="A20" s="101" t="s">
        <v>74</v>
      </c>
      <c r="B20" s="15">
        <f>'Seiten 10-11'!C17*2</f>
        <v>264.09999999999997</v>
      </c>
      <c r="C20" s="15">
        <v>314.95</v>
      </c>
      <c r="D20" s="15">
        <f>'Seiten 10-11'!E17*2</f>
        <v>1158.3</v>
      </c>
      <c r="E20" s="15">
        <v>1219.2</v>
      </c>
      <c r="F20" s="15">
        <f>'Seiten 10-11'!F17*2</f>
        <v>2060</v>
      </c>
      <c r="G20" s="15">
        <v>2296.1499999999996</v>
      </c>
      <c r="H20" s="15">
        <f>'Seiten 10-11'!G17*2</f>
        <v>3317.2999999999997</v>
      </c>
      <c r="I20" s="15">
        <v>3274.0499999999997</v>
      </c>
      <c r="J20" s="15">
        <v>5651.5</v>
      </c>
      <c r="K20" s="15">
        <v>5660.4</v>
      </c>
      <c r="L20" s="15">
        <v>8293.1</v>
      </c>
      <c r="M20" s="15">
        <v>8401.0499999999993</v>
      </c>
      <c r="N20" s="15">
        <v>24269.700000000004</v>
      </c>
      <c r="O20" s="15">
        <v>24098.25</v>
      </c>
      <c r="P20" s="148" t="s">
        <v>370</v>
      </c>
    </row>
    <row r="21" spans="1:16" ht="19" customHeight="1">
      <c r="A21" s="101" t="s">
        <v>77</v>
      </c>
      <c r="B21" s="15">
        <f>'Seiten 10-11'!C18*2</f>
        <v>49.2</v>
      </c>
      <c r="C21" s="15">
        <v>0</v>
      </c>
      <c r="D21" s="15">
        <f>'Seiten 10-11'!E18*2</f>
        <v>296.49999999999994</v>
      </c>
      <c r="E21" s="15">
        <v>150.44999999999999</v>
      </c>
      <c r="F21" s="15">
        <f>'Seiten 10-11'!F18*2</f>
        <v>699.6</v>
      </c>
      <c r="G21" s="15">
        <v>497.69999999999993</v>
      </c>
      <c r="H21" s="15">
        <f>'Seiten 10-11'!G18*2</f>
        <v>1142.1000000000001</v>
      </c>
      <c r="I21" s="15">
        <v>922.35</v>
      </c>
      <c r="J21" s="15">
        <v>2122.5</v>
      </c>
      <c r="K21" s="15">
        <v>1601.0000000000002</v>
      </c>
      <c r="L21" s="15">
        <v>3162.6</v>
      </c>
      <c r="M21" s="15">
        <v>2626.15</v>
      </c>
      <c r="N21" s="15">
        <v>11493.1</v>
      </c>
      <c r="O21" s="15">
        <v>10739.199999999999</v>
      </c>
      <c r="P21" s="148" t="s">
        <v>371</v>
      </c>
    </row>
    <row r="22" spans="1:16" ht="19" customHeight="1">
      <c r="A22" s="101" t="s">
        <v>19</v>
      </c>
      <c r="B22" s="15">
        <f>'Seiten 10-11'!C19*2</f>
        <v>420.4</v>
      </c>
      <c r="C22" s="15">
        <v>397.75</v>
      </c>
      <c r="D22" s="15">
        <f>'Seiten 10-11'!E19*2</f>
        <v>1290.2</v>
      </c>
      <c r="E22" s="15">
        <v>1058.6000000000001</v>
      </c>
      <c r="F22" s="15">
        <f>'Seiten 10-11'!F19*2</f>
        <v>2474.2000000000003</v>
      </c>
      <c r="G22" s="15">
        <v>2120.4500000000003</v>
      </c>
      <c r="H22" s="15">
        <f>'Seiten 10-11'!G19*2</f>
        <v>3771.8</v>
      </c>
      <c r="I22" s="15">
        <v>3347</v>
      </c>
      <c r="J22" s="15">
        <v>6510.4000000000005</v>
      </c>
      <c r="K22" s="15">
        <v>6204.15</v>
      </c>
      <c r="L22" s="15">
        <v>9796.1</v>
      </c>
      <c r="M22" s="15">
        <v>9601.5000000000018</v>
      </c>
      <c r="N22" s="15">
        <v>30885.499999999996</v>
      </c>
      <c r="O22" s="15">
        <v>30757.149999999998</v>
      </c>
      <c r="P22" s="148" t="s">
        <v>53</v>
      </c>
    </row>
    <row r="23" spans="1:16" ht="19" customHeight="1">
      <c r="A23" s="101" t="s">
        <v>57</v>
      </c>
      <c r="B23" s="15">
        <f>'Seiten 10-11'!C20*2</f>
        <v>391.90000000000003</v>
      </c>
      <c r="C23" s="15">
        <v>372.04999999999995</v>
      </c>
      <c r="D23" s="15">
        <f>'Seiten 10-11'!E20*2</f>
        <v>1574.5</v>
      </c>
      <c r="E23" s="15">
        <v>1561.55</v>
      </c>
      <c r="F23" s="15">
        <f>'Seiten 10-11'!F20*2</f>
        <v>2988.3</v>
      </c>
      <c r="G23" s="15">
        <v>2991.9000000000005</v>
      </c>
      <c r="H23" s="15">
        <f>'Seiten 10-11'!G20*2</f>
        <v>4491</v>
      </c>
      <c r="I23" s="15">
        <v>4207.3</v>
      </c>
      <c r="J23" s="15">
        <v>7409.4</v>
      </c>
      <c r="K23" s="15">
        <v>7135.35</v>
      </c>
      <c r="L23" s="15">
        <v>11151.7</v>
      </c>
      <c r="M23" s="15">
        <v>10951.65</v>
      </c>
      <c r="N23" s="15">
        <v>31644.800000000003</v>
      </c>
      <c r="O23" s="15">
        <v>31878.399999999998</v>
      </c>
      <c r="P23" s="148" t="s">
        <v>815</v>
      </c>
    </row>
    <row r="24" spans="1:16" ht="19" customHeight="1">
      <c r="A24" s="101" t="s">
        <v>60</v>
      </c>
      <c r="B24" s="15">
        <f>'Seiten 10-11'!C21*2</f>
        <v>0</v>
      </c>
      <c r="C24" s="15">
        <v>0</v>
      </c>
      <c r="D24" s="15">
        <f>'Seiten 10-11'!E21*2</f>
        <v>0</v>
      </c>
      <c r="E24" s="15">
        <v>0</v>
      </c>
      <c r="F24" s="15">
        <f>'Seiten 10-11'!F21*2</f>
        <v>0</v>
      </c>
      <c r="G24" s="15">
        <v>0</v>
      </c>
      <c r="H24" s="15">
        <f>'Seiten 10-11'!G21*2</f>
        <v>1249.5999999999999</v>
      </c>
      <c r="I24" s="15">
        <v>1249.55</v>
      </c>
      <c r="J24" s="15">
        <v>5526.9</v>
      </c>
      <c r="K24" s="15">
        <v>5526.9</v>
      </c>
      <c r="L24" s="15">
        <v>9756.2000000000007</v>
      </c>
      <c r="M24" s="15">
        <v>9780.2000000000007</v>
      </c>
      <c r="N24" s="15">
        <v>31094.799999999999</v>
      </c>
      <c r="O24" s="15">
        <v>31118.85</v>
      </c>
      <c r="P24" s="148" t="s">
        <v>816</v>
      </c>
    </row>
    <row r="25" spans="1:16" ht="19" customHeight="1">
      <c r="A25" s="101" t="s">
        <v>63</v>
      </c>
      <c r="B25" s="15">
        <f>'Seiten 10-11'!C22*2</f>
        <v>0</v>
      </c>
      <c r="C25" s="15">
        <v>280.3</v>
      </c>
      <c r="D25" s="15">
        <f>'Seiten 10-11'!E22*2</f>
        <v>0</v>
      </c>
      <c r="E25" s="15">
        <v>400.90000000000003</v>
      </c>
      <c r="F25" s="15">
        <f>'Seiten 10-11'!F22*2</f>
        <v>1162.7</v>
      </c>
      <c r="G25" s="15">
        <v>1053.1500000000001</v>
      </c>
      <c r="H25" s="15">
        <f>'Seiten 10-11'!G22*2</f>
        <v>2290.5</v>
      </c>
      <c r="I25" s="15">
        <v>2150.5</v>
      </c>
      <c r="J25" s="15">
        <v>5237.2000000000007</v>
      </c>
      <c r="K25" s="15">
        <v>5050.3500000000004</v>
      </c>
      <c r="L25" s="15">
        <v>8899.6999999999989</v>
      </c>
      <c r="M25" s="15">
        <v>8677.35</v>
      </c>
      <c r="N25" s="15">
        <v>31348.300000000003</v>
      </c>
      <c r="O25" s="15">
        <v>31072.899999999998</v>
      </c>
      <c r="P25" s="148" t="s">
        <v>63</v>
      </c>
    </row>
    <row r="26" spans="1:16" ht="19" customHeight="1">
      <c r="A26" s="101" t="s">
        <v>66</v>
      </c>
      <c r="B26" s="15">
        <f>'Seiten 10-11'!C23*2</f>
        <v>365.3</v>
      </c>
      <c r="C26" s="15">
        <v>657.05</v>
      </c>
      <c r="D26" s="15">
        <f>'Seiten 10-11'!E23*2</f>
        <v>1132.4000000000001</v>
      </c>
      <c r="E26" s="15">
        <v>1153</v>
      </c>
      <c r="F26" s="15">
        <f>'Seiten 10-11'!F23*2</f>
        <v>2225.1</v>
      </c>
      <c r="G26" s="15">
        <v>2257.6999999999998</v>
      </c>
      <c r="H26" s="15">
        <f>'Seiten 10-11'!G23*2</f>
        <v>3433.7999999999993</v>
      </c>
      <c r="I26" s="15">
        <v>3523.55</v>
      </c>
      <c r="J26" s="15">
        <v>6069.5999999999995</v>
      </c>
      <c r="K26" s="15">
        <v>6021.8499999999995</v>
      </c>
      <c r="L26" s="15">
        <v>8888.4000000000015</v>
      </c>
      <c r="M26" s="15">
        <v>8982.6999999999989</v>
      </c>
      <c r="N26" s="15">
        <v>28222.5</v>
      </c>
      <c r="O26" s="15">
        <v>28631.799999999996</v>
      </c>
      <c r="P26" s="148" t="s">
        <v>375</v>
      </c>
    </row>
    <row r="27" spans="1:16" ht="19" customHeight="1">
      <c r="A27" s="101" t="s">
        <v>69</v>
      </c>
      <c r="B27" s="15">
        <f>'Seiten 10-11'!C24*2</f>
        <v>421.20000000000005</v>
      </c>
      <c r="C27" s="15">
        <v>225.45</v>
      </c>
      <c r="D27" s="15">
        <f>'Seiten 10-11'!E24*2</f>
        <v>1394.7000000000003</v>
      </c>
      <c r="E27" s="15">
        <v>1139.55</v>
      </c>
      <c r="F27" s="15">
        <f>'Seiten 10-11'!F24*2</f>
        <v>2630.1</v>
      </c>
      <c r="G27" s="15">
        <v>2324.4</v>
      </c>
      <c r="H27" s="15">
        <f>'Seiten 10-11'!G24*2</f>
        <v>3893.7000000000003</v>
      </c>
      <c r="I27" s="15">
        <v>3198.7500000000005</v>
      </c>
      <c r="J27" s="15">
        <v>6321.1</v>
      </c>
      <c r="K27" s="15">
        <v>5658.1500000000005</v>
      </c>
      <c r="L27" s="15">
        <v>9241.5</v>
      </c>
      <c r="M27" s="15">
        <v>8755.5</v>
      </c>
      <c r="N27" s="15">
        <v>27005.1</v>
      </c>
      <c r="O27" s="15">
        <v>27718.05</v>
      </c>
      <c r="P27" s="148" t="s">
        <v>817</v>
      </c>
    </row>
    <row r="28" spans="1:16" ht="19" customHeight="1">
      <c r="A28" s="101" t="s">
        <v>72</v>
      </c>
      <c r="B28" s="15">
        <f>'Seiten 10-11'!C25*2</f>
        <v>594.79999999999995</v>
      </c>
      <c r="C28" s="15">
        <v>312.70000000000005</v>
      </c>
      <c r="D28" s="15">
        <f>'Seiten 10-11'!E25*2</f>
        <v>1203.5999999999999</v>
      </c>
      <c r="E28" s="15">
        <v>849.99999999999989</v>
      </c>
      <c r="F28" s="15">
        <f>'Seiten 10-11'!F25*2</f>
        <v>2017.8000000000002</v>
      </c>
      <c r="G28" s="15">
        <v>1678.9999999999998</v>
      </c>
      <c r="H28" s="15">
        <f>'Seiten 10-11'!G25*2</f>
        <v>3012.4999999999995</v>
      </c>
      <c r="I28" s="15">
        <v>2695.35</v>
      </c>
      <c r="J28" s="15">
        <v>5033.8</v>
      </c>
      <c r="K28" s="15">
        <v>4553.1499999999996</v>
      </c>
      <c r="L28" s="15">
        <v>7129.6</v>
      </c>
      <c r="M28" s="15">
        <v>6773.5</v>
      </c>
      <c r="N28" s="15">
        <v>19724.8</v>
      </c>
      <c r="O28" s="15">
        <v>19667.3</v>
      </c>
      <c r="P28" s="148" t="s">
        <v>72</v>
      </c>
    </row>
    <row r="29" spans="1:16" ht="19" customHeight="1">
      <c r="A29" s="101" t="s">
        <v>75</v>
      </c>
      <c r="B29" s="15">
        <f>'Seiten 10-11'!C26*2</f>
        <v>0</v>
      </c>
      <c r="C29" s="15">
        <v>0</v>
      </c>
      <c r="D29" s="15">
        <f>'Seiten 10-11'!E26*2</f>
        <v>820.8</v>
      </c>
      <c r="E29" s="15">
        <v>775.2</v>
      </c>
      <c r="F29" s="15">
        <f>'Seiten 10-11'!F26*2</f>
        <v>2074.8000000000002</v>
      </c>
      <c r="G29" s="15">
        <v>1630.2</v>
      </c>
      <c r="H29" s="15">
        <f>'Seiten 10-11'!G26*2</f>
        <v>3374.4</v>
      </c>
      <c r="I29" s="15">
        <v>3142.25</v>
      </c>
      <c r="J29" s="15">
        <v>6281.4</v>
      </c>
      <c r="K29" s="15">
        <v>6188.95</v>
      </c>
      <c r="L29" s="15">
        <v>10146</v>
      </c>
      <c r="M29" s="15">
        <v>10054.799999999999</v>
      </c>
      <c r="N29" s="15">
        <v>32232.3</v>
      </c>
      <c r="O29" s="15">
        <v>32127.5</v>
      </c>
      <c r="P29" s="148" t="s">
        <v>378</v>
      </c>
    </row>
    <row r="30" spans="1:16" ht="19" customHeight="1">
      <c r="A30" s="101" t="s">
        <v>78</v>
      </c>
      <c r="B30" s="15">
        <f>'Seiten 10-11'!C27*2</f>
        <v>0</v>
      </c>
      <c r="C30" s="15">
        <v>0</v>
      </c>
      <c r="D30" s="15">
        <f>'Seiten 10-11'!E27*2</f>
        <v>91.06</v>
      </c>
      <c r="E30" s="15">
        <v>174</v>
      </c>
      <c r="F30" s="15">
        <f>'Seiten 10-11'!F27*2</f>
        <v>931.48</v>
      </c>
      <c r="G30" s="15">
        <v>1103</v>
      </c>
      <c r="H30" s="15">
        <f>'Seiten 10-11'!G27*2</f>
        <v>2117.04</v>
      </c>
      <c r="I30" s="15">
        <v>2329</v>
      </c>
      <c r="J30" s="15">
        <v>4847.96</v>
      </c>
      <c r="K30" s="15">
        <v>4752</v>
      </c>
      <c r="L30" s="15">
        <v>7570.4400000000005</v>
      </c>
      <c r="M30" s="15">
        <v>7560</v>
      </c>
      <c r="N30" s="15">
        <v>25253.9</v>
      </c>
      <c r="O30" s="15">
        <v>25397</v>
      </c>
      <c r="P30" s="148" t="s">
        <v>384</v>
      </c>
    </row>
    <row r="31" spans="1:16" ht="19" customHeight="1">
      <c r="A31" s="101" t="s">
        <v>55</v>
      </c>
      <c r="B31" s="15">
        <f>'Seiten 10-11'!C28*2</f>
        <v>0</v>
      </c>
      <c r="C31" s="15">
        <v>56</v>
      </c>
      <c r="D31" s="15">
        <f>'Seiten 10-11'!E28*2</f>
        <v>0</v>
      </c>
      <c r="E31" s="15">
        <v>651.85</v>
      </c>
      <c r="F31" s="15">
        <f>'Seiten 10-11'!F28*2</f>
        <v>430.1</v>
      </c>
      <c r="G31" s="15">
        <v>1496.3000000000002</v>
      </c>
      <c r="H31" s="15">
        <f>'Seiten 10-11'!G28*2</f>
        <v>1827.8000000000002</v>
      </c>
      <c r="I31" s="15">
        <v>2432.65</v>
      </c>
      <c r="J31" s="15">
        <v>4560.6000000000004</v>
      </c>
      <c r="K31" s="15">
        <v>4757.75</v>
      </c>
      <c r="L31" s="15">
        <v>7669.8</v>
      </c>
      <c r="M31" s="15">
        <v>7580.15</v>
      </c>
      <c r="N31" s="15">
        <v>25054.5</v>
      </c>
      <c r="O31" s="15">
        <v>24926.7</v>
      </c>
      <c r="P31" s="148" t="s">
        <v>55</v>
      </c>
    </row>
    <row r="32" spans="1:16" ht="19" customHeight="1">
      <c r="A32" s="101" t="s">
        <v>58</v>
      </c>
      <c r="B32" s="15">
        <f>'Seiten 10-11'!C29*2</f>
        <v>0</v>
      </c>
      <c r="C32" s="15">
        <v>0</v>
      </c>
      <c r="D32" s="15">
        <f>'Seiten 10-11'!E29*2</f>
        <v>357.20000000000005</v>
      </c>
      <c r="E32" s="15">
        <v>357.15</v>
      </c>
      <c r="F32" s="15">
        <f>'Seiten 10-11'!F29*2</f>
        <v>1344.6999999999998</v>
      </c>
      <c r="G32" s="15">
        <v>1236.45</v>
      </c>
      <c r="H32" s="15">
        <f>'Seiten 10-11'!G29*2</f>
        <v>2767.6</v>
      </c>
      <c r="I32" s="15">
        <v>2566.8000000000002</v>
      </c>
      <c r="J32" s="15">
        <v>5613.4</v>
      </c>
      <c r="K32" s="15">
        <v>5345.5999999999995</v>
      </c>
      <c r="L32" s="15">
        <v>8766.1</v>
      </c>
      <c r="M32" s="15">
        <v>8375.5499999999993</v>
      </c>
      <c r="N32" s="15">
        <v>25450.300000000003</v>
      </c>
      <c r="O32" s="15">
        <v>25450.35</v>
      </c>
      <c r="P32" s="148" t="s">
        <v>58</v>
      </c>
    </row>
    <row r="33" spans="1:16" ht="19" customHeight="1">
      <c r="A33" s="101" t="s">
        <v>61</v>
      </c>
      <c r="B33" s="15">
        <f>'Seiten 10-11'!C30*2</f>
        <v>40</v>
      </c>
      <c r="C33" s="15">
        <v>40</v>
      </c>
      <c r="D33" s="15">
        <f>'Seiten 10-11'!E30*2</f>
        <v>593.79999999999995</v>
      </c>
      <c r="E33" s="15">
        <v>197.6</v>
      </c>
      <c r="F33" s="15">
        <f>'Seiten 10-11'!F30*2</f>
        <v>1587.3</v>
      </c>
      <c r="G33" s="15">
        <v>705.15000000000009</v>
      </c>
      <c r="H33" s="15">
        <f>'Seiten 10-11'!G30*2</f>
        <v>2197.3000000000002</v>
      </c>
      <c r="I33" s="15">
        <v>1073.5</v>
      </c>
      <c r="J33" s="15">
        <v>3883.4</v>
      </c>
      <c r="K33" s="15">
        <v>2819.0499999999997</v>
      </c>
      <c r="L33" s="15">
        <v>6997.8</v>
      </c>
      <c r="M33" s="15">
        <v>5904.75</v>
      </c>
      <c r="N33" s="15">
        <v>26275.5</v>
      </c>
      <c r="O33" s="15">
        <v>26985</v>
      </c>
      <c r="P33" s="148" t="s">
        <v>61</v>
      </c>
    </row>
    <row r="34" spans="1:16" ht="19" customHeight="1">
      <c r="A34" s="101" t="s">
        <v>64</v>
      </c>
      <c r="B34" s="15">
        <f>'Seiten 10-11'!C31*2</f>
        <v>0</v>
      </c>
      <c r="C34" s="15">
        <v>0</v>
      </c>
      <c r="D34" s="15">
        <f>'Seiten 10-11'!E31*2</f>
        <v>0</v>
      </c>
      <c r="E34" s="15">
        <v>0</v>
      </c>
      <c r="F34" s="15">
        <f>'Seiten 10-11'!F31*2</f>
        <v>0</v>
      </c>
      <c r="G34" s="15">
        <v>968.2</v>
      </c>
      <c r="H34" s="15">
        <f>'Seiten 10-11'!G31*2</f>
        <v>280.2</v>
      </c>
      <c r="I34" s="15">
        <v>3004.6499999999996</v>
      </c>
      <c r="J34" s="15">
        <v>4039.6</v>
      </c>
      <c r="K34" s="15">
        <v>8137.8</v>
      </c>
      <c r="L34" s="15">
        <v>9466.1</v>
      </c>
      <c r="M34" s="15">
        <v>11674.849999999999</v>
      </c>
      <c r="N34" s="15">
        <v>32106.300000000003</v>
      </c>
      <c r="O34" s="15">
        <v>32677.599999999999</v>
      </c>
      <c r="P34" s="148" t="s">
        <v>64</v>
      </c>
    </row>
    <row r="35" spans="1:16" ht="19" customHeight="1">
      <c r="A35" s="101" t="s">
        <v>20</v>
      </c>
      <c r="B35" s="15">
        <f>'Seiten 10-11'!C32*2</f>
        <v>68</v>
      </c>
      <c r="C35" s="15">
        <v>34</v>
      </c>
      <c r="D35" s="15">
        <f>'Seiten 10-11'!E32*2</f>
        <v>68</v>
      </c>
      <c r="E35" s="15">
        <v>202.95000000000002</v>
      </c>
      <c r="F35" s="15">
        <f>'Seiten 10-11'!F32*2</f>
        <v>1197.4999999999998</v>
      </c>
      <c r="G35" s="15">
        <v>996.65</v>
      </c>
      <c r="H35" s="15">
        <f>'Seiten 10-11'!G32*2</f>
        <v>1881.3999999999999</v>
      </c>
      <c r="I35" s="15">
        <v>2271.75</v>
      </c>
      <c r="J35" s="15">
        <v>4827.2999999999993</v>
      </c>
      <c r="K35" s="15">
        <v>4576.8999999999996</v>
      </c>
      <c r="L35" s="15">
        <v>7893.9000000000005</v>
      </c>
      <c r="M35" s="15">
        <v>7222.6500000000005</v>
      </c>
      <c r="N35" s="15">
        <v>27490.399999999998</v>
      </c>
      <c r="O35" s="15">
        <v>27896.450000000004</v>
      </c>
      <c r="P35" s="148" t="s">
        <v>67</v>
      </c>
    </row>
    <row r="36" spans="1:16" ht="19" customHeight="1">
      <c r="A36" s="101" t="s">
        <v>21</v>
      </c>
      <c r="B36" s="15">
        <f>'Seiten 10-11'!C33*2</f>
        <v>372.4</v>
      </c>
      <c r="C36" s="15">
        <v>414.79999999999995</v>
      </c>
      <c r="D36" s="15">
        <f>'Seiten 10-11'!E33*2</f>
        <v>972.8</v>
      </c>
      <c r="E36" s="15">
        <v>1022.85</v>
      </c>
      <c r="F36" s="15">
        <f>'Seiten 10-11'!F33*2</f>
        <v>2082.3999999999996</v>
      </c>
      <c r="G36" s="15">
        <v>2282.9499999999998</v>
      </c>
      <c r="H36" s="15">
        <f>'Seiten 10-11'!G33*2</f>
        <v>3845.6</v>
      </c>
      <c r="I36" s="15">
        <v>3582.85</v>
      </c>
      <c r="J36" s="15">
        <v>7552.5</v>
      </c>
      <c r="K36" s="15">
        <v>7904.65</v>
      </c>
      <c r="L36" s="15">
        <v>11637.5</v>
      </c>
      <c r="M36" s="15">
        <v>12343.150000000001</v>
      </c>
      <c r="N36" s="15">
        <v>34776.042000000001</v>
      </c>
      <c r="O36" s="15">
        <v>35508.800000000003</v>
      </c>
      <c r="P36" s="148" t="s">
        <v>70</v>
      </c>
    </row>
    <row r="37" spans="1:16" ht="19" customHeight="1">
      <c r="A37" s="101" t="s">
        <v>22</v>
      </c>
      <c r="B37" s="15">
        <f>'Seiten 10-11'!C34*2</f>
        <v>50</v>
      </c>
      <c r="C37" s="15">
        <v>25</v>
      </c>
      <c r="D37" s="15">
        <f>'Seiten 10-11'!E34*2</f>
        <v>50</v>
      </c>
      <c r="E37" s="15">
        <v>25</v>
      </c>
      <c r="F37" s="15">
        <f>'Seiten 10-11'!F34*2</f>
        <v>50</v>
      </c>
      <c r="G37" s="15">
        <v>25</v>
      </c>
      <c r="H37" s="15">
        <f>'Seiten 10-11'!G34*2</f>
        <v>696.2</v>
      </c>
      <c r="I37" s="15">
        <v>558.4</v>
      </c>
      <c r="J37" s="15">
        <v>3673.7</v>
      </c>
      <c r="K37" s="15">
        <v>3255.6</v>
      </c>
      <c r="L37" s="15">
        <v>7204.8</v>
      </c>
      <c r="M37" s="15">
        <v>6785.85</v>
      </c>
      <c r="N37" s="15">
        <v>29912.200000000004</v>
      </c>
      <c r="O37" s="15">
        <v>29477.65</v>
      </c>
      <c r="P37" s="148" t="s">
        <v>73</v>
      </c>
    </row>
    <row r="38" spans="1:16" ht="19" customHeight="1">
      <c r="A38" s="101" t="s">
        <v>23</v>
      </c>
      <c r="B38" s="15">
        <f>'Seiten 10-11'!C35*2</f>
        <v>312.89999999999998</v>
      </c>
      <c r="C38" s="15">
        <v>0</v>
      </c>
      <c r="D38" s="15">
        <f>'Seiten 10-11'!E35*2</f>
        <v>921.30000000000007</v>
      </c>
      <c r="E38" s="15">
        <v>261.45</v>
      </c>
      <c r="F38" s="15">
        <f>'Seiten 10-11'!F35*2</f>
        <v>2006.6000000000001</v>
      </c>
      <c r="G38" s="15">
        <v>1243.2</v>
      </c>
      <c r="H38" s="15">
        <f>'Seiten 10-11'!G35*2</f>
        <v>3451.1</v>
      </c>
      <c r="I38" s="15">
        <v>2731.95</v>
      </c>
      <c r="J38" s="15">
        <v>6611.5</v>
      </c>
      <c r="K38" s="15">
        <v>6088.5</v>
      </c>
      <c r="L38" s="15">
        <v>10349.9</v>
      </c>
      <c r="M38" s="15">
        <v>9891.3999999999978</v>
      </c>
      <c r="N38" s="15">
        <v>32275</v>
      </c>
      <c r="O38" s="15">
        <v>31508.3</v>
      </c>
      <c r="P38" s="148" t="s">
        <v>76</v>
      </c>
    </row>
    <row r="39" spans="1:16" ht="19" customHeight="1">
      <c r="A39" s="101"/>
      <c r="B39" s="15"/>
      <c r="C39" s="16"/>
      <c r="D39" s="16"/>
      <c r="E39" s="16"/>
      <c r="F39" s="16"/>
      <c r="G39" s="16"/>
      <c r="H39" s="16"/>
      <c r="I39" s="16"/>
      <c r="J39" s="15"/>
      <c r="K39" s="15"/>
      <c r="L39" s="15"/>
      <c r="M39" s="15"/>
      <c r="N39" s="15"/>
      <c r="O39" s="15"/>
      <c r="P39" s="148"/>
    </row>
    <row r="40" spans="1:16" ht="19" customHeight="1">
      <c r="A40" s="101"/>
      <c r="B40" s="16"/>
      <c r="C40" s="16"/>
      <c r="D40" s="16"/>
      <c r="E40" s="16"/>
      <c r="F40" s="16"/>
      <c r="G40" s="16"/>
      <c r="H40" s="16"/>
      <c r="I40" s="16"/>
      <c r="J40" s="15"/>
      <c r="K40" s="15"/>
      <c r="L40" s="15"/>
      <c r="M40" s="15"/>
      <c r="N40" s="15"/>
      <c r="O40" s="15"/>
      <c r="P40" s="148"/>
    </row>
    <row r="41" spans="1:16" ht="19" customHeight="1">
      <c r="A41" s="101"/>
      <c r="B41" s="143"/>
      <c r="C41" s="143"/>
      <c r="D41" s="143"/>
      <c r="E41" s="143"/>
      <c r="F41" s="143"/>
      <c r="G41" s="143"/>
      <c r="H41" s="143"/>
      <c r="I41" s="143"/>
      <c r="J41" s="15"/>
      <c r="K41" s="15"/>
      <c r="L41" s="15"/>
      <c r="M41" s="15"/>
      <c r="N41" s="15"/>
      <c r="O41" s="15"/>
      <c r="P41" s="148"/>
    </row>
    <row r="42" spans="1:16" ht="19" customHeight="1">
      <c r="A42" s="108" t="s">
        <v>79</v>
      </c>
      <c r="B42" s="386">
        <f>'Seiten 10-11'!C37*2</f>
        <v>0</v>
      </c>
      <c r="C42" s="15">
        <v>0</v>
      </c>
      <c r="D42" s="15">
        <f>'Seiten 10-11'!E37*2</f>
        <v>0</v>
      </c>
      <c r="E42" s="15">
        <v>0</v>
      </c>
      <c r="F42" s="15">
        <f>'Seiten 10-11'!F37*2</f>
        <v>60</v>
      </c>
      <c r="G42" s="15">
        <v>0</v>
      </c>
      <c r="H42" s="15">
        <f>'Seiten 10-11'!G37*2</f>
        <v>129.4</v>
      </c>
      <c r="I42" s="15">
        <v>25</v>
      </c>
      <c r="J42" s="15">
        <v>266.8</v>
      </c>
      <c r="K42" s="15">
        <v>192</v>
      </c>
      <c r="L42" s="15">
        <v>421.8</v>
      </c>
      <c r="M42" s="15">
        <v>580</v>
      </c>
      <c r="N42" s="15">
        <v>3689</v>
      </c>
      <c r="O42" s="15">
        <v>6413</v>
      </c>
      <c r="P42" s="148" t="s">
        <v>80</v>
      </c>
    </row>
    <row r="43" spans="1:16" ht="19" customHeight="1">
      <c r="A43" s="108"/>
      <c r="B43" s="144"/>
      <c r="C43" s="144"/>
      <c r="D43" s="144"/>
      <c r="E43" s="144"/>
      <c r="F43" s="144"/>
      <c r="G43" s="144"/>
      <c r="H43" s="144"/>
      <c r="I43" s="144"/>
      <c r="J43" s="15"/>
      <c r="K43" s="15"/>
      <c r="L43" s="15"/>
      <c r="M43" s="15"/>
      <c r="N43" s="15"/>
      <c r="O43" s="15"/>
      <c r="P43" s="148"/>
    </row>
    <row r="44" spans="1:16" ht="19" customHeight="1">
      <c r="A44" s="92"/>
      <c r="B44" s="832" t="s">
        <v>45</v>
      </c>
      <c r="C44" s="833"/>
      <c r="D44" s="833"/>
      <c r="E44" s="833"/>
      <c r="F44" s="833"/>
      <c r="G44" s="833"/>
      <c r="H44" s="833"/>
      <c r="I44" s="834"/>
      <c r="J44" s="820" t="s">
        <v>818</v>
      </c>
      <c r="K44" s="821"/>
      <c r="L44" s="821"/>
      <c r="M44" s="821"/>
      <c r="N44" s="821"/>
      <c r="O44" s="822"/>
      <c r="P44" s="148"/>
    </row>
    <row r="45" spans="1:16" ht="19" customHeight="1">
      <c r="A45" s="101" t="s">
        <v>155</v>
      </c>
      <c r="B45" s="15">
        <v>551.79999999999995</v>
      </c>
      <c r="C45" s="15">
        <v>153.35</v>
      </c>
      <c r="D45" s="15">
        <v>1094.5</v>
      </c>
      <c r="E45" s="15">
        <v>677.75</v>
      </c>
      <c r="F45" s="15">
        <v>1836.5</v>
      </c>
      <c r="G45" s="15">
        <v>1222.75</v>
      </c>
      <c r="H45" s="15">
        <v>2686.1</v>
      </c>
      <c r="I45" s="15">
        <v>2038.0000000000002</v>
      </c>
      <c r="J45" s="15">
        <v>4781.3999999999996</v>
      </c>
      <c r="K45" s="15">
        <v>4110.4500000000007</v>
      </c>
      <c r="L45" s="15">
        <v>7231.7500000000009</v>
      </c>
      <c r="M45" s="15">
        <v>6824.1</v>
      </c>
      <c r="N45" s="15">
        <v>22993.8</v>
      </c>
      <c r="O45" s="15">
        <v>23222.800000000003</v>
      </c>
      <c r="P45" s="434" t="s">
        <v>365</v>
      </c>
    </row>
    <row r="46" spans="1:16" ht="19" customHeight="1">
      <c r="A46" s="101" t="s">
        <v>56</v>
      </c>
      <c r="B46" s="15">
        <v>1029.3</v>
      </c>
      <c r="C46" s="15">
        <v>364.05</v>
      </c>
      <c r="D46" s="15">
        <v>2131.5500000000002</v>
      </c>
      <c r="E46" s="15">
        <v>1469.9</v>
      </c>
      <c r="F46" s="15">
        <v>3662.1500000000005</v>
      </c>
      <c r="G46" s="15">
        <v>3065.8</v>
      </c>
      <c r="H46" s="15">
        <v>5315</v>
      </c>
      <c r="I46" s="15">
        <v>4790.7000000000007</v>
      </c>
      <c r="J46" s="15">
        <v>8827.1500000000015</v>
      </c>
      <c r="K46" s="15">
        <v>7953.85</v>
      </c>
      <c r="L46" s="15">
        <v>12449.900000000001</v>
      </c>
      <c r="M46" s="15">
        <v>11380.2</v>
      </c>
      <c r="N46" s="15">
        <v>33297.800000000003</v>
      </c>
      <c r="O46" s="15">
        <v>31996.1</v>
      </c>
      <c r="P46" s="434" t="s">
        <v>366</v>
      </c>
    </row>
    <row r="47" spans="1:16" ht="19" customHeight="1">
      <c r="A47" s="101" t="s">
        <v>59</v>
      </c>
      <c r="B47" s="15">
        <v>423.79999999999995</v>
      </c>
      <c r="C47" s="15">
        <v>50</v>
      </c>
      <c r="D47" s="15">
        <v>1389.5</v>
      </c>
      <c r="E47" s="15">
        <v>501.40000000000003</v>
      </c>
      <c r="F47" s="15">
        <v>1705.8000000000002</v>
      </c>
      <c r="G47" s="15">
        <v>1818.6000000000001</v>
      </c>
      <c r="H47" s="15">
        <v>3624.3</v>
      </c>
      <c r="I47" s="15">
        <v>3300.5000000000005</v>
      </c>
      <c r="J47" s="15">
        <v>6303.1</v>
      </c>
      <c r="K47" s="15">
        <v>5847.9000000000005</v>
      </c>
      <c r="L47" s="15">
        <v>9416.6</v>
      </c>
      <c r="M47" s="15">
        <v>8478.6</v>
      </c>
      <c r="N47" s="15">
        <v>25250.799999999999</v>
      </c>
      <c r="O47" s="15">
        <v>24876.300000000003</v>
      </c>
      <c r="P47" s="434" t="s">
        <v>367</v>
      </c>
    </row>
    <row r="48" spans="1:16" ht="19" customHeight="1">
      <c r="A48" s="101" t="s">
        <v>62</v>
      </c>
      <c r="B48" s="15">
        <v>493.29999999999995</v>
      </c>
      <c r="C48" s="15">
        <v>100</v>
      </c>
      <c r="D48" s="15">
        <v>1402.53</v>
      </c>
      <c r="E48" s="15">
        <v>965.23500000000001</v>
      </c>
      <c r="F48" s="15">
        <v>1666.5</v>
      </c>
      <c r="G48" s="15">
        <v>2255.7550000000001</v>
      </c>
      <c r="H48" s="15">
        <v>3220.99</v>
      </c>
      <c r="I48" s="15">
        <v>3340.9649999999997</v>
      </c>
      <c r="J48" s="15">
        <v>5523.3949999999995</v>
      </c>
      <c r="K48" s="15">
        <v>5643.37</v>
      </c>
      <c r="L48" s="15">
        <v>8089.77</v>
      </c>
      <c r="M48" s="15">
        <v>8004.4349999999995</v>
      </c>
      <c r="N48" s="15">
        <v>20599.014999999999</v>
      </c>
      <c r="O48" s="15">
        <v>20543.010000000002</v>
      </c>
      <c r="P48" s="434" t="s">
        <v>62</v>
      </c>
    </row>
    <row r="49" spans="1:16" ht="19" customHeight="1">
      <c r="A49" s="101" t="s">
        <v>65</v>
      </c>
      <c r="B49" s="15">
        <v>764.35</v>
      </c>
      <c r="C49" s="15">
        <v>487</v>
      </c>
      <c r="D49" s="15">
        <v>1411.3500000000001</v>
      </c>
      <c r="E49" s="15">
        <v>1109</v>
      </c>
      <c r="F49" s="15">
        <v>1606.4</v>
      </c>
      <c r="G49" s="15">
        <v>1849</v>
      </c>
      <c r="H49" s="15">
        <v>3007.85</v>
      </c>
      <c r="I49" s="15">
        <v>2733</v>
      </c>
      <c r="J49" s="15">
        <v>4926.7</v>
      </c>
      <c r="K49" s="15">
        <v>4637</v>
      </c>
      <c r="L49" s="15">
        <v>7217.1000000000013</v>
      </c>
      <c r="M49" s="15">
        <v>6341</v>
      </c>
      <c r="N49" s="15">
        <v>20373.55</v>
      </c>
      <c r="O49" s="15">
        <v>19915</v>
      </c>
      <c r="P49" s="434" t="s">
        <v>65</v>
      </c>
    </row>
    <row r="50" spans="1:16" ht="19" customHeight="1">
      <c r="A50" s="101" t="s">
        <v>68</v>
      </c>
      <c r="B50" s="15">
        <v>509.49999999999994</v>
      </c>
      <c r="C50" s="15">
        <v>151.49999999999997</v>
      </c>
      <c r="D50" s="15">
        <v>1363.25</v>
      </c>
      <c r="E50" s="15">
        <v>1170.4499999999998</v>
      </c>
      <c r="F50" s="15">
        <v>1597.35</v>
      </c>
      <c r="G50" s="15">
        <v>2175.65</v>
      </c>
      <c r="H50" s="15">
        <v>3043.2</v>
      </c>
      <c r="I50" s="15">
        <v>3180.9</v>
      </c>
      <c r="J50" s="15">
        <v>5452.9</v>
      </c>
      <c r="K50" s="15">
        <v>5039.8500000000004</v>
      </c>
      <c r="L50" s="15">
        <v>7972.85</v>
      </c>
      <c r="M50" s="15">
        <v>7656.15</v>
      </c>
      <c r="N50" s="15">
        <v>20062.95</v>
      </c>
      <c r="O50" s="15">
        <v>19649.8</v>
      </c>
      <c r="P50" s="434" t="s">
        <v>68</v>
      </c>
    </row>
    <row r="51" spans="1:16" ht="19" customHeight="1">
      <c r="A51" s="101" t="s">
        <v>71</v>
      </c>
      <c r="B51" s="15">
        <v>492.04999999999995</v>
      </c>
      <c r="C51" s="15">
        <v>156.75</v>
      </c>
      <c r="D51" s="15">
        <v>1224.75</v>
      </c>
      <c r="E51" s="15">
        <v>758.7</v>
      </c>
      <c r="F51" s="15">
        <v>1484.65</v>
      </c>
      <c r="G51" s="15">
        <v>1732.25</v>
      </c>
      <c r="H51" s="15">
        <v>2996.5499999999997</v>
      </c>
      <c r="I51" s="15">
        <v>2867.5499999999997</v>
      </c>
      <c r="J51" s="15">
        <v>5314.8499999999995</v>
      </c>
      <c r="K51" s="15">
        <v>5196.6499999999996</v>
      </c>
      <c r="L51" s="15">
        <v>7964</v>
      </c>
      <c r="M51" s="15">
        <v>7772.2999999999993</v>
      </c>
      <c r="N51" s="15">
        <v>21606.95</v>
      </c>
      <c r="O51" s="15">
        <v>21668.35</v>
      </c>
      <c r="P51" s="434" t="s">
        <v>71</v>
      </c>
    </row>
    <row r="52" spans="1:16" ht="19" customHeight="1">
      <c r="A52" s="101" t="s">
        <v>74</v>
      </c>
      <c r="B52" s="15">
        <v>670.55</v>
      </c>
      <c r="C52" s="15">
        <v>314.95</v>
      </c>
      <c r="D52" s="15">
        <v>1407.15</v>
      </c>
      <c r="E52" s="15">
        <v>1219.2</v>
      </c>
      <c r="F52" s="15">
        <v>1658.6499999999999</v>
      </c>
      <c r="G52" s="15">
        <v>2296.1499999999996</v>
      </c>
      <c r="H52" s="15">
        <v>3420.1500000000005</v>
      </c>
      <c r="I52" s="15">
        <v>3274.0499999999997</v>
      </c>
      <c r="J52" s="15">
        <v>5933.4000000000005</v>
      </c>
      <c r="K52" s="15">
        <v>5660.4</v>
      </c>
      <c r="L52" s="15">
        <v>8840.5</v>
      </c>
      <c r="M52" s="15">
        <v>8549.65</v>
      </c>
      <c r="N52" s="15">
        <v>24484.350000000002</v>
      </c>
      <c r="O52" s="15">
        <v>24709.149999999998</v>
      </c>
      <c r="P52" s="434" t="s">
        <v>370</v>
      </c>
    </row>
    <row r="53" spans="1:16" ht="19" customHeight="1">
      <c r="A53" s="101" t="s">
        <v>77</v>
      </c>
      <c r="B53" s="15">
        <v>188.5</v>
      </c>
      <c r="C53" s="15">
        <v>0</v>
      </c>
      <c r="D53" s="15">
        <v>480.55</v>
      </c>
      <c r="E53" s="15">
        <v>150.44999999999999</v>
      </c>
      <c r="F53" s="15">
        <v>571.05000000000007</v>
      </c>
      <c r="G53" s="15">
        <v>497.69999999999993</v>
      </c>
      <c r="H53" s="15">
        <v>1244.5500000000002</v>
      </c>
      <c r="I53" s="15">
        <v>922.35</v>
      </c>
      <c r="J53" s="15">
        <v>2262.6</v>
      </c>
      <c r="K53" s="15">
        <v>1601.0000000000002</v>
      </c>
      <c r="L53" s="15">
        <v>3473.2000000000003</v>
      </c>
      <c r="M53" s="15">
        <v>2626.15</v>
      </c>
      <c r="N53" s="15">
        <v>14272.3</v>
      </c>
      <c r="O53" s="15">
        <v>10670.649999999998</v>
      </c>
      <c r="P53" s="434" t="s">
        <v>371</v>
      </c>
    </row>
    <row r="54" spans="1:16" ht="19" customHeight="1">
      <c r="A54" s="101" t="s">
        <v>19</v>
      </c>
      <c r="B54" s="15">
        <v>776.55</v>
      </c>
      <c r="C54" s="15">
        <v>397.75</v>
      </c>
      <c r="D54" s="15">
        <v>1677.4500000000003</v>
      </c>
      <c r="E54" s="15">
        <v>1058.6000000000001</v>
      </c>
      <c r="F54" s="15">
        <v>1935.9</v>
      </c>
      <c r="G54" s="15">
        <v>2120.4500000000003</v>
      </c>
      <c r="H54" s="15">
        <v>3991.0500000000006</v>
      </c>
      <c r="I54" s="15">
        <v>3347</v>
      </c>
      <c r="J54" s="15">
        <v>7176.1500000000005</v>
      </c>
      <c r="K54" s="15">
        <v>6204.15</v>
      </c>
      <c r="L54" s="15">
        <v>10774.949999999999</v>
      </c>
      <c r="M54" s="15">
        <v>9601.5000000000018</v>
      </c>
      <c r="N54" s="15">
        <v>31506.85</v>
      </c>
      <c r="O54" s="15">
        <v>30659.05</v>
      </c>
      <c r="P54" s="434" t="s">
        <v>53</v>
      </c>
    </row>
    <row r="55" spans="1:16" ht="19" customHeight="1">
      <c r="A55" s="101" t="s">
        <v>57</v>
      </c>
      <c r="B55" s="15">
        <v>953.49999999999989</v>
      </c>
      <c r="C55" s="15">
        <v>372.04999999999995</v>
      </c>
      <c r="D55" s="15">
        <v>1976</v>
      </c>
      <c r="E55" s="15">
        <v>1561.55</v>
      </c>
      <c r="F55" s="15">
        <v>2285.5</v>
      </c>
      <c r="G55" s="15">
        <v>2991.9000000000005</v>
      </c>
      <c r="H55" s="15">
        <v>4602.7999999999993</v>
      </c>
      <c r="I55" s="15">
        <v>4207.3</v>
      </c>
      <c r="J55" s="15">
        <v>8073.25</v>
      </c>
      <c r="K55" s="15">
        <v>7135.35</v>
      </c>
      <c r="L55" s="15">
        <v>11751.849999999999</v>
      </c>
      <c r="M55" s="15">
        <v>10951.65</v>
      </c>
      <c r="N55" s="15">
        <v>32362.949999999997</v>
      </c>
      <c r="O55" s="15">
        <v>31778.25</v>
      </c>
      <c r="P55" s="434" t="s">
        <v>815</v>
      </c>
    </row>
    <row r="56" spans="1:16" ht="19" customHeight="1">
      <c r="A56" s="101" t="s">
        <v>60</v>
      </c>
      <c r="B56" s="15">
        <v>0</v>
      </c>
      <c r="C56" s="15">
        <v>0</v>
      </c>
      <c r="D56" s="15">
        <v>178</v>
      </c>
      <c r="E56" s="15">
        <v>0</v>
      </c>
      <c r="F56" s="15">
        <v>624.79999999999995</v>
      </c>
      <c r="G56" s="15">
        <v>0</v>
      </c>
      <c r="H56" s="15">
        <v>3171.95</v>
      </c>
      <c r="I56" s="15">
        <v>1249.55</v>
      </c>
      <c r="J56" s="15">
        <v>6175.7</v>
      </c>
      <c r="K56" s="15">
        <v>5526.9</v>
      </c>
      <c r="L56" s="15">
        <v>9780.25</v>
      </c>
      <c r="M56" s="15">
        <v>9780.2000000000007</v>
      </c>
      <c r="N56" s="15">
        <v>31096.6</v>
      </c>
      <c r="O56" s="15">
        <v>31118.85</v>
      </c>
      <c r="P56" s="434" t="s">
        <v>816</v>
      </c>
    </row>
    <row r="57" spans="1:16" ht="19" customHeight="1">
      <c r="A57" s="101" t="s">
        <v>63</v>
      </c>
      <c r="B57" s="15">
        <v>236.05</v>
      </c>
      <c r="C57" s="15">
        <v>280.3</v>
      </c>
      <c r="D57" s="15">
        <v>903.80000000000007</v>
      </c>
      <c r="E57" s="15">
        <v>400.90000000000003</v>
      </c>
      <c r="F57" s="15">
        <v>1145.25</v>
      </c>
      <c r="G57" s="15">
        <v>1053.1500000000001</v>
      </c>
      <c r="H57" s="15">
        <v>2959.25</v>
      </c>
      <c r="I57" s="15">
        <v>2150.5</v>
      </c>
      <c r="J57" s="15">
        <v>6151.9499999999989</v>
      </c>
      <c r="K57" s="15">
        <v>5050.3500000000004</v>
      </c>
      <c r="L57" s="15">
        <v>9810.15</v>
      </c>
      <c r="M57" s="15">
        <v>8677.35</v>
      </c>
      <c r="N57" s="15">
        <v>32358.649999999998</v>
      </c>
      <c r="O57" s="15">
        <v>31072.899999999998</v>
      </c>
      <c r="P57" s="434" t="s">
        <v>63</v>
      </c>
    </row>
    <row r="58" spans="1:16" ht="19" customHeight="1">
      <c r="A58" s="101" t="s">
        <v>66</v>
      </c>
      <c r="B58" s="15">
        <v>715.4</v>
      </c>
      <c r="C58" s="15">
        <v>305.79999999999995</v>
      </c>
      <c r="D58" s="15">
        <v>1522.65</v>
      </c>
      <c r="E58" s="15">
        <v>1153</v>
      </c>
      <c r="F58" s="15">
        <v>1788.0499999999997</v>
      </c>
      <c r="G58" s="15">
        <v>2257.6999999999998</v>
      </c>
      <c r="H58" s="15">
        <v>3674.6499999999996</v>
      </c>
      <c r="I58" s="15">
        <v>3523.55</v>
      </c>
      <c r="J58" s="15">
        <v>6450.95</v>
      </c>
      <c r="K58" s="15">
        <v>6021.8499999999995</v>
      </c>
      <c r="L58" s="15">
        <v>9693.4</v>
      </c>
      <c r="M58" s="15">
        <v>8982.6999999999989</v>
      </c>
      <c r="N58" s="15">
        <v>28701.9</v>
      </c>
      <c r="O58" s="15">
        <v>28535.199999999997</v>
      </c>
      <c r="P58" s="434" t="s">
        <v>375</v>
      </c>
    </row>
    <row r="59" spans="1:16" ht="19" customHeight="1">
      <c r="A59" s="101" t="s">
        <v>69</v>
      </c>
      <c r="B59" s="15">
        <v>823.65000000000009</v>
      </c>
      <c r="C59" s="15">
        <v>239.45000000000002</v>
      </c>
      <c r="D59" s="15">
        <v>1731.6000000000001</v>
      </c>
      <c r="E59" s="15">
        <v>1219.1500000000001</v>
      </c>
      <c r="F59" s="15">
        <v>2003.0000000000002</v>
      </c>
      <c r="G59" s="15">
        <v>2398.5</v>
      </c>
      <c r="H59" s="15">
        <v>3943.6500000000005</v>
      </c>
      <c r="I59" s="15">
        <v>3272.8500000000004</v>
      </c>
      <c r="J59" s="15">
        <v>6796.9000000000005</v>
      </c>
      <c r="K59" s="15">
        <v>5932.6500000000005</v>
      </c>
      <c r="L59" s="15">
        <v>9951.2000000000007</v>
      </c>
      <c r="M59" s="15">
        <v>9145.5</v>
      </c>
      <c r="N59" s="15">
        <v>27499.700000000004</v>
      </c>
      <c r="O59" s="15">
        <v>27718.05</v>
      </c>
      <c r="P59" s="434" t="s">
        <v>817</v>
      </c>
    </row>
    <row r="60" spans="1:16" ht="19" customHeight="1">
      <c r="A60" s="101" t="s">
        <v>72</v>
      </c>
      <c r="B60" s="15">
        <v>752.25</v>
      </c>
      <c r="C60" s="15">
        <v>573.5</v>
      </c>
      <c r="D60" s="15">
        <v>1460.25</v>
      </c>
      <c r="E60" s="15">
        <v>1169.45</v>
      </c>
      <c r="F60" s="15">
        <v>1692.1</v>
      </c>
      <c r="G60" s="15">
        <v>1978.4500000000003</v>
      </c>
      <c r="H60" s="15">
        <v>3196.5999999999995</v>
      </c>
      <c r="I60" s="15">
        <v>2695.35</v>
      </c>
      <c r="J60" s="15">
        <v>5219.6499999999996</v>
      </c>
      <c r="K60" s="15">
        <v>4553.1499999999996</v>
      </c>
      <c r="L60" s="15">
        <v>7502.15</v>
      </c>
      <c r="M60" s="15">
        <v>6773.5</v>
      </c>
      <c r="N60" s="15">
        <v>20294.8</v>
      </c>
      <c r="O60" s="15">
        <v>19875.199999999997</v>
      </c>
      <c r="P60" s="434" t="s">
        <v>72</v>
      </c>
    </row>
    <row r="61" spans="1:16" ht="19" customHeight="1">
      <c r="A61" s="101" t="s">
        <v>75</v>
      </c>
      <c r="B61" s="15">
        <v>524.4</v>
      </c>
      <c r="C61" s="15">
        <v>0</v>
      </c>
      <c r="D61" s="15">
        <v>1430.7</v>
      </c>
      <c r="E61" s="15">
        <v>843.6</v>
      </c>
      <c r="F61" s="15">
        <v>1687.2</v>
      </c>
      <c r="G61" s="15">
        <v>1698.6000000000001</v>
      </c>
      <c r="H61" s="15">
        <v>3705</v>
      </c>
      <c r="I61" s="15">
        <v>3169.2</v>
      </c>
      <c r="J61" s="15">
        <v>7221.9000000000005</v>
      </c>
      <c r="K61" s="15">
        <v>6188.95</v>
      </c>
      <c r="L61" s="15">
        <v>10828.900000000001</v>
      </c>
      <c r="M61" s="15">
        <v>10054.799999999999</v>
      </c>
      <c r="N61" s="15">
        <v>32677</v>
      </c>
      <c r="O61" s="15">
        <v>32127.5</v>
      </c>
      <c r="P61" s="434" t="s">
        <v>378</v>
      </c>
    </row>
    <row r="62" spans="1:16" ht="19" customHeight="1">
      <c r="A62" s="101" t="s">
        <v>78</v>
      </c>
      <c r="B62" s="15">
        <v>106</v>
      </c>
      <c r="C62" s="15">
        <v>0</v>
      </c>
      <c r="D62" s="15">
        <v>804</v>
      </c>
      <c r="E62" s="15">
        <v>167</v>
      </c>
      <c r="F62" s="15">
        <v>1058.52</v>
      </c>
      <c r="G62" s="15">
        <v>1117</v>
      </c>
      <c r="H62" s="15">
        <v>2711</v>
      </c>
      <c r="I62" s="15">
        <v>2440</v>
      </c>
      <c r="J62" s="15">
        <v>5166</v>
      </c>
      <c r="K62" s="15">
        <v>4878</v>
      </c>
      <c r="L62" s="15">
        <v>8322.02</v>
      </c>
      <c r="M62" s="15">
        <v>7621</v>
      </c>
      <c r="N62" s="15">
        <v>25746.14</v>
      </c>
      <c r="O62" s="15">
        <v>25397</v>
      </c>
      <c r="P62" s="434" t="s">
        <v>384</v>
      </c>
    </row>
    <row r="63" spans="1:16" ht="19" customHeight="1">
      <c r="A63" s="101" t="s">
        <v>55</v>
      </c>
      <c r="B63" s="15">
        <v>0</v>
      </c>
      <c r="C63" s="15">
        <v>56</v>
      </c>
      <c r="D63" s="15">
        <v>743.69999999999993</v>
      </c>
      <c r="E63" s="15">
        <v>651.85</v>
      </c>
      <c r="F63" s="15">
        <v>913.90000000000009</v>
      </c>
      <c r="G63" s="15">
        <v>1496.3000000000002</v>
      </c>
      <c r="H63" s="15">
        <v>2535.7000000000003</v>
      </c>
      <c r="I63" s="15">
        <v>2432.65</v>
      </c>
      <c r="J63" s="15">
        <v>4981.7499999999991</v>
      </c>
      <c r="K63" s="15">
        <v>4757.75</v>
      </c>
      <c r="L63" s="15">
        <v>8051.65</v>
      </c>
      <c r="M63" s="15">
        <v>7580.15</v>
      </c>
      <c r="N63" s="15">
        <v>25464.299999999996</v>
      </c>
      <c r="O63" s="15">
        <v>24841.599999999999</v>
      </c>
      <c r="P63" s="434" t="s">
        <v>55</v>
      </c>
    </row>
    <row r="64" spans="1:16" ht="19" customHeight="1">
      <c r="A64" s="101" t="s">
        <v>58</v>
      </c>
      <c r="B64" s="15">
        <v>253.85</v>
      </c>
      <c r="C64" s="386">
        <v>0</v>
      </c>
      <c r="D64" s="15">
        <v>1082.55</v>
      </c>
      <c r="E64" s="15">
        <v>357.15</v>
      </c>
      <c r="F64" s="15">
        <v>1383.8</v>
      </c>
      <c r="G64" s="15">
        <v>1236.45</v>
      </c>
      <c r="H64" s="15">
        <v>3091.3500000000004</v>
      </c>
      <c r="I64" s="15">
        <v>2566.8000000000002</v>
      </c>
      <c r="J64" s="15">
        <v>5925.95</v>
      </c>
      <c r="K64" s="15">
        <v>5345.5999999999995</v>
      </c>
      <c r="L64" s="15">
        <v>9106.5499999999993</v>
      </c>
      <c r="M64" s="15">
        <v>8375.5499999999993</v>
      </c>
      <c r="N64" s="15">
        <v>25986.05</v>
      </c>
      <c r="O64" s="15">
        <v>25366.65</v>
      </c>
      <c r="P64" s="434" t="s">
        <v>58</v>
      </c>
    </row>
    <row r="65" spans="1:16" ht="19" customHeight="1">
      <c r="A65" s="101" t="s">
        <v>61</v>
      </c>
      <c r="B65" s="15">
        <v>410.25</v>
      </c>
      <c r="C65" s="15">
        <v>40</v>
      </c>
      <c r="D65" s="15">
        <v>1071.95</v>
      </c>
      <c r="E65" s="15">
        <v>197.6</v>
      </c>
      <c r="F65" s="15">
        <v>1118.6500000000001</v>
      </c>
      <c r="G65" s="15">
        <v>705.15000000000009</v>
      </c>
      <c r="H65" s="15">
        <v>2316.4500000000003</v>
      </c>
      <c r="I65" s="15">
        <v>1073.5</v>
      </c>
      <c r="J65" s="15">
        <v>5262.5</v>
      </c>
      <c r="K65" s="15">
        <v>2819.0499999999997</v>
      </c>
      <c r="L65" s="15">
        <v>8259.25</v>
      </c>
      <c r="M65" s="15">
        <v>5904.75</v>
      </c>
      <c r="N65" s="15">
        <v>27113.8</v>
      </c>
      <c r="O65" s="15">
        <v>26985</v>
      </c>
      <c r="P65" s="434" t="s">
        <v>61</v>
      </c>
    </row>
    <row r="66" spans="1:16" ht="19" customHeight="1">
      <c r="A66" s="101" t="s">
        <v>64</v>
      </c>
      <c r="B66" s="386">
        <v>0</v>
      </c>
      <c r="C66" s="386">
        <v>0</v>
      </c>
      <c r="D66" s="15">
        <v>11.7</v>
      </c>
      <c r="E66" s="15">
        <v>0</v>
      </c>
      <c r="F66" s="15">
        <v>140.1</v>
      </c>
      <c r="G66" s="15">
        <v>968.2</v>
      </c>
      <c r="H66" s="15">
        <v>2510.15</v>
      </c>
      <c r="I66" s="15">
        <v>3004.6499999999996</v>
      </c>
      <c r="J66" s="15">
        <v>6514.65</v>
      </c>
      <c r="K66" s="15">
        <v>8137.8</v>
      </c>
      <c r="L66" s="15">
        <v>9886.4</v>
      </c>
      <c r="M66" s="15">
        <v>11674.849999999999</v>
      </c>
      <c r="N66" s="15">
        <v>33405.65</v>
      </c>
      <c r="O66" s="15">
        <v>32567.300000000003</v>
      </c>
      <c r="P66" s="434" t="s">
        <v>64</v>
      </c>
    </row>
    <row r="67" spans="1:16" ht="19" customHeight="1">
      <c r="A67" s="101" t="s">
        <v>20</v>
      </c>
      <c r="B67" s="15">
        <v>974.69999999999993</v>
      </c>
      <c r="C67" s="15">
        <v>34</v>
      </c>
      <c r="D67" s="15">
        <v>1380.85</v>
      </c>
      <c r="E67" s="15">
        <v>202.95000000000002</v>
      </c>
      <c r="F67" s="15">
        <v>974.69999999999993</v>
      </c>
      <c r="G67" s="15">
        <v>996.65</v>
      </c>
      <c r="H67" s="15">
        <v>3528.5499999999997</v>
      </c>
      <c r="I67" s="15">
        <v>2271.75</v>
      </c>
      <c r="J67" s="15">
        <v>6040.4500000000007</v>
      </c>
      <c r="K67" s="15">
        <v>4576.8999999999996</v>
      </c>
      <c r="L67" s="15">
        <v>8429.15</v>
      </c>
      <c r="M67" s="15">
        <v>7222.6500000000005</v>
      </c>
      <c r="N67" s="15">
        <v>29589.65</v>
      </c>
      <c r="O67" s="15">
        <v>27788.5</v>
      </c>
      <c r="P67" s="434" t="s">
        <v>67</v>
      </c>
    </row>
    <row r="68" spans="1:16" ht="19" customHeight="1">
      <c r="A68" s="101" t="s">
        <v>21</v>
      </c>
      <c r="B68" s="15">
        <v>551</v>
      </c>
      <c r="C68" s="15">
        <v>414.79999999999995</v>
      </c>
      <c r="D68" s="15">
        <v>1607.4</v>
      </c>
      <c r="E68" s="15">
        <v>1069.5999999999999</v>
      </c>
      <c r="F68" s="15">
        <v>2033</v>
      </c>
      <c r="G68" s="15">
        <v>2391.7000000000003</v>
      </c>
      <c r="H68" s="15">
        <v>4592.3</v>
      </c>
      <c r="I68" s="15">
        <v>3668.9500000000003</v>
      </c>
      <c r="J68" s="15">
        <v>8213.6999999999989</v>
      </c>
      <c r="K68" s="15">
        <v>7904.65</v>
      </c>
      <c r="L68" s="15">
        <v>12352.849999999999</v>
      </c>
      <c r="M68" s="15">
        <v>12343.150000000001</v>
      </c>
      <c r="N68" s="15">
        <v>35419.087500000001</v>
      </c>
      <c r="O68" s="15">
        <v>35385.699999999997</v>
      </c>
      <c r="P68" s="434" t="s">
        <v>70</v>
      </c>
    </row>
    <row r="69" spans="1:16" ht="19" customHeight="1">
      <c r="A69" s="101" t="s">
        <v>22</v>
      </c>
      <c r="B69" s="15">
        <v>50</v>
      </c>
      <c r="C69" s="15">
        <v>25</v>
      </c>
      <c r="D69" s="15">
        <v>130.25</v>
      </c>
      <c r="E69" s="15">
        <v>25</v>
      </c>
      <c r="F69" s="15">
        <v>373.1</v>
      </c>
      <c r="G69" s="15">
        <v>25</v>
      </c>
      <c r="H69" s="15">
        <v>2120.65</v>
      </c>
      <c r="I69" s="15">
        <v>541.54999999999995</v>
      </c>
      <c r="J69" s="15">
        <v>4791.2999999999993</v>
      </c>
      <c r="K69" s="15">
        <v>3255.6</v>
      </c>
      <c r="L69" s="15">
        <v>8274.9</v>
      </c>
      <c r="M69" s="15">
        <v>6824</v>
      </c>
      <c r="N69" s="15">
        <v>30194.100000000002</v>
      </c>
      <c r="O69" s="15">
        <v>29504.9</v>
      </c>
      <c r="P69" s="434" t="s">
        <v>73</v>
      </c>
    </row>
    <row r="70" spans="1:16" ht="19" customHeight="1">
      <c r="A70" s="101" t="s">
        <v>23</v>
      </c>
      <c r="B70" s="15">
        <v>521.45000000000005</v>
      </c>
      <c r="C70" s="15">
        <v>0</v>
      </c>
      <c r="D70" s="15">
        <v>1446.5</v>
      </c>
      <c r="E70" s="15">
        <v>391.6</v>
      </c>
      <c r="F70" s="15">
        <v>1725.55</v>
      </c>
      <c r="G70" s="15">
        <v>1430.75</v>
      </c>
      <c r="H70" s="15">
        <v>4022.7999999999993</v>
      </c>
      <c r="I70" s="15">
        <v>2833.3500000000004</v>
      </c>
      <c r="J70" s="15">
        <v>7143.6</v>
      </c>
      <c r="K70" s="15">
        <v>6088.5</v>
      </c>
      <c r="L70" s="15">
        <v>11030.749999999998</v>
      </c>
      <c r="M70" s="15">
        <v>9891.3999999999978</v>
      </c>
      <c r="N70" s="15">
        <v>33364.6</v>
      </c>
      <c r="O70" s="15">
        <v>31508.3</v>
      </c>
      <c r="P70" s="434" t="s">
        <v>76</v>
      </c>
    </row>
    <row r="71" spans="1:16" ht="19" customHeight="1">
      <c r="A71" s="101"/>
      <c r="B71" s="16"/>
      <c r="C71" s="16"/>
      <c r="D71" s="16"/>
      <c r="E71" s="16"/>
      <c r="F71" s="16"/>
      <c r="G71" s="16"/>
      <c r="H71" s="16"/>
      <c r="I71" s="16"/>
      <c r="J71" s="15"/>
      <c r="K71" s="15"/>
      <c r="L71" s="15"/>
      <c r="M71" s="15"/>
      <c r="N71" s="15"/>
      <c r="O71" s="15"/>
      <c r="P71" s="148"/>
    </row>
    <row r="72" spans="1:16" ht="19" customHeight="1">
      <c r="A72" s="101"/>
      <c r="B72" s="16"/>
      <c r="C72" s="16"/>
      <c r="D72" s="16"/>
      <c r="E72" s="16"/>
      <c r="F72" s="16"/>
      <c r="G72" s="16"/>
      <c r="H72" s="16"/>
      <c r="I72" s="16"/>
      <c r="J72" s="15"/>
      <c r="K72" s="15"/>
      <c r="L72" s="15"/>
      <c r="M72" s="15"/>
      <c r="N72" s="15"/>
      <c r="O72" s="15"/>
      <c r="P72" s="148"/>
    </row>
    <row r="73" spans="1:16" ht="19" customHeight="1">
      <c r="A73" s="101"/>
      <c r="B73" s="16"/>
      <c r="C73" s="16"/>
      <c r="D73" s="16"/>
      <c r="E73" s="16"/>
      <c r="F73" s="16"/>
      <c r="G73" s="16"/>
      <c r="H73" s="16"/>
      <c r="I73" s="16"/>
      <c r="J73" s="15"/>
      <c r="K73" s="15"/>
      <c r="L73" s="15"/>
      <c r="M73" s="15"/>
      <c r="N73" s="15"/>
      <c r="O73" s="15"/>
      <c r="P73" s="148"/>
    </row>
    <row r="74" spans="1:16" ht="19" customHeight="1">
      <c r="A74" s="108" t="s">
        <v>79</v>
      </c>
      <c r="B74" s="386">
        <v>0</v>
      </c>
      <c r="C74" s="386">
        <v>0</v>
      </c>
      <c r="D74" s="15">
        <v>50.8</v>
      </c>
      <c r="E74" s="386">
        <v>0</v>
      </c>
      <c r="F74" s="15">
        <v>98.6</v>
      </c>
      <c r="G74" s="386">
        <v>0</v>
      </c>
      <c r="H74" s="15">
        <v>148.4</v>
      </c>
      <c r="I74" s="386">
        <v>67</v>
      </c>
      <c r="J74" s="15">
        <v>339.3</v>
      </c>
      <c r="K74" s="15">
        <v>232</v>
      </c>
      <c r="L74" s="15">
        <v>741.90000000000009</v>
      </c>
      <c r="M74" s="15">
        <v>613</v>
      </c>
      <c r="N74" s="15">
        <v>4881</v>
      </c>
      <c r="O74" s="15">
        <v>6361</v>
      </c>
      <c r="P74" s="434" t="s">
        <v>80</v>
      </c>
    </row>
    <row r="75" spans="1:16" ht="19" customHeight="1">
      <c r="A75" s="95"/>
      <c r="B75" s="112"/>
      <c r="C75" s="112"/>
      <c r="D75" s="112"/>
      <c r="E75" s="112"/>
      <c r="F75" s="112"/>
      <c r="G75" s="112"/>
      <c r="H75" s="112"/>
      <c r="I75" s="112"/>
    </row>
    <row r="76" spans="1:16" ht="19" customHeight="1">
      <c r="B76" s="114"/>
      <c r="C76" s="114"/>
      <c r="D76" s="114"/>
      <c r="E76" s="114"/>
      <c r="F76" s="114"/>
      <c r="G76" s="114"/>
      <c r="H76" s="114"/>
      <c r="I76" s="114"/>
    </row>
    <row r="77" spans="1:16" ht="19" customHeight="1">
      <c r="B77" s="114"/>
      <c r="C77" s="114"/>
      <c r="D77" s="114"/>
      <c r="E77" s="114"/>
      <c r="F77" s="114"/>
      <c r="G77" s="114"/>
      <c r="H77" s="114"/>
      <c r="I77" s="114"/>
    </row>
    <row r="78" spans="1:16">
      <c r="B78" s="114"/>
      <c r="C78" s="114"/>
      <c r="D78" s="114"/>
      <c r="E78" s="114"/>
      <c r="F78" s="114"/>
      <c r="G78" s="114"/>
      <c r="H78" s="114"/>
      <c r="I78" s="114"/>
    </row>
    <row r="79" spans="1:16">
      <c r="B79" s="114"/>
      <c r="C79" s="114"/>
      <c r="D79" s="114"/>
      <c r="E79" s="114"/>
      <c r="F79" s="114"/>
      <c r="G79" s="114"/>
      <c r="H79" s="114"/>
      <c r="I79" s="114"/>
    </row>
    <row r="80" spans="1:16">
      <c r="B80" s="114"/>
      <c r="C80" s="114"/>
      <c r="D80" s="114"/>
      <c r="E80" s="114"/>
      <c r="F80" s="114"/>
      <c r="G80" s="114"/>
      <c r="H80" s="114"/>
      <c r="I80" s="114"/>
    </row>
    <row r="81" spans="2:9">
      <c r="B81" s="114"/>
      <c r="C81" s="114"/>
      <c r="D81" s="114"/>
      <c r="E81" s="114"/>
      <c r="F81" s="114"/>
      <c r="G81" s="114"/>
      <c r="H81" s="114"/>
      <c r="I81" s="114"/>
    </row>
    <row r="82" spans="2:9">
      <c r="B82" s="114"/>
      <c r="C82" s="114"/>
      <c r="D82" s="114"/>
      <c r="E82" s="114"/>
      <c r="F82" s="114"/>
      <c r="G82" s="114"/>
      <c r="H82" s="114"/>
      <c r="I82" s="114"/>
    </row>
    <row r="83" spans="2:9">
      <c r="B83" s="114"/>
      <c r="C83" s="114"/>
      <c r="D83" s="114"/>
      <c r="E83" s="114"/>
      <c r="F83" s="114"/>
      <c r="G83" s="114"/>
      <c r="H83" s="114"/>
      <c r="I83" s="114"/>
    </row>
    <row r="84" spans="2:9">
      <c r="B84" s="114"/>
      <c r="C84" s="114"/>
      <c r="D84" s="114"/>
      <c r="E84" s="114"/>
      <c r="F84" s="114"/>
      <c r="G84" s="114"/>
      <c r="H84" s="114"/>
      <c r="I84" s="114"/>
    </row>
    <row r="85" spans="2:9">
      <c r="B85" s="114"/>
      <c r="C85" s="114"/>
      <c r="D85" s="114"/>
      <c r="E85" s="114"/>
      <c r="F85" s="114"/>
      <c r="G85" s="114"/>
      <c r="H85" s="114"/>
      <c r="I85" s="114"/>
    </row>
    <row r="86" spans="2:9">
      <c r="B86" s="114"/>
      <c r="C86" s="114"/>
      <c r="D86" s="114"/>
      <c r="E86" s="114"/>
      <c r="F86" s="114"/>
      <c r="G86" s="114"/>
      <c r="H86" s="114"/>
      <c r="I86" s="114"/>
    </row>
    <row r="87" spans="2:9">
      <c r="B87" s="114"/>
      <c r="C87" s="114"/>
      <c r="D87" s="114"/>
      <c r="E87" s="114"/>
      <c r="F87" s="114"/>
      <c r="G87" s="114"/>
      <c r="H87" s="114"/>
      <c r="I87" s="114"/>
    </row>
    <row r="88" spans="2:9">
      <c r="B88" s="114"/>
      <c r="C88" s="114"/>
      <c r="D88" s="114"/>
      <c r="E88" s="114"/>
      <c r="F88" s="114"/>
      <c r="G88" s="114"/>
      <c r="H88" s="114"/>
      <c r="I88" s="114"/>
    </row>
    <row r="89" spans="2:9">
      <c r="B89" s="114"/>
      <c r="C89" s="114"/>
      <c r="D89" s="114"/>
      <c r="E89" s="114"/>
      <c r="F89" s="114"/>
      <c r="G89" s="114"/>
      <c r="H89" s="114"/>
      <c r="I89" s="114"/>
    </row>
    <row r="90" spans="2:9">
      <c r="B90" s="114"/>
      <c r="C90" s="114"/>
      <c r="D90" s="114"/>
      <c r="E90" s="114"/>
      <c r="F90" s="114"/>
      <c r="G90" s="114"/>
      <c r="H90" s="114"/>
      <c r="I90" s="114"/>
    </row>
    <row r="91" spans="2:9">
      <c r="B91" s="114"/>
      <c r="C91" s="114"/>
      <c r="D91" s="114"/>
      <c r="E91" s="114"/>
      <c r="F91" s="114"/>
      <c r="G91" s="114"/>
      <c r="H91" s="114"/>
      <c r="I91" s="114"/>
    </row>
    <row r="92" spans="2:9">
      <c r="B92" s="114"/>
      <c r="C92" s="114"/>
      <c r="D92" s="114"/>
      <c r="E92" s="114"/>
      <c r="F92" s="114"/>
      <c r="G92" s="114"/>
      <c r="H92" s="114"/>
      <c r="I92" s="114"/>
    </row>
    <row r="93" spans="2:9">
      <c r="B93" s="114"/>
      <c r="C93" s="114"/>
      <c r="D93" s="114"/>
      <c r="E93" s="114"/>
      <c r="F93" s="114"/>
      <c r="G93" s="114"/>
      <c r="H93" s="114"/>
      <c r="I93" s="114"/>
    </row>
    <row r="94" spans="2:9">
      <c r="B94" s="114"/>
      <c r="C94" s="114"/>
      <c r="D94" s="114"/>
      <c r="E94" s="114"/>
      <c r="F94" s="114"/>
      <c r="G94" s="114"/>
      <c r="H94" s="114"/>
      <c r="I94" s="114"/>
    </row>
    <row r="95" spans="2:9">
      <c r="B95" s="114"/>
      <c r="C95" s="114"/>
      <c r="D95" s="114"/>
      <c r="E95" s="114"/>
      <c r="F95" s="114"/>
      <c r="G95" s="114"/>
      <c r="H95" s="114"/>
      <c r="I95" s="114"/>
    </row>
    <row r="96" spans="2:9">
      <c r="B96" s="114"/>
      <c r="C96" s="114"/>
      <c r="D96" s="114"/>
      <c r="E96" s="114"/>
      <c r="F96" s="114"/>
      <c r="G96" s="114"/>
      <c r="H96" s="114"/>
      <c r="I96" s="114"/>
    </row>
    <row r="97" spans="2:9">
      <c r="B97" s="114"/>
      <c r="C97" s="114"/>
      <c r="D97" s="114"/>
      <c r="E97" s="114"/>
      <c r="F97" s="114"/>
      <c r="G97" s="114"/>
      <c r="H97" s="114"/>
      <c r="I97" s="114"/>
    </row>
    <row r="98" spans="2:9">
      <c r="B98" s="114"/>
      <c r="C98" s="114"/>
      <c r="D98" s="114"/>
      <c r="E98" s="114"/>
      <c r="F98" s="114"/>
      <c r="G98" s="114"/>
      <c r="H98" s="114"/>
      <c r="I98" s="114"/>
    </row>
    <row r="99" spans="2:9">
      <c r="B99" s="114"/>
      <c r="C99" s="114"/>
      <c r="D99" s="114"/>
      <c r="E99" s="114"/>
      <c r="F99" s="114"/>
      <c r="G99" s="114"/>
      <c r="H99" s="114"/>
      <c r="I99" s="114"/>
    </row>
    <row r="100" spans="2:9">
      <c r="B100" s="114"/>
      <c r="C100" s="114"/>
      <c r="D100" s="114"/>
      <c r="E100" s="114"/>
      <c r="F100" s="114"/>
      <c r="G100" s="114"/>
      <c r="H100" s="114"/>
      <c r="I100" s="114"/>
    </row>
    <row r="101" spans="2:9">
      <c r="B101" s="114"/>
      <c r="C101" s="114"/>
      <c r="D101" s="114"/>
      <c r="E101" s="114"/>
      <c r="F101" s="114"/>
      <c r="G101" s="114"/>
      <c r="H101" s="114"/>
      <c r="I101" s="114"/>
    </row>
    <row r="102" spans="2:9">
      <c r="B102" s="114"/>
      <c r="C102" s="114"/>
      <c r="D102" s="114"/>
      <c r="E102" s="114"/>
      <c r="F102" s="114"/>
      <c r="G102" s="114"/>
      <c r="H102" s="114"/>
      <c r="I102" s="114"/>
    </row>
    <row r="103" spans="2:9">
      <c r="B103" s="114"/>
      <c r="C103" s="114"/>
      <c r="D103" s="114"/>
      <c r="E103" s="114"/>
      <c r="F103" s="114"/>
      <c r="G103" s="114"/>
      <c r="H103" s="114"/>
      <c r="I103" s="114"/>
    </row>
    <row r="104" spans="2:9">
      <c r="B104" s="114"/>
      <c r="C104" s="114"/>
      <c r="D104" s="114"/>
      <c r="E104" s="114"/>
      <c r="F104" s="114"/>
      <c r="G104" s="114"/>
      <c r="H104" s="114"/>
      <c r="I104" s="114"/>
    </row>
    <row r="105" spans="2:9">
      <c r="B105" s="114"/>
      <c r="C105" s="114"/>
      <c r="D105" s="114"/>
      <c r="E105" s="114"/>
      <c r="F105" s="114"/>
      <c r="G105" s="114"/>
      <c r="H105" s="114"/>
      <c r="I105" s="114"/>
    </row>
    <row r="106" spans="2:9">
      <c r="B106" s="114"/>
      <c r="C106" s="114"/>
      <c r="D106" s="114"/>
      <c r="E106" s="114"/>
      <c r="F106" s="114"/>
      <c r="G106" s="114"/>
      <c r="H106" s="114"/>
      <c r="I106" s="114"/>
    </row>
    <row r="107" spans="2:9">
      <c r="B107" s="114"/>
      <c r="C107" s="114"/>
      <c r="D107" s="114"/>
      <c r="E107" s="114"/>
      <c r="F107" s="114"/>
      <c r="G107" s="114"/>
      <c r="H107" s="114"/>
      <c r="I107" s="114"/>
    </row>
    <row r="108" spans="2:9">
      <c r="B108" s="114"/>
      <c r="C108" s="114"/>
      <c r="D108" s="114"/>
      <c r="E108" s="114"/>
      <c r="F108" s="114"/>
      <c r="G108" s="114"/>
      <c r="H108" s="114"/>
      <c r="I108" s="114"/>
    </row>
    <row r="109" spans="2:9">
      <c r="B109" s="114"/>
      <c r="C109" s="114"/>
      <c r="D109" s="114"/>
      <c r="E109" s="114"/>
      <c r="F109" s="114"/>
      <c r="G109" s="114"/>
      <c r="H109" s="114"/>
      <c r="I109" s="114"/>
    </row>
    <row r="110" spans="2:9">
      <c r="B110" s="114"/>
      <c r="C110" s="114"/>
      <c r="D110" s="114"/>
      <c r="E110" s="114"/>
      <c r="F110" s="114"/>
      <c r="G110" s="114"/>
      <c r="H110" s="114"/>
      <c r="I110" s="114"/>
    </row>
    <row r="111" spans="2:9">
      <c r="B111" s="114"/>
      <c r="C111" s="114"/>
      <c r="D111" s="114"/>
      <c r="E111" s="114"/>
      <c r="F111" s="114"/>
      <c r="G111" s="114"/>
      <c r="H111" s="114"/>
      <c r="I111" s="114"/>
    </row>
    <row r="112" spans="2:9">
      <c r="B112" s="114"/>
      <c r="C112" s="114"/>
      <c r="D112" s="114"/>
      <c r="E112" s="114"/>
      <c r="F112" s="114"/>
      <c r="G112" s="114"/>
      <c r="H112" s="114"/>
      <c r="I112" s="114"/>
    </row>
    <row r="113" spans="2:9">
      <c r="B113" s="114"/>
      <c r="C113" s="114"/>
      <c r="D113" s="114"/>
      <c r="E113" s="114"/>
      <c r="F113" s="114"/>
      <c r="G113" s="114"/>
      <c r="H113" s="114"/>
      <c r="I113" s="114"/>
    </row>
    <row r="114" spans="2:9">
      <c r="B114" s="114"/>
      <c r="C114" s="114"/>
      <c r="D114" s="114"/>
      <c r="E114" s="114"/>
      <c r="F114" s="114"/>
      <c r="G114" s="114"/>
      <c r="H114" s="114"/>
      <c r="I114" s="114"/>
    </row>
    <row r="115" spans="2:9">
      <c r="B115" s="114"/>
      <c r="C115" s="114"/>
      <c r="D115" s="114"/>
      <c r="E115" s="114"/>
      <c r="F115" s="114"/>
      <c r="G115" s="114"/>
      <c r="H115" s="114"/>
      <c r="I115" s="114"/>
    </row>
    <row r="116" spans="2:9">
      <c r="B116" s="114"/>
      <c r="C116" s="114"/>
      <c r="D116" s="114"/>
      <c r="E116" s="114"/>
      <c r="F116" s="114"/>
      <c r="G116" s="114"/>
      <c r="H116" s="114"/>
      <c r="I116" s="114"/>
    </row>
    <row r="117" spans="2:9">
      <c r="B117" s="114"/>
      <c r="C117" s="114"/>
      <c r="D117" s="114"/>
      <c r="E117" s="114"/>
      <c r="F117" s="114"/>
      <c r="G117" s="114"/>
      <c r="H117" s="114"/>
      <c r="I117" s="114"/>
    </row>
    <row r="118" spans="2:9">
      <c r="B118" s="114"/>
      <c r="C118" s="114"/>
      <c r="D118" s="114"/>
      <c r="E118" s="114"/>
      <c r="F118" s="114"/>
      <c r="G118" s="114"/>
      <c r="H118" s="114"/>
      <c r="I118" s="114"/>
    </row>
    <row r="119" spans="2:9">
      <c r="B119" s="114"/>
      <c r="C119" s="114"/>
      <c r="D119" s="114"/>
      <c r="E119" s="114"/>
      <c r="F119" s="114"/>
      <c r="G119" s="114"/>
      <c r="H119" s="114"/>
      <c r="I119" s="114"/>
    </row>
    <row r="120" spans="2:9">
      <c r="B120" s="114"/>
      <c r="C120" s="114"/>
      <c r="D120" s="114"/>
      <c r="E120" s="114"/>
      <c r="F120" s="114"/>
      <c r="G120" s="114"/>
      <c r="H120" s="114"/>
      <c r="I120" s="114"/>
    </row>
    <row r="121" spans="2:9">
      <c r="B121" s="114"/>
      <c r="C121" s="114"/>
      <c r="D121" s="114"/>
      <c r="E121" s="114"/>
      <c r="F121" s="114"/>
      <c r="G121" s="114"/>
      <c r="H121" s="114"/>
      <c r="I121" s="114"/>
    </row>
    <row r="122" spans="2:9">
      <c r="B122" s="114"/>
      <c r="C122" s="114"/>
      <c r="D122" s="114"/>
      <c r="E122" s="114"/>
      <c r="F122" s="114"/>
      <c r="G122" s="114"/>
      <c r="H122" s="114"/>
      <c r="I122" s="114"/>
    </row>
    <row r="123" spans="2:9">
      <c r="B123" s="114"/>
      <c r="C123" s="114"/>
      <c r="D123" s="114"/>
      <c r="E123" s="114"/>
      <c r="F123" s="114"/>
      <c r="G123" s="114"/>
      <c r="H123" s="114"/>
      <c r="I123" s="114"/>
    </row>
    <row r="124" spans="2:9">
      <c r="B124" s="114"/>
      <c r="C124" s="114"/>
      <c r="D124" s="114"/>
      <c r="E124" s="114"/>
      <c r="F124" s="114"/>
      <c r="G124" s="114"/>
      <c r="H124" s="114"/>
      <c r="I124" s="114"/>
    </row>
    <row r="125" spans="2:9">
      <c r="B125" s="114"/>
      <c r="C125" s="114"/>
      <c r="D125" s="114"/>
      <c r="E125" s="114"/>
      <c r="F125" s="114"/>
      <c r="G125" s="114"/>
      <c r="H125" s="114"/>
      <c r="I125" s="114"/>
    </row>
    <row r="126" spans="2:9">
      <c r="B126" s="114"/>
      <c r="C126" s="114"/>
      <c r="D126" s="114"/>
      <c r="E126" s="114"/>
      <c r="F126" s="114"/>
      <c r="G126" s="114"/>
      <c r="H126" s="114"/>
      <c r="I126" s="114"/>
    </row>
  </sheetData>
  <mergeCells count="11">
    <mergeCell ref="B44:I44"/>
    <mergeCell ref="B12:I12"/>
    <mergeCell ref="B10:I10"/>
    <mergeCell ref="B6:I6"/>
    <mergeCell ref="J10:O10"/>
    <mergeCell ref="J12:O12"/>
    <mergeCell ref="J44:O44"/>
    <mergeCell ref="J7:K7"/>
    <mergeCell ref="L7:M7"/>
    <mergeCell ref="N7:O7"/>
    <mergeCell ref="J6:O6"/>
  </mergeCells>
  <phoneticPr fontId="7" type="noConversion"/>
  <printOptions horizontalCentered="1"/>
  <pageMargins left="0.39370078740157483" right="0.39370078740157483" top="0.59055118110236227" bottom="0.59055118110236227" header="0.39370078740157483" footer="0.39370078740157483"/>
  <pageSetup paperSize="9" scale="54" fitToWidth="2" orientation="portrait" r:id="rId1"/>
  <headerFooter alignWithMargins="0">
    <oddHeader>&amp;C&amp;"Helvetica,Fett"&amp;12 2017</oddHeader>
    <oddFooter>&amp;C&amp;"Helvetica,Standard" Eidg. Steuerverwaltung  -  Administration fédérale des contributions  -  Amministrazione federale delle contribuzioni&amp;R34 - 35</oddFooter>
  </headerFooter>
  <colBreaks count="1" manualBreakCount="1">
    <brk id="9" max="74"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P60"/>
  <sheetViews>
    <sheetView view="pageLayout" zoomScale="70" zoomScaleNormal="75" zoomScalePageLayoutView="70" workbookViewId="0"/>
  </sheetViews>
  <sheetFormatPr baseColWidth="10" defaultColWidth="10.33203125" defaultRowHeight="16"/>
  <cols>
    <col min="1" max="1" width="9.1640625" style="494" customWidth="1"/>
    <col min="2" max="2" width="20.33203125" style="494" customWidth="1"/>
    <col min="3" max="3" width="4.5" style="494" customWidth="1"/>
    <col min="4" max="4" width="13.5" style="505" customWidth="1"/>
    <col min="5" max="5" width="7.5" style="494" customWidth="1"/>
    <col min="6" max="6" width="10.33203125" style="494" customWidth="1"/>
    <col min="7" max="7" width="5.1640625" style="494" customWidth="1"/>
    <col min="8" max="8" width="8" style="494" customWidth="1"/>
    <col min="9" max="9" width="4.1640625" style="494" customWidth="1"/>
    <col min="10" max="10" width="8.5" style="505" customWidth="1"/>
    <col min="11" max="11" width="20" style="534" customWidth="1"/>
    <col min="12" max="12" width="4" style="505" customWidth="1"/>
    <col min="13" max="13" width="7.6640625" style="505" customWidth="1"/>
    <col min="14" max="14" width="6.5" style="505" customWidth="1"/>
    <col min="15" max="16384" width="10.33203125" style="505"/>
  </cols>
  <sheetData>
    <row r="1" spans="1:14" s="539" customFormat="1" ht="18.75" customHeight="1">
      <c r="A1" s="536" t="s">
        <v>300</v>
      </c>
      <c r="B1" s="536"/>
      <c r="C1" s="536"/>
      <c r="D1" s="537"/>
      <c r="E1" s="536"/>
      <c r="F1" s="536"/>
      <c r="G1" s="536"/>
      <c r="H1" s="538" t="s">
        <v>633</v>
      </c>
      <c r="I1" s="536"/>
      <c r="J1" s="537"/>
      <c r="K1" s="663"/>
      <c r="L1" s="537"/>
      <c r="M1" s="537"/>
      <c r="N1" s="537"/>
    </row>
    <row r="2" spans="1:14" ht="15" customHeight="1"/>
    <row r="3" spans="1:14" ht="15" customHeight="1"/>
    <row r="4" spans="1:14" s="485" customFormat="1" ht="15" customHeight="1">
      <c r="A4" s="485" t="s">
        <v>634</v>
      </c>
      <c r="H4" s="485" t="s">
        <v>635</v>
      </c>
      <c r="K4" s="486"/>
    </row>
    <row r="5" spans="1:14" s="483" customFormat="1">
      <c r="K5" s="484"/>
    </row>
    <row r="6" spans="1:14" s="483" customFormat="1">
      <c r="A6" s="522" t="s">
        <v>609</v>
      </c>
      <c r="B6" s="485"/>
      <c r="C6" s="485"/>
      <c r="D6" s="485"/>
      <c r="E6" s="485"/>
      <c r="G6" s="485"/>
      <c r="H6" s="522" t="s">
        <v>610</v>
      </c>
      <c r="I6" s="487"/>
      <c r="K6" s="484"/>
    </row>
    <row r="7" spans="1:14" s="483" customFormat="1">
      <c r="A7" s="485"/>
      <c r="B7" s="485"/>
      <c r="C7" s="485"/>
      <c r="D7" s="485"/>
      <c r="E7" s="485"/>
      <c r="F7" s="485"/>
      <c r="G7" s="485"/>
      <c r="H7" s="485"/>
      <c r="I7" s="487"/>
      <c r="K7" s="484"/>
    </row>
    <row r="8" spans="1:14" s="483" customFormat="1">
      <c r="A8" s="485" t="s">
        <v>396</v>
      </c>
      <c r="B8" s="485"/>
      <c r="C8" s="485"/>
      <c r="D8" s="485"/>
      <c r="E8" s="485"/>
      <c r="H8" s="485" t="s">
        <v>397</v>
      </c>
      <c r="I8" s="485"/>
      <c r="K8" s="484"/>
    </row>
    <row r="9" spans="1:14" s="483" customFormat="1">
      <c r="A9" s="489" t="s">
        <v>636</v>
      </c>
      <c r="B9" s="490"/>
      <c r="C9" s="490"/>
      <c r="D9" s="485"/>
      <c r="E9" s="485"/>
      <c r="H9" s="489" t="s">
        <v>637</v>
      </c>
      <c r="I9" s="490"/>
      <c r="K9" s="484"/>
    </row>
    <row r="10" spans="1:14" s="483" customFormat="1">
      <c r="A10" s="485" t="s">
        <v>638</v>
      </c>
      <c r="B10" s="485"/>
      <c r="C10" s="485"/>
      <c r="D10" s="485"/>
      <c r="E10" s="485"/>
      <c r="H10" s="485" t="s">
        <v>639</v>
      </c>
      <c r="I10" s="485"/>
      <c r="K10" s="484"/>
    </row>
    <row r="11" spans="1:14" s="483" customFormat="1">
      <c r="A11" s="666" t="s">
        <v>615</v>
      </c>
      <c r="B11" s="485"/>
      <c r="C11" s="485"/>
      <c r="D11" s="485"/>
      <c r="E11" s="485"/>
      <c r="F11" s="485" t="s">
        <v>438</v>
      </c>
      <c r="G11" s="485"/>
      <c r="H11" s="666" t="s">
        <v>640</v>
      </c>
      <c r="I11" s="487"/>
      <c r="K11" s="484"/>
    </row>
    <row r="12" spans="1:14" s="483" customFormat="1">
      <c r="A12" s="485"/>
      <c r="B12" s="485"/>
      <c r="C12" s="485"/>
      <c r="D12" s="485"/>
      <c r="E12" s="485"/>
      <c r="F12" s="485"/>
      <c r="G12" s="485"/>
      <c r="H12" s="485"/>
      <c r="I12" s="487"/>
      <c r="K12" s="484"/>
    </row>
    <row r="13" spans="1:14" s="483" customFormat="1" ht="15" customHeight="1">
      <c r="A13" s="489" t="s">
        <v>641</v>
      </c>
      <c r="B13" s="490"/>
      <c r="C13" s="490"/>
      <c r="D13" s="485"/>
      <c r="E13" s="485"/>
      <c r="H13" s="489" t="s">
        <v>618</v>
      </c>
      <c r="I13" s="490"/>
      <c r="K13" s="484"/>
    </row>
    <row r="14" spans="1:14" s="483" customFormat="1">
      <c r="A14" s="485" t="s">
        <v>438</v>
      </c>
      <c r="B14" s="485"/>
      <c r="C14" s="485"/>
      <c r="D14" s="485"/>
      <c r="E14" s="485"/>
      <c r="H14" s="522" t="s">
        <v>619</v>
      </c>
      <c r="I14" s="485"/>
      <c r="K14" s="484"/>
    </row>
    <row r="15" spans="1:14" s="483" customFormat="1">
      <c r="A15" s="485"/>
      <c r="B15" s="485"/>
      <c r="C15" s="485"/>
      <c r="D15" s="485"/>
      <c r="E15" s="485"/>
      <c r="H15" s="485"/>
      <c r="I15" s="485"/>
      <c r="K15" s="484"/>
    </row>
    <row r="16" spans="1:14" s="483" customFormat="1">
      <c r="A16" s="485" t="s">
        <v>407</v>
      </c>
      <c r="B16" s="485"/>
      <c r="C16" s="485"/>
      <c r="D16" s="485"/>
      <c r="E16" s="485"/>
      <c r="G16" s="485"/>
      <c r="H16" s="485" t="s">
        <v>408</v>
      </c>
      <c r="I16" s="487"/>
      <c r="K16" s="484"/>
    </row>
    <row r="17" spans="1:16" s="483" customFormat="1">
      <c r="A17" s="485"/>
      <c r="B17" s="485"/>
      <c r="C17" s="485"/>
      <c r="D17" s="485"/>
      <c r="E17" s="485"/>
      <c r="F17" s="485"/>
      <c r="G17" s="485"/>
      <c r="H17" s="485"/>
      <c r="I17" s="487"/>
      <c r="K17" s="484"/>
    </row>
    <row r="18" spans="1:16" s="483" customFormat="1" ht="17.75" customHeight="1">
      <c r="A18" s="485" t="s">
        <v>620</v>
      </c>
      <c r="B18" s="485"/>
      <c r="C18" s="485"/>
      <c r="F18" s="492">
        <v>50000</v>
      </c>
      <c r="G18" s="485" t="s">
        <v>323</v>
      </c>
      <c r="H18" s="485" t="s">
        <v>621</v>
      </c>
      <c r="I18" s="485"/>
      <c r="J18" s="485"/>
      <c r="K18" s="487"/>
      <c r="O18" s="484"/>
    </row>
    <row r="19" spans="1:16" s="483" customFormat="1">
      <c r="A19" s="485"/>
      <c r="B19" s="485"/>
      <c r="C19" s="485"/>
      <c r="F19" s="492"/>
      <c r="G19" s="485"/>
      <c r="H19" s="485"/>
      <c r="I19" s="485"/>
      <c r="J19" s="485"/>
      <c r="K19" s="487"/>
      <c r="O19" s="484"/>
    </row>
    <row r="20" spans="1:16" s="483" customFormat="1">
      <c r="A20" s="485" t="s">
        <v>411</v>
      </c>
      <c r="B20" s="485"/>
      <c r="C20" s="485"/>
      <c r="F20" s="492"/>
      <c r="G20" s="485"/>
      <c r="H20" s="485" t="s">
        <v>412</v>
      </c>
      <c r="I20" s="485"/>
      <c r="J20" s="485"/>
      <c r="K20" s="487"/>
      <c r="O20" s="484"/>
    </row>
    <row r="21" spans="1:16" s="483" customFormat="1">
      <c r="A21" s="485"/>
      <c r="B21" s="485"/>
      <c r="C21" s="485"/>
      <c r="F21" s="492"/>
      <c r="G21" s="485"/>
      <c r="H21" s="485"/>
      <c r="I21" s="485"/>
      <c r="J21" s="485"/>
      <c r="K21" s="487"/>
      <c r="O21" s="484"/>
    </row>
    <row r="22" spans="1:16" s="483" customFormat="1" ht="17.75" customHeight="1">
      <c r="A22" s="670"/>
      <c r="B22" s="485" t="s">
        <v>421</v>
      </c>
      <c r="C22" s="485"/>
      <c r="F22" s="495">
        <v>3900</v>
      </c>
      <c r="G22" s="496" t="s">
        <v>323</v>
      </c>
      <c r="H22" s="670"/>
      <c r="I22" s="485" t="s">
        <v>422</v>
      </c>
      <c r="J22" s="485"/>
      <c r="K22" s="487"/>
      <c r="O22" s="484"/>
      <c r="P22" s="494"/>
    </row>
    <row r="23" spans="1:16" s="483" customFormat="1">
      <c r="A23" s="497"/>
      <c r="B23" s="485" t="s">
        <v>423</v>
      </c>
      <c r="C23" s="485"/>
      <c r="F23" s="498"/>
      <c r="G23" s="499"/>
      <c r="H23" s="497"/>
      <c r="I23" s="485" t="s">
        <v>424</v>
      </c>
      <c r="J23" s="485"/>
      <c r="K23" s="487"/>
      <c r="O23" s="484"/>
      <c r="P23" s="494"/>
    </row>
    <row r="24" spans="1:16" s="483" customFormat="1">
      <c r="A24" s="670"/>
      <c r="F24" s="675"/>
      <c r="G24" s="676"/>
      <c r="H24" s="670"/>
      <c r="I24" s="485" t="s">
        <v>425</v>
      </c>
      <c r="J24" s="485"/>
      <c r="K24" s="487"/>
      <c r="O24" s="484"/>
      <c r="P24" s="494"/>
    </row>
    <row r="25" spans="1:16" s="483" customFormat="1">
      <c r="A25" s="670"/>
      <c r="B25" s="485" t="s">
        <v>426</v>
      </c>
      <c r="C25" s="485"/>
      <c r="F25" s="500">
        <v>0</v>
      </c>
      <c r="G25" s="501" t="s">
        <v>323</v>
      </c>
      <c r="H25" s="670"/>
      <c r="I25" s="485" t="s">
        <v>427</v>
      </c>
      <c r="J25" s="485"/>
      <c r="K25" s="487"/>
      <c r="O25" s="486"/>
      <c r="P25" s="494"/>
    </row>
    <row r="26" spans="1:16" s="483" customFormat="1">
      <c r="A26" s="670"/>
      <c r="B26" s="485"/>
      <c r="C26" s="485"/>
      <c r="F26" s="503">
        <f>F22-F25</f>
        <v>3900</v>
      </c>
      <c r="G26" s="485" t="s">
        <v>323</v>
      </c>
      <c r="H26" s="670"/>
      <c r="I26" s="485"/>
      <c r="J26" s="485"/>
      <c r="K26" s="677"/>
      <c r="L26" s="677"/>
      <c r="O26" s="677"/>
      <c r="P26" s="677"/>
    </row>
    <row r="27" spans="1:16" s="483" customFormat="1" ht="15.5" customHeight="1">
      <c r="A27" s="497"/>
      <c r="B27" s="485"/>
      <c r="C27" s="485"/>
      <c r="F27" s="507"/>
      <c r="G27" s="508"/>
      <c r="H27" s="485"/>
      <c r="I27" s="485"/>
      <c r="J27" s="485"/>
      <c r="K27" s="487"/>
      <c r="O27" s="484"/>
    </row>
    <row r="28" spans="1:16" s="483" customFormat="1">
      <c r="A28" s="497" t="s">
        <v>434</v>
      </c>
      <c r="B28" s="485"/>
      <c r="C28" s="485"/>
      <c r="F28" s="503">
        <v>46100</v>
      </c>
      <c r="G28" s="485" t="s">
        <v>323</v>
      </c>
      <c r="H28" s="485"/>
      <c r="I28" s="485" t="s">
        <v>435</v>
      </c>
      <c r="J28" s="485"/>
      <c r="K28" s="487"/>
      <c r="O28" s="484"/>
    </row>
    <row r="29" spans="1:16" s="483" customFormat="1" ht="13.75" customHeight="1">
      <c r="A29" s="497"/>
      <c r="B29" s="485"/>
      <c r="C29" s="485"/>
      <c r="F29" s="507"/>
      <c r="G29" s="508"/>
      <c r="H29" s="485"/>
      <c r="I29" s="485"/>
      <c r="J29" s="485"/>
      <c r="K29" s="487"/>
      <c r="O29" s="484"/>
    </row>
    <row r="30" spans="1:16" s="483" customFormat="1">
      <c r="A30" s="509" t="s">
        <v>436</v>
      </c>
      <c r="B30" s="486"/>
      <c r="C30" s="486"/>
      <c r="F30" s="510">
        <v>1814</v>
      </c>
      <c r="G30" s="486" t="s">
        <v>323</v>
      </c>
      <c r="H30" s="486"/>
      <c r="I30" s="486" t="s">
        <v>470</v>
      </c>
      <c r="J30" s="486"/>
      <c r="K30" s="487"/>
      <c r="O30" s="486"/>
    </row>
    <row r="31" spans="1:16" s="483" customFormat="1">
      <c r="A31" s="497"/>
      <c r="B31" s="485"/>
      <c r="C31" s="485"/>
      <c r="F31" s="507"/>
      <c r="G31" s="508"/>
      <c r="H31" s="485"/>
      <c r="I31" s="485"/>
      <c r="J31" s="485"/>
      <c r="K31" s="487"/>
      <c r="O31" s="484"/>
    </row>
    <row r="32" spans="1:16" s="483" customFormat="1">
      <c r="A32" s="497" t="s">
        <v>622</v>
      </c>
      <c r="B32" s="485"/>
      <c r="C32" s="485"/>
      <c r="F32" s="513">
        <f>F30*1</f>
        <v>1814</v>
      </c>
      <c r="G32" s="485" t="s">
        <v>323</v>
      </c>
      <c r="H32" s="485"/>
      <c r="I32" s="485" t="s">
        <v>623</v>
      </c>
      <c r="J32" s="485"/>
      <c r="K32" s="678"/>
      <c r="O32" s="484"/>
      <c r="P32" s="485"/>
    </row>
    <row r="33" spans="1:16" s="483" customFormat="1" ht="17.75" customHeight="1">
      <c r="A33" s="497" t="s">
        <v>624</v>
      </c>
      <c r="B33" s="485"/>
      <c r="C33" s="485"/>
      <c r="F33" s="513">
        <f>ROUND(F30*1.19,1)</f>
        <v>2158.6999999999998</v>
      </c>
      <c r="G33" s="485" t="s">
        <v>323</v>
      </c>
      <c r="H33" s="485"/>
      <c r="I33" s="485" t="s">
        <v>625</v>
      </c>
      <c r="J33" s="485"/>
      <c r="K33" s="678"/>
      <c r="O33" s="484"/>
      <c r="P33" s="485"/>
    </row>
    <row r="34" spans="1:16" s="483" customFormat="1" ht="17.75" customHeight="1">
      <c r="A34" s="497" t="s">
        <v>626</v>
      </c>
      <c r="B34" s="485"/>
      <c r="C34" s="485"/>
      <c r="F34" s="513">
        <f>ROUND(F30*0.1,1)</f>
        <v>181.4</v>
      </c>
      <c r="G34" s="485" t="s">
        <v>323</v>
      </c>
      <c r="H34" s="485"/>
      <c r="I34" s="485" t="s">
        <v>627</v>
      </c>
      <c r="J34" s="485"/>
      <c r="K34" s="678"/>
      <c r="O34" s="484"/>
      <c r="P34" s="485"/>
    </row>
    <row r="35" spans="1:16" s="483" customFormat="1" ht="17.75" customHeight="1">
      <c r="A35" s="497" t="s">
        <v>445</v>
      </c>
      <c r="B35" s="485"/>
      <c r="C35" s="485"/>
      <c r="F35" s="515">
        <v>24</v>
      </c>
      <c r="G35" s="485" t="s">
        <v>323</v>
      </c>
      <c r="H35" s="485"/>
      <c r="I35" s="485" t="s">
        <v>446</v>
      </c>
      <c r="J35" s="485"/>
      <c r="K35" s="487"/>
      <c r="O35" s="484"/>
      <c r="P35" s="485"/>
    </row>
    <row r="36" spans="1:16" s="483" customFormat="1" ht="7" customHeight="1">
      <c r="A36" s="497"/>
      <c r="B36" s="485"/>
      <c r="C36" s="485"/>
      <c r="F36" s="511"/>
      <c r="G36" s="508"/>
      <c r="H36" s="485"/>
      <c r="I36" s="485"/>
      <c r="J36" s="485"/>
      <c r="K36" s="487"/>
      <c r="O36" s="484"/>
    </row>
    <row r="37" spans="1:16" s="483" customFormat="1">
      <c r="A37" s="497"/>
      <c r="B37" s="485"/>
      <c r="C37" s="485"/>
      <c r="F37" s="492"/>
      <c r="G37" s="485"/>
      <c r="H37" s="485"/>
      <c r="I37" s="485"/>
      <c r="J37" s="485"/>
      <c r="K37" s="487"/>
      <c r="O37" s="484"/>
    </row>
    <row r="38" spans="1:16" s="483" customFormat="1" ht="19.5" customHeight="1">
      <c r="A38" s="516" t="s">
        <v>447</v>
      </c>
      <c r="B38" s="517"/>
      <c r="C38" s="517"/>
      <c r="D38" s="520"/>
      <c r="E38" s="520"/>
      <c r="F38" s="518">
        <f>SUM(F32:F35)</f>
        <v>4178.0999999999995</v>
      </c>
      <c r="G38" s="517" t="s">
        <v>323</v>
      </c>
      <c r="H38" s="517"/>
      <c r="I38" s="517" t="s">
        <v>448</v>
      </c>
      <c r="J38" s="517"/>
      <c r="K38" s="519"/>
      <c r="L38" s="520"/>
      <c r="M38" s="520"/>
      <c r="N38" s="520"/>
      <c r="O38" s="484"/>
    </row>
    <row r="39" spans="1:16" s="483" customFormat="1" ht="7" customHeight="1">
      <c r="A39" s="497"/>
      <c r="B39" s="485"/>
      <c r="C39" s="485"/>
      <c r="F39" s="492"/>
      <c r="G39" s="485"/>
      <c r="H39" s="485"/>
      <c r="I39" s="485"/>
      <c r="J39" s="485"/>
      <c r="K39" s="487"/>
      <c r="M39" s="484"/>
    </row>
    <row r="40" spans="1:16" s="483" customFormat="1">
      <c r="A40" s="497"/>
      <c r="B40" s="485"/>
      <c r="C40" s="485"/>
      <c r="F40" s="492"/>
      <c r="G40" s="485"/>
      <c r="H40" s="485"/>
      <c r="I40" s="485"/>
      <c r="J40" s="485"/>
      <c r="K40" s="487"/>
      <c r="M40" s="484"/>
    </row>
    <row r="41" spans="1:16" s="677" customFormat="1" ht="13.5" customHeight="1">
      <c r="A41" s="521" t="s">
        <v>449</v>
      </c>
      <c r="B41" s="485"/>
      <c r="C41" s="485"/>
      <c r="D41" s="485"/>
      <c r="E41" s="485"/>
      <c r="F41" s="492"/>
      <c r="G41" s="485"/>
      <c r="H41" s="522" t="s">
        <v>450</v>
      </c>
      <c r="I41" s="485"/>
      <c r="J41" s="485"/>
      <c r="K41" s="485"/>
      <c r="L41" s="485"/>
      <c r="M41" s="485"/>
      <c r="N41" s="485"/>
    </row>
    <row r="42" spans="1:16" s="677" customFormat="1" ht="13.5" customHeight="1">
      <c r="A42" s="497" t="s">
        <v>628</v>
      </c>
      <c r="B42" s="485"/>
      <c r="C42" s="485"/>
      <c r="D42" s="485"/>
      <c r="E42" s="485"/>
      <c r="F42" s="492"/>
      <c r="G42" s="485"/>
      <c r="H42" s="485" t="s">
        <v>452</v>
      </c>
      <c r="I42" s="485"/>
      <c r="J42" s="485"/>
      <c r="K42" s="485"/>
      <c r="L42" s="485"/>
      <c r="M42" s="485"/>
      <c r="N42" s="485"/>
    </row>
    <row r="43" spans="1:16" s="483" customFormat="1" ht="13.5" customHeight="1">
      <c r="A43" s="497" t="s">
        <v>629</v>
      </c>
      <c r="B43" s="485"/>
      <c r="C43" s="485"/>
      <c r="D43" s="485"/>
      <c r="E43" s="485"/>
      <c r="F43" s="492"/>
      <c r="G43" s="485"/>
      <c r="H43" s="485" t="s">
        <v>630</v>
      </c>
      <c r="I43" s="485"/>
      <c r="J43" s="485"/>
      <c r="K43" s="485"/>
      <c r="L43" s="485"/>
      <c r="M43" s="485"/>
      <c r="N43" s="485"/>
    </row>
    <row r="44" spans="1:16" s="483" customFormat="1" ht="13.5" customHeight="1">
      <c r="A44" s="497" t="s">
        <v>707</v>
      </c>
      <c r="B44" s="485"/>
      <c r="C44" s="485"/>
      <c r="D44" s="485"/>
      <c r="E44" s="485"/>
      <c r="F44" s="492"/>
      <c r="G44" s="485"/>
      <c r="H44" s="485" t="s">
        <v>706</v>
      </c>
      <c r="I44" s="485"/>
      <c r="J44" s="485"/>
      <c r="K44" s="485"/>
      <c r="L44" s="485"/>
      <c r="M44" s="485"/>
      <c r="N44" s="485"/>
    </row>
    <row r="45" spans="1:16" s="483" customFormat="1" ht="13.5" customHeight="1">
      <c r="A45" s="497"/>
      <c r="B45" s="485"/>
      <c r="C45" s="485"/>
      <c r="D45" s="485"/>
      <c r="E45" s="485"/>
      <c r="F45" s="492"/>
      <c r="G45" s="485"/>
      <c r="H45" s="485"/>
      <c r="I45" s="485"/>
      <c r="J45" s="485"/>
      <c r="K45" s="485"/>
      <c r="L45" s="485"/>
      <c r="M45" s="485"/>
      <c r="N45" s="485"/>
    </row>
    <row r="46" spans="1:16" s="483" customFormat="1" ht="13.5" customHeight="1">
      <c r="A46" s="497" t="s">
        <v>458</v>
      </c>
      <c r="B46" s="485"/>
      <c r="C46" s="485"/>
      <c r="D46" s="485"/>
      <c r="E46" s="485"/>
      <c r="F46" s="492"/>
      <c r="G46" s="485"/>
      <c r="H46" s="485" t="s">
        <v>459</v>
      </c>
      <c r="I46" s="485"/>
      <c r="J46" s="485"/>
      <c r="K46" s="485"/>
      <c r="L46" s="485"/>
      <c r="M46" s="485"/>
      <c r="N46" s="485"/>
    </row>
    <row r="47" spans="1:16" s="483" customFormat="1" ht="13.5" customHeight="1">
      <c r="A47" s="497" t="s">
        <v>460</v>
      </c>
      <c r="B47" s="485"/>
      <c r="C47" s="485"/>
      <c r="D47" s="485"/>
      <c r="E47" s="485"/>
      <c r="F47" s="492"/>
      <c r="G47" s="485"/>
      <c r="H47" s="485" t="s">
        <v>461</v>
      </c>
      <c r="I47" s="485"/>
      <c r="J47" s="485"/>
      <c r="K47" s="485"/>
      <c r="L47" s="485"/>
      <c r="M47" s="485"/>
      <c r="N47" s="485"/>
    </row>
    <row r="48" spans="1:16" s="483" customFormat="1" ht="13.5" customHeight="1">
      <c r="A48" s="497"/>
      <c r="B48" s="485"/>
      <c r="C48" s="485"/>
      <c r="D48" s="485"/>
      <c r="E48" s="485"/>
      <c r="F48" s="492"/>
      <c r="G48" s="485"/>
      <c r="H48" s="485"/>
      <c r="I48" s="485"/>
      <c r="J48" s="485"/>
      <c r="K48" s="485"/>
      <c r="L48" s="485"/>
      <c r="M48" s="485"/>
      <c r="N48" s="485"/>
    </row>
    <row r="49" spans="1:14" s="483" customFormat="1" ht="13.5" customHeight="1">
      <c r="A49" s="497" t="s">
        <v>462</v>
      </c>
      <c r="B49" s="485"/>
      <c r="C49" s="485"/>
      <c r="D49" s="485"/>
      <c r="E49" s="485"/>
      <c r="F49" s="492"/>
      <c r="G49" s="485"/>
      <c r="H49" s="485" t="s">
        <v>463</v>
      </c>
      <c r="I49" s="485"/>
      <c r="J49" s="485"/>
      <c r="K49" s="485"/>
      <c r="L49" s="485"/>
      <c r="M49" s="485"/>
      <c r="N49" s="485"/>
    </row>
    <row r="50" spans="1:14" s="483" customFormat="1" ht="4.75" customHeight="1">
      <c r="A50" s="497"/>
      <c r="B50" s="485"/>
      <c r="C50" s="485"/>
      <c r="D50" s="485"/>
      <c r="E50" s="485"/>
      <c r="F50" s="492"/>
      <c r="G50" s="485"/>
      <c r="H50" s="485"/>
      <c r="I50" s="485"/>
      <c r="J50" s="485"/>
      <c r="K50" s="485"/>
      <c r="L50" s="485"/>
      <c r="M50" s="485"/>
      <c r="N50" s="485"/>
    </row>
    <row r="51" spans="1:14" s="483" customFormat="1" ht="13.5" customHeight="1">
      <c r="A51" s="497" t="s">
        <v>155</v>
      </c>
      <c r="B51" s="630">
        <v>8960</v>
      </c>
      <c r="C51" s="572" t="s">
        <v>323</v>
      </c>
      <c r="D51" s="485"/>
      <c r="E51" s="492" t="s">
        <v>53</v>
      </c>
      <c r="F51" s="485"/>
      <c r="G51" s="485"/>
      <c r="H51" s="630">
        <v>15640</v>
      </c>
      <c r="I51" s="572" t="s">
        <v>54</v>
      </c>
      <c r="J51" s="485"/>
      <c r="K51" s="485" t="s">
        <v>55</v>
      </c>
      <c r="L51" s="485"/>
      <c r="M51" s="630">
        <v>17000</v>
      </c>
      <c r="N51" s="572" t="s">
        <v>323</v>
      </c>
    </row>
    <row r="52" spans="1:14" s="483" customFormat="1" ht="13.5" customHeight="1">
      <c r="A52" s="497" t="s">
        <v>56</v>
      </c>
      <c r="B52" s="630">
        <v>12200</v>
      </c>
      <c r="C52" s="572" t="s">
        <v>323</v>
      </c>
      <c r="D52" s="485"/>
      <c r="E52" s="492" t="s">
        <v>57</v>
      </c>
      <c r="F52" s="485"/>
      <c r="G52" s="485"/>
      <c r="H52" s="630">
        <v>15005</v>
      </c>
      <c r="I52" s="572" t="s">
        <v>323</v>
      </c>
      <c r="J52" s="485"/>
      <c r="K52" s="485" t="s">
        <v>58</v>
      </c>
      <c r="L52" s="485"/>
      <c r="M52" s="630">
        <v>18100</v>
      </c>
      <c r="N52" s="572" t="s">
        <v>323</v>
      </c>
    </row>
    <row r="53" spans="1:14" s="483" customFormat="1" ht="13.5" customHeight="1">
      <c r="A53" s="497" t="s">
        <v>59</v>
      </c>
      <c r="B53" s="630">
        <v>9410</v>
      </c>
      <c r="C53" s="572" t="s">
        <v>323</v>
      </c>
      <c r="D53" s="485"/>
      <c r="E53" s="492" t="s">
        <v>60</v>
      </c>
      <c r="F53" s="485"/>
      <c r="G53" s="485"/>
      <c r="H53" s="630">
        <v>23400</v>
      </c>
      <c r="I53" s="572" t="s">
        <v>323</v>
      </c>
      <c r="J53" s="485"/>
      <c r="K53" s="485" t="s">
        <v>61</v>
      </c>
      <c r="L53" s="485"/>
      <c r="M53" s="630">
        <v>22560</v>
      </c>
      <c r="N53" s="572" t="s">
        <v>54</v>
      </c>
    </row>
    <row r="54" spans="1:14" s="483" customFormat="1" ht="13.5" customHeight="1">
      <c r="A54" s="497" t="s">
        <v>62</v>
      </c>
      <c r="B54" s="630">
        <v>20200</v>
      </c>
      <c r="C54" s="572" t="s">
        <v>323</v>
      </c>
      <c r="D54" s="485"/>
      <c r="E54" s="492" t="s">
        <v>63</v>
      </c>
      <c r="F54" s="485"/>
      <c r="G54" s="485"/>
      <c r="H54" s="630">
        <v>28410</v>
      </c>
      <c r="I54" s="572" t="s">
        <v>323</v>
      </c>
      <c r="J54" s="485"/>
      <c r="K54" s="485" t="s">
        <v>64</v>
      </c>
      <c r="L54" s="485"/>
      <c r="M54" s="630">
        <v>22599.705882352941</v>
      </c>
      <c r="N54" s="572" t="s">
        <v>54</v>
      </c>
    </row>
    <row r="55" spans="1:14" s="483" customFormat="1">
      <c r="A55" s="497" t="s">
        <v>65</v>
      </c>
      <c r="B55" s="630">
        <v>6500</v>
      </c>
      <c r="C55" s="572" t="s">
        <v>323</v>
      </c>
      <c r="D55" s="485"/>
      <c r="E55" s="492" t="s">
        <v>66</v>
      </c>
      <c r="F55" s="485"/>
      <c r="G55" s="485"/>
      <c r="H55" s="630">
        <v>11100</v>
      </c>
      <c r="I55" s="572" t="s">
        <v>323</v>
      </c>
      <c r="J55" s="485"/>
      <c r="K55" s="485" t="s">
        <v>67</v>
      </c>
      <c r="L55" s="485"/>
      <c r="M55" s="630">
        <v>17250</v>
      </c>
      <c r="N55" s="572" t="s">
        <v>54</v>
      </c>
    </row>
    <row r="56" spans="1:14">
      <c r="A56" s="497" t="s">
        <v>68</v>
      </c>
      <c r="B56" s="630">
        <v>13730</v>
      </c>
      <c r="C56" s="572" t="s">
        <v>323</v>
      </c>
      <c r="D56" s="485"/>
      <c r="E56" s="492" t="s">
        <v>69</v>
      </c>
      <c r="F56" s="485"/>
      <c r="G56" s="485"/>
      <c r="H56" s="630">
        <v>8100</v>
      </c>
      <c r="I56" s="572" t="s">
        <v>323</v>
      </c>
      <c r="J56" s="485"/>
      <c r="K56" s="485" t="s">
        <v>70</v>
      </c>
      <c r="L56" s="485"/>
      <c r="M56" s="630">
        <v>7100</v>
      </c>
      <c r="N56" s="572" t="s">
        <v>54</v>
      </c>
    </row>
    <row r="57" spans="1:14">
      <c r="A57" s="497" t="s">
        <v>71</v>
      </c>
      <c r="B57" s="630">
        <v>14095.238095238095</v>
      </c>
      <c r="C57" s="572" t="s">
        <v>323</v>
      </c>
      <c r="D57" s="485"/>
      <c r="E57" s="492" t="s">
        <v>72</v>
      </c>
      <c r="F57" s="485"/>
      <c r="G57" s="485"/>
      <c r="H57" s="630">
        <v>3100</v>
      </c>
      <c r="I57" s="572" t="s">
        <v>323</v>
      </c>
      <c r="J57" s="485"/>
      <c r="K57" s="485" t="s">
        <v>73</v>
      </c>
      <c r="L57" s="485"/>
      <c r="M57" s="630">
        <v>33549.949545913216</v>
      </c>
      <c r="N57" s="572" t="s">
        <v>54</v>
      </c>
    </row>
    <row r="58" spans="1:14" ht="16" customHeight="1">
      <c r="A58" s="497" t="s">
        <v>74</v>
      </c>
      <c r="B58" s="630">
        <v>12100</v>
      </c>
      <c r="C58" s="572" t="s">
        <v>323</v>
      </c>
      <c r="D58" s="485"/>
      <c r="E58" s="492" t="s">
        <v>75</v>
      </c>
      <c r="F58" s="485"/>
      <c r="G58" s="485"/>
      <c r="H58" s="630">
        <v>12100</v>
      </c>
      <c r="I58" s="572" t="s">
        <v>323</v>
      </c>
      <c r="J58" s="485"/>
      <c r="K58" s="485" t="s">
        <v>76</v>
      </c>
      <c r="L58" s="485"/>
      <c r="M58" s="630">
        <v>17780</v>
      </c>
      <c r="N58" s="572" t="s">
        <v>54</v>
      </c>
    </row>
    <row r="59" spans="1:14">
      <c r="A59" s="497" t="s">
        <v>77</v>
      </c>
      <c r="B59" s="630">
        <v>12500</v>
      </c>
      <c r="C59" s="572" t="s">
        <v>323</v>
      </c>
      <c r="D59" s="485"/>
      <c r="E59" s="492" t="s">
        <v>78</v>
      </c>
      <c r="F59" s="485"/>
      <c r="G59" s="485"/>
      <c r="H59" s="630">
        <v>15100</v>
      </c>
      <c r="I59" s="572" t="s">
        <v>323</v>
      </c>
      <c r="J59" s="485"/>
      <c r="K59" s="485" t="s">
        <v>79</v>
      </c>
      <c r="L59" s="485"/>
      <c r="M59" s="630">
        <v>20400</v>
      </c>
      <c r="N59" s="572" t="s">
        <v>323</v>
      </c>
    </row>
    <row r="60" spans="1:14">
      <c r="A60" s="497"/>
      <c r="B60" s="485"/>
      <c r="C60" s="485"/>
      <c r="D60" s="485"/>
      <c r="E60" s="485"/>
      <c r="F60" s="485"/>
      <c r="G60" s="485"/>
      <c r="H60" s="497"/>
      <c r="I60" s="497"/>
      <c r="J60" s="485"/>
      <c r="K60" s="485" t="s">
        <v>80</v>
      </c>
      <c r="L60" s="485"/>
      <c r="M60" s="485"/>
      <c r="N60" s="485"/>
    </row>
  </sheetData>
  <printOptions horizontalCentered="1"/>
  <pageMargins left="0.39370078740157483" right="0.39370078740157483" top="0.98425196850393704" bottom="0.59055118110236227" header="0.39370078740157483" footer="0.39370078740157483"/>
  <pageSetup paperSize="9" scale="64" orientation="portrait" r:id="rId1"/>
  <headerFooter alignWithMargins="0">
    <oddHeader>&amp;C&amp;"Helvetica,Fett"&amp;12 2017</oddHeader>
    <oddFooter>&amp;L40&amp;C&amp;"Helvetica,Standard" Eidg. Steuerverwaltung  -  Administration fédérale des contributions  -  Amministrazione federale delle contribuzioni</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Tabelle40">
    <pageSetUpPr fitToPage="1"/>
  </sheetPr>
  <dimension ref="A1:N78"/>
  <sheetViews>
    <sheetView view="pageLayout" zoomScale="70" zoomScaleNormal="60" zoomScalePageLayoutView="70" workbookViewId="0"/>
  </sheetViews>
  <sheetFormatPr baseColWidth="10" defaultColWidth="10.33203125" defaultRowHeight="18"/>
  <cols>
    <col min="1" max="1" width="32.6640625" style="20" customWidth="1"/>
    <col min="2" max="16" width="10.6640625" style="20" customWidth="1"/>
    <col min="17" max="21" width="12.6640625" style="20" customWidth="1"/>
    <col min="22" max="16384" width="10.33203125" style="20"/>
  </cols>
  <sheetData>
    <row r="1" spans="1:14" ht="20.25" customHeight="1">
      <c r="A1" s="18" t="s">
        <v>358</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34</v>
      </c>
      <c r="B6" s="18"/>
      <c r="C6" s="18"/>
      <c r="D6" s="18"/>
      <c r="E6" s="18"/>
      <c r="F6" s="18"/>
      <c r="H6" s="18"/>
      <c r="I6" s="18"/>
      <c r="J6" s="18"/>
      <c r="K6" s="18"/>
      <c r="L6" s="18"/>
      <c r="M6" s="18"/>
      <c r="N6" s="18"/>
    </row>
    <row r="7" spans="1:14">
      <c r="A7" s="21" t="s">
        <v>35</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18</v>
      </c>
      <c r="B10" s="773" t="s">
        <v>359</v>
      </c>
      <c r="C10" s="774"/>
      <c r="D10" s="774"/>
      <c r="E10" s="774"/>
      <c r="F10" s="774"/>
      <c r="G10" s="774"/>
      <c r="H10" s="774"/>
      <c r="I10" s="774"/>
      <c r="J10" s="774"/>
      <c r="K10" s="774"/>
      <c r="L10" s="774"/>
      <c r="M10" s="774"/>
      <c r="N10" s="775"/>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70" t="s">
        <v>15</v>
      </c>
      <c r="C15" s="771"/>
      <c r="D15" s="771"/>
      <c r="E15" s="771"/>
      <c r="F15" s="771"/>
      <c r="G15" s="771"/>
      <c r="H15" s="771"/>
      <c r="I15" s="771"/>
      <c r="J15" s="771"/>
      <c r="K15" s="771"/>
      <c r="L15" s="771"/>
      <c r="M15" s="771"/>
      <c r="N15" s="772"/>
    </row>
    <row r="16" spans="1:14" ht="19" customHeight="1">
      <c r="A16" s="25" t="s">
        <v>155</v>
      </c>
      <c r="B16" s="26">
        <v>8.0306666666666668</v>
      </c>
      <c r="C16" s="26">
        <v>10.488000000000001</v>
      </c>
      <c r="D16" s="26">
        <v>12.846999999999998</v>
      </c>
      <c r="E16" s="26">
        <v>15.633333333333329</v>
      </c>
      <c r="F16" s="26">
        <v>18.32</v>
      </c>
      <c r="G16" s="26">
        <v>19.030000000000008</v>
      </c>
      <c r="H16" s="26">
        <v>20.61</v>
      </c>
      <c r="I16" s="26">
        <v>22.854199999999999</v>
      </c>
      <c r="J16" s="26">
        <v>25.528799999999997</v>
      </c>
      <c r="K16" s="26">
        <v>28.423500000000008</v>
      </c>
      <c r="L16" s="26">
        <v>29.770000000000003</v>
      </c>
      <c r="M16" s="26">
        <v>29.770000000000003</v>
      </c>
      <c r="N16" s="26">
        <v>29.769999999999996</v>
      </c>
    </row>
    <row r="17" spans="1:14" ht="19" customHeight="1">
      <c r="A17" s="25" t="s">
        <v>56</v>
      </c>
      <c r="B17" s="26">
        <v>16.865333333333336</v>
      </c>
      <c r="C17" s="26">
        <v>20.532500000000002</v>
      </c>
      <c r="D17" s="26">
        <v>20.865500000000001</v>
      </c>
      <c r="E17" s="26">
        <v>21.289000000000001</v>
      </c>
      <c r="F17" s="26">
        <v>21.867500000000017</v>
      </c>
      <c r="G17" s="26">
        <v>23.919999999999984</v>
      </c>
      <c r="H17" s="26">
        <v>24.852749999999986</v>
      </c>
      <c r="I17" s="26">
        <v>27.305700000000005</v>
      </c>
      <c r="J17" s="26">
        <v>28.682999999999996</v>
      </c>
      <c r="K17" s="26">
        <v>29.908149999999996</v>
      </c>
      <c r="L17" s="26">
        <v>30.545350000000006</v>
      </c>
      <c r="M17" s="26">
        <v>30.807949999999984</v>
      </c>
      <c r="N17" s="26">
        <v>31.096000000000018</v>
      </c>
    </row>
    <row r="18" spans="1:14" ht="19" customHeight="1">
      <c r="A18" s="25" t="s">
        <v>59</v>
      </c>
      <c r="B18" s="26">
        <v>16.451999999999998</v>
      </c>
      <c r="C18" s="26">
        <v>17.205000000000002</v>
      </c>
      <c r="D18" s="26">
        <v>16.650000000000002</v>
      </c>
      <c r="E18" s="26">
        <v>17.883333333333333</v>
      </c>
      <c r="F18" s="26">
        <v>17.760000000000009</v>
      </c>
      <c r="G18" s="26">
        <v>17.945</v>
      </c>
      <c r="H18" s="26">
        <v>18.2225</v>
      </c>
      <c r="I18" s="26">
        <v>19.2882</v>
      </c>
      <c r="J18" s="26">
        <v>20.567</v>
      </c>
      <c r="K18" s="26">
        <v>21.459999999999994</v>
      </c>
      <c r="L18" s="26">
        <v>21.460000000000015</v>
      </c>
      <c r="M18" s="26">
        <v>21.46</v>
      </c>
      <c r="N18" s="26">
        <v>21.460000000000004</v>
      </c>
    </row>
    <row r="19" spans="1:14" ht="19" customHeight="1">
      <c r="A19" s="25" t="s">
        <v>62</v>
      </c>
      <c r="B19" s="26">
        <v>9.5811333333333319</v>
      </c>
      <c r="C19" s="26">
        <v>14.665000000000001</v>
      </c>
      <c r="D19" s="26">
        <v>13.785100000000003</v>
      </c>
      <c r="E19" s="26">
        <v>13.100733333333331</v>
      </c>
      <c r="F19" s="26">
        <v>14.078400000000002</v>
      </c>
      <c r="G19" s="26">
        <v>14.665000000000001</v>
      </c>
      <c r="H19" s="26">
        <v>14.665000000000008</v>
      </c>
      <c r="I19" s="26">
        <v>14.664999999999992</v>
      </c>
      <c r="J19" s="26">
        <v>14.665000000000001</v>
      </c>
      <c r="K19" s="26">
        <v>14.665000000000001</v>
      </c>
      <c r="L19" s="26">
        <v>14.665000000000001</v>
      </c>
      <c r="M19" s="26">
        <v>14.665000000000001</v>
      </c>
      <c r="N19" s="26">
        <v>14.664999999999997</v>
      </c>
    </row>
    <row r="20" spans="1:14" ht="19" customHeight="1">
      <c r="A20" s="25" t="s">
        <v>65</v>
      </c>
      <c r="B20" s="26">
        <v>11.186666666666667</v>
      </c>
      <c r="C20" s="26">
        <v>11.81</v>
      </c>
      <c r="D20" s="26">
        <v>12.43</v>
      </c>
      <c r="E20" s="26">
        <v>14.499999999999998</v>
      </c>
      <c r="F20" s="26">
        <v>15.43</v>
      </c>
      <c r="G20" s="26">
        <v>16</v>
      </c>
      <c r="H20" s="26">
        <v>15.920000000000002</v>
      </c>
      <c r="I20" s="26">
        <v>16.100000000000001</v>
      </c>
      <c r="J20" s="26">
        <v>16.497999999999998</v>
      </c>
      <c r="K20" s="26">
        <v>19.037000000000003</v>
      </c>
      <c r="L20" s="26">
        <v>22.297000000000001</v>
      </c>
      <c r="M20" s="26">
        <v>18.113</v>
      </c>
      <c r="N20" s="26">
        <v>18.112400000000001</v>
      </c>
    </row>
    <row r="21" spans="1:14" ht="19" customHeight="1">
      <c r="A21" s="25" t="s">
        <v>68</v>
      </c>
      <c r="B21" s="26">
        <v>15.055333333333335</v>
      </c>
      <c r="C21" s="26">
        <v>13.6325</v>
      </c>
      <c r="D21" s="26">
        <v>14.183000000000002</v>
      </c>
      <c r="E21" s="26">
        <v>13.861333333333331</v>
      </c>
      <c r="F21" s="26">
        <v>13.357499999999991</v>
      </c>
      <c r="G21" s="26">
        <v>13.770000000000026</v>
      </c>
      <c r="H21" s="26">
        <v>13.769999999999991</v>
      </c>
      <c r="I21" s="26">
        <v>13.77</v>
      </c>
      <c r="J21" s="26">
        <v>13.77</v>
      </c>
      <c r="K21" s="26">
        <v>13.77</v>
      </c>
      <c r="L21" s="26">
        <v>13.77</v>
      </c>
      <c r="M21" s="26">
        <v>13.77</v>
      </c>
      <c r="N21" s="26">
        <v>13.77</v>
      </c>
    </row>
    <row r="22" spans="1:14" ht="19" customHeight="1">
      <c r="A22" s="25" t="s">
        <v>71</v>
      </c>
      <c r="B22" s="26">
        <v>10.774666666666667</v>
      </c>
      <c r="C22" s="26">
        <v>14.054</v>
      </c>
      <c r="D22" s="26">
        <v>15.992000000000003</v>
      </c>
      <c r="E22" s="26">
        <v>16.409333333333333</v>
      </c>
      <c r="F22" s="26">
        <v>16.543999999999997</v>
      </c>
      <c r="G22" s="26">
        <v>17.100499999999993</v>
      </c>
      <c r="H22" s="26">
        <v>16.926000000000005</v>
      </c>
      <c r="I22" s="26">
        <v>17.432700000000004</v>
      </c>
      <c r="J22" s="26">
        <v>15.519599999999992</v>
      </c>
      <c r="K22" s="26">
        <v>15.014999999999995</v>
      </c>
      <c r="L22" s="26">
        <v>15.015000000000006</v>
      </c>
      <c r="M22" s="26">
        <v>15.014999999999992</v>
      </c>
      <c r="N22" s="26">
        <v>15.014999999999995</v>
      </c>
    </row>
    <row r="23" spans="1:14" ht="19" customHeight="1">
      <c r="A23" s="25" t="s">
        <v>74</v>
      </c>
      <c r="B23" s="26">
        <v>11.684000000000001</v>
      </c>
      <c r="C23" s="26">
        <v>17.373499999999996</v>
      </c>
      <c r="D23" s="26">
        <v>14.363500000000004</v>
      </c>
      <c r="E23" s="26">
        <v>17.280666666666669</v>
      </c>
      <c r="F23" s="26">
        <v>18.287999999999986</v>
      </c>
      <c r="G23" s="26">
        <v>18.478500000000022</v>
      </c>
      <c r="H23" s="26">
        <v>18.38324999999999</v>
      </c>
      <c r="I23" s="26">
        <v>20.228500000000004</v>
      </c>
      <c r="J23" s="26">
        <v>22.087900000000001</v>
      </c>
      <c r="K23" s="26">
        <v>23.108950000000004</v>
      </c>
      <c r="L23" s="26">
        <v>24.129999999999985</v>
      </c>
      <c r="M23" s="26">
        <v>24.22140000000001</v>
      </c>
      <c r="N23" s="26">
        <v>21.589999999999996</v>
      </c>
    </row>
    <row r="24" spans="1:14" ht="19" customHeight="1">
      <c r="A24" s="25" t="s">
        <v>77</v>
      </c>
      <c r="B24" s="26">
        <v>4.4353333333333325</v>
      </c>
      <c r="C24" s="26">
        <v>6.34</v>
      </c>
      <c r="D24" s="26">
        <v>6.1164999999999985</v>
      </c>
      <c r="E24" s="26">
        <v>8.5776666666666674</v>
      </c>
      <c r="F24" s="26">
        <v>8.8874999999999993</v>
      </c>
      <c r="G24" s="26">
        <v>11.562500000000009</v>
      </c>
      <c r="H24" s="26">
        <v>17.850249999999996</v>
      </c>
      <c r="I24" s="26">
        <v>15.724000000000004</v>
      </c>
      <c r="J24" s="26">
        <v>11.92</v>
      </c>
      <c r="K24" s="26">
        <v>11.919999999999996</v>
      </c>
      <c r="L24" s="26">
        <v>11.92</v>
      </c>
      <c r="M24" s="26">
        <v>11.92</v>
      </c>
      <c r="N24" s="26">
        <v>11.919999999999998</v>
      </c>
    </row>
    <row r="25" spans="1:14" ht="19" customHeight="1">
      <c r="A25" s="25" t="s">
        <v>53</v>
      </c>
      <c r="B25" s="26">
        <v>7.6919999999999984</v>
      </c>
      <c r="C25" s="26">
        <v>15.204000000000001</v>
      </c>
      <c r="D25" s="26">
        <v>23.919000000000004</v>
      </c>
      <c r="E25" s="26">
        <v>28.099666666666661</v>
      </c>
      <c r="F25" s="26">
        <v>24.222000000000008</v>
      </c>
      <c r="G25" s="26">
        <v>26.57449999999999</v>
      </c>
      <c r="H25" s="26">
        <v>25.238499999999998</v>
      </c>
      <c r="I25" s="26">
        <v>28.873500000000007</v>
      </c>
      <c r="J25" s="26">
        <v>31.214700000000011</v>
      </c>
      <c r="K25" s="26">
        <v>25.996299999999984</v>
      </c>
      <c r="L25" s="26">
        <v>25.460999999999999</v>
      </c>
      <c r="M25" s="26">
        <v>25.460999999999999</v>
      </c>
      <c r="N25" s="26">
        <v>25.460999999999999</v>
      </c>
    </row>
    <row r="26" spans="1:14" ht="19" customHeight="1">
      <c r="A26" s="25" t="s">
        <v>57</v>
      </c>
      <c r="B26" s="26">
        <v>17.222000000000005</v>
      </c>
      <c r="C26" s="26">
        <v>24.330499999999994</v>
      </c>
      <c r="D26" s="26">
        <v>21.436999999999998</v>
      </c>
      <c r="E26" s="26">
        <v>22.323666666666675</v>
      </c>
      <c r="F26" s="26">
        <v>22.846499999999999</v>
      </c>
      <c r="G26" s="26">
        <v>23.690499999999975</v>
      </c>
      <c r="H26" s="26">
        <v>23.989250000000013</v>
      </c>
      <c r="I26" s="26">
        <v>27.0974</v>
      </c>
      <c r="J26" s="26">
        <v>27.254999999999992</v>
      </c>
      <c r="K26" s="26">
        <v>27.255000000000003</v>
      </c>
      <c r="L26" s="26">
        <v>25.210850000000008</v>
      </c>
      <c r="M26" s="26">
        <v>24.884999999999998</v>
      </c>
      <c r="N26" s="26">
        <v>24.884999999999994</v>
      </c>
    </row>
    <row r="27" spans="1:14" ht="19" customHeight="1">
      <c r="A27" s="25" t="s">
        <v>60</v>
      </c>
      <c r="B27" s="26">
        <v>5.4466666666666663</v>
      </c>
      <c r="C27" s="26">
        <v>24.03</v>
      </c>
      <c r="D27" s="26">
        <v>24.03</v>
      </c>
      <c r="E27" s="26">
        <v>24.03</v>
      </c>
      <c r="F27" s="26">
        <v>24.03</v>
      </c>
      <c r="G27" s="26">
        <v>24.03</v>
      </c>
      <c r="H27" s="26">
        <v>24.03</v>
      </c>
      <c r="I27" s="26">
        <v>24.03</v>
      </c>
      <c r="J27" s="26">
        <v>24.03</v>
      </c>
      <c r="K27" s="26">
        <v>27.136350000000004</v>
      </c>
      <c r="L27" s="26">
        <v>28.08</v>
      </c>
      <c r="M27" s="26">
        <v>28.08</v>
      </c>
      <c r="N27" s="26">
        <v>28.079999999999995</v>
      </c>
    </row>
    <row r="28" spans="1:14" ht="19" customHeight="1">
      <c r="A28" s="25" t="s">
        <v>63</v>
      </c>
      <c r="B28" s="26">
        <v>0</v>
      </c>
      <c r="C28" s="26">
        <v>26.1675</v>
      </c>
      <c r="D28" s="26">
        <v>20.831499999999998</v>
      </c>
      <c r="E28" s="26">
        <v>23.715</v>
      </c>
      <c r="F28" s="26">
        <v>25.3065</v>
      </c>
      <c r="G28" s="26">
        <v>26.357000000000006</v>
      </c>
      <c r="H28" s="26">
        <v>27.676000000000005</v>
      </c>
      <c r="I28" s="451">
        <v>29.224200000000007</v>
      </c>
      <c r="J28" s="451">
        <v>29.850999999999999</v>
      </c>
      <c r="K28" s="451">
        <v>30.465649999999993</v>
      </c>
      <c r="L28" s="26">
        <v>31.055150000000008</v>
      </c>
      <c r="M28" s="26">
        <v>31.492699999999985</v>
      </c>
      <c r="N28" s="26">
        <v>32.346139999999998</v>
      </c>
    </row>
    <row r="29" spans="1:14" ht="19" customHeight="1">
      <c r="A29" s="25" t="s">
        <v>66</v>
      </c>
      <c r="B29" s="26">
        <v>14.688666666666666</v>
      </c>
      <c r="C29" s="26">
        <v>16.457000000000008</v>
      </c>
      <c r="D29" s="26">
        <v>16.212499999999999</v>
      </c>
      <c r="E29" s="26">
        <v>19.683333333333326</v>
      </c>
      <c r="F29" s="26">
        <v>22.300000000000008</v>
      </c>
      <c r="G29" s="26">
        <v>24.195499999999992</v>
      </c>
      <c r="H29" s="26">
        <v>24.529999999999998</v>
      </c>
      <c r="I29" s="26">
        <v>24.842199999999998</v>
      </c>
      <c r="J29" s="26">
        <v>26.76</v>
      </c>
      <c r="K29" s="26">
        <v>22.643650000000001</v>
      </c>
      <c r="L29" s="26">
        <v>22.076999999999998</v>
      </c>
      <c r="M29" s="26">
        <v>22.076999999999998</v>
      </c>
      <c r="N29" s="26">
        <v>22.077000000000005</v>
      </c>
    </row>
    <row r="30" spans="1:14" ht="19" customHeight="1">
      <c r="A30" s="25" t="s">
        <v>69</v>
      </c>
      <c r="B30" s="26">
        <v>14.040000000000003</v>
      </c>
      <c r="C30" s="26">
        <v>14.617499999999994</v>
      </c>
      <c r="D30" s="26">
        <v>16.98800000000001</v>
      </c>
      <c r="E30" s="26">
        <v>18.969666666666665</v>
      </c>
      <c r="F30" s="26">
        <v>20.28</v>
      </c>
      <c r="G30" s="26">
        <v>20.826000000000004</v>
      </c>
      <c r="H30" s="26">
        <v>21.566999999999997</v>
      </c>
      <c r="I30" s="26">
        <v>22.276800000000001</v>
      </c>
      <c r="J30" s="26">
        <v>22.620000000000008</v>
      </c>
      <c r="K30" s="26">
        <v>21.4968</v>
      </c>
      <c r="L30" s="26">
        <v>20.279999999999983</v>
      </c>
      <c r="M30" s="26">
        <v>20.280000000000015</v>
      </c>
      <c r="N30" s="26">
        <v>20.280000000000005</v>
      </c>
    </row>
    <row r="31" spans="1:14" ht="19" customHeight="1">
      <c r="A31" s="25" t="s">
        <v>72</v>
      </c>
      <c r="B31" s="26">
        <v>11.21</v>
      </c>
      <c r="C31" s="26">
        <v>12.779000000000002</v>
      </c>
      <c r="D31" s="26">
        <v>12.894999999999996</v>
      </c>
      <c r="E31" s="26">
        <v>14.543666666666674</v>
      </c>
      <c r="F31" s="26">
        <v>14.442999999999993</v>
      </c>
      <c r="G31" s="26">
        <v>14.867999999999991</v>
      </c>
      <c r="H31" s="26">
        <v>15.531750000000011</v>
      </c>
      <c r="I31" s="26">
        <v>15.813099999999999</v>
      </c>
      <c r="J31" s="26">
        <v>15.044999999999991</v>
      </c>
      <c r="K31" s="26">
        <v>14.190150000000001</v>
      </c>
      <c r="L31" s="26">
        <v>14.160000000000005</v>
      </c>
      <c r="M31" s="26">
        <v>14.16</v>
      </c>
      <c r="N31" s="26">
        <v>14.16</v>
      </c>
    </row>
    <row r="32" spans="1:14" ht="19" customHeight="1">
      <c r="A32" s="25" t="s">
        <v>75</v>
      </c>
      <c r="B32" s="26">
        <v>14.82</v>
      </c>
      <c r="C32" s="26">
        <v>16.472999999999995</v>
      </c>
      <c r="D32" s="26">
        <v>22.799999999999994</v>
      </c>
      <c r="E32" s="26">
        <v>22.823000000000004</v>
      </c>
      <c r="F32" s="26">
        <v>26.22</v>
      </c>
      <c r="G32" s="26">
        <v>26.220000000000017</v>
      </c>
      <c r="H32" s="26">
        <v>26.336499999999987</v>
      </c>
      <c r="I32" s="26">
        <v>26.79000000000001</v>
      </c>
      <c r="J32" s="26">
        <v>26.789999999999985</v>
      </c>
      <c r="K32" s="26">
        <v>25.581950000000003</v>
      </c>
      <c r="L32" s="26">
        <v>24.224999999999998</v>
      </c>
      <c r="M32" s="26">
        <v>24.224999999999998</v>
      </c>
      <c r="N32" s="26">
        <v>24.224999999999994</v>
      </c>
    </row>
    <row r="33" spans="1:14" ht="19" customHeight="1">
      <c r="A33" s="25" t="s">
        <v>78</v>
      </c>
      <c r="B33" s="26">
        <v>14.066666666666666</v>
      </c>
      <c r="C33" s="26">
        <v>16.38</v>
      </c>
      <c r="D33" s="26">
        <v>16.650000000000002</v>
      </c>
      <c r="E33" s="26">
        <v>19.806666666666668</v>
      </c>
      <c r="F33" s="26">
        <v>20.119999999999997</v>
      </c>
      <c r="G33" s="26">
        <v>20.47</v>
      </c>
      <c r="H33" s="26">
        <v>20.52</v>
      </c>
      <c r="I33" s="26">
        <v>20.57</v>
      </c>
      <c r="J33" s="26">
        <v>21.292000000000002</v>
      </c>
      <c r="K33" s="26">
        <v>21.292999999999999</v>
      </c>
      <c r="L33" s="26">
        <v>21.292999999999999</v>
      </c>
      <c r="M33" s="26">
        <v>21.292999999999999</v>
      </c>
      <c r="N33" s="26">
        <v>21.292999999999999</v>
      </c>
    </row>
    <row r="34" spans="1:14" ht="19" customHeight="1">
      <c r="A34" s="25" t="s">
        <v>55</v>
      </c>
      <c r="B34" s="26">
        <v>11.468666666666664</v>
      </c>
      <c r="C34" s="26">
        <v>15.456</v>
      </c>
      <c r="D34" s="26">
        <v>18.144000000000002</v>
      </c>
      <c r="E34" s="26">
        <v>18.666666666666668</v>
      </c>
      <c r="F34" s="26">
        <v>20.048000000000002</v>
      </c>
      <c r="G34" s="26">
        <v>21.056000000000001</v>
      </c>
      <c r="H34" s="26">
        <v>21.279999999999998</v>
      </c>
      <c r="I34" s="26">
        <v>22.287999999999997</v>
      </c>
      <c r="J34" s="26">
        <v>23.139200000000013</v>
      </c>
      <c r="K34" s="26">
        <v>23.519999999999992</v>
      </c>
      <c r="L34" s="26">
        <v>24.28159999999999</v>
      </c>
      <c r="M34" s="26">
        <v>24.64</v>
      </c>
      <c r="N34" s="26">
        <v>24.64</v>
      </c>
    </row>
    <row r="35" spans="1:14" ht="19" customHeight="1">
      <c r="A35" s="25" t="s">
        <v>58</v>
      </c>
      <c r="B35" s="26">
        <v>13.541333333333336</v>
      </c>
      <c r="C35" s="26">
        <v>19.752499999999998</v>
      </c>
      <c r="D35" s="26">
        <v>19.390500000000007</v>
      </c>
      <c r="E35" s="26">
        <v>18.878999999999994</v>
      </c>
      <c r="F35" s="26">
        <v>18.749500000000008</v>
      </c>
      <c r="G35" s="26">
        <v>18.943999999999978</v>
      </c>
      <c r="H35" s="26">
        <v>20.513250000000006</v>
      </c>
      <c r="I35" s="26">
        <v>20.924999999999994</v>
      </c>
      <c r="J35" s="26">
        <v>22.233599999999999</v>
      </c>
      <c r="K35" s="26">
        <v>22.32</v>
      </c>
      <c r="L35" s="26">
        <v>22.320000000000007</v>
      </c>
      <c r="M35" s="26">
        <v>22.32</v>
      </c>
      <c r="N35" s="26">
        <v>22.320000000000004</v>
      </c>
    </row>
    <row r="36" spans="1:14" ht="19" customHeight="1">
      <c r="A36" s="25" t="s">
        <v>61</v>
      </c>
      <c r="B36" s="26">
        <v>3.4146666666666672</v>
      </c>
      <c r="C36" s="26">
        <v>9.6254999999999988</v>
      </c>
      <c r="D36" s="26">
        <v>21.476500000000005</v>
      </c>
      <c r="E36" s="26">
        <v>23.273333333333326</v>
      </c>
      <c r="F36" s="26">
        <v>21.64100000000002</v>
      </c>
      <c r="G36" s="26">
        <v>23.025499999999994</v>
      </c>
      <c r="H36" s="26">
        <v>23.376250000000002</v>
      </c>
      <c r="I36" s="26">
        <v>25.2944</v>
      </c>
      <c r="J36" s="26">
        <v>25.783300000000004</v>
      </c>
      <c r="K36" s="26">
        <v>27.347300000000001</v>
      </c>
      <c r="L36" s="26">
        <v>28.266949999999998</v>
      </c>
      <c r="M36" s="26">
        <v>29.398199999999996</v>
      </c>
      <c r="N36" s="26">
        <v>29.398200000000003</v>
      </c>
    </row>
    <row r="37" spans="1:14" ht="19" customHeight="1">
      <c r="A37" s="25" t="s">
        <v>64</v>
      </c>
      <c r="B37" s="26">
        <v>2.4279999999999999</v>
      </c>
      <c r="C37" s="26">
        <v>22.79</v>
      </c>
      <c r="D37" s="26">
        <v>31.125499999999995</v>
      </c>
      <c r="E37" s="26">
        <v>27.66200000000001</v>
      </c>
      <c r="F37" s="26">
        <v>23.116499999999995</v>
      </c>
      <c r="G37" s="26">
        <v>24.774500000000007</v>
      </c>
      <c r="H37" s="26">
        <v>26.852499999999992</v>
      </c>
      <c r="I37" s="26">
        <v>29.231799999999996</v>
      </c>
      <c r="J37" s="26">
        <v>31.599600000000006</v>
      </c>
      <c r="K37" s="26">
        <v>34.587149999999994</v>
      </c>
      <c r="L37" s="26">
        <v>34.034600000000005</v>
      </c>
      <c r="M37" s="26">
        <v>30</v>
      </c>
      <c r="N37" s="26">
        <v>30</v>
      </c>
    </row>
    <row r="38" spans="1:14" ht="19" customHeight="1">
      <c r="A38" s="25" t="s">
        <v>67</v>
      </c>
      <c r="B38" s="26">
        <v>8.3520000000000003</v>
      </c>
      <c r="C38" s="26">
        <v>16.824000000000002</v>
      </c>
      <c r="D38" s="26">
        <v>16.459499999999995</v>
      </c>
      <c r="E38" s="26">
        <v>20.322000000000006</v>
      </c>
      <c r="F38" s="26">
        <v>22.476499999999998</v>
      </c>
      <c r="G38" s="26">
        <v>24.756499999999978</v>
      </c>
      <c r="H38" s="26">
        <v>27.405750000000001</v>
      </c>
      <c r="I38" s="26">
        <v>31.893800000000009</v>
      </c>
      <c r="J38" s="26">
        <v>26.895200000000013</v>
      </c>
      <c r="K38" s="26">
        <v>26.443749999999987</v>
      </c>
      <c r="L38" s="26">
        <v>27.075450000000011</v>
      </c>
      <c r="M38" s="26">
        <v>25.330000000000002</v>
      </c>
      <c r="N38" s="26">
        <v>25.330000000000002</v>
      </c>
    </row>
    <row r="39" spans="1:14" ht="19" customHeight="1">
      <c r="A39" s="25" t="s">
        <v>70</v>
      </c>
      <c r="B39" s="26">
        <v>18.240000000000002</v>
      </c>
      <c r="C39" s="26">
        <v>19.759999999999998</v>
      </c>
      <c r="D39" s="26">
        <v>23.901999999999997</v>
      </c>
      <c r="E39" s="26">
        <v>25.802000000000003</v>
      </c>
      <c r="F39" s="26">
        <v>26.14875</v>
      </c>
      <c r="G39" s="26">
        <v>26.861249999999998</v>
      </c>
      <c r="H39" s="26">
        <v>27.794624999999996</v>
      </c>
      <c r="I39" s="26">
        <v>29.692250000000008</v>
      </c>
      <c r="J39" s="26">
        <v>31.102999999999998</v>
      </c>
      <c r="K39" s="26">
        <v>26.742499999999986</v>
      </c>
      <c r="L39" s="26">
        <v>26.6</v>
      </c>
      <c r="M39" s="26">
        <v>26.6</v>
      </c>
      <c r="N39" s="26">
        <v>26.6</v>
      </c>
    </row>
    <row r="40" spans="1:14" ht="19" customHeight="1">
      <c r="A40" s="25" t="s">
        <v>73</v>
      </c>
      <c r="B40" s="26">
        <v>0</v>
      </c>
      <c r="C40" s="26">
        <v>2.0355000000000003</v>
      </c>
      <c r="D40" s="26">
        <v>16.220499999999998</v>
      </c>
      <c r="E40" s="26">
        <v>25.879333333333332</v>
      </c>
      <c r="F40" s="26">
        <v>31.450499999999991</v>
      </c>
      <c r="G40" s="26">
        <v>36.763999999999996</v>
      </c>
      <c r="H40" s="26">
        <v>29.722750000000005</v>
      </c>
      <c r="I40" s="26">
        <v>27.488800000000001</v>
      </c>
      <c r="J40" s="26">
        <v>28.700699999999994</v>
      </c>
      <c r="K40" s="26">
        <v>30.115799999999986</v>
      </c>
      <c r="L40" s="26">
        <v>31.462950000000014</v>
      </c>
      <c r="M40" s="26">
        <v>32.357150000000026</v>
      </c>
      <c r="N40" s="26">
        <v>33.287299999999995</v>
      </c>
    </row>
    <row r="41" spans="1:14" ht="19" customHeight="1">
      <c r="A41" s="25" t="s">
        <v>76</v>
      </c>
      <c r="B41" s="26">
        <v>8.5619999999999994</v>
      </c>
      <c r="C41" s="26">
        <v>22.435499999999998</v>
      </c>
      <c r="D41" s="26">
        <v>31.082999999999998</v>
      </c>
      <c r="E41" s="26">
        <v>24.12133333333334</v>
      </c>
      <c r="F41" s="26">
        <v>25.590000000000003</v>
      </c>
      <c r="G41" s="26">
        <v>25.588999999999995</v>
      </c>
      <c r="H41" s="26">
        <v>27.483999999999988</v>
      </c>
      <c r="I41" s="26">
        <v>28.972899999999985</v>
      </c>
      <c r="J41" s="26">
        <v>29.141500000000015</v>
      </c>
      <c r="K41" s="26">
        <v>30.176450000000006</v>
      </c>
      <c r="L41" s="26">
        <v>30.176400000000008</v>
      </c>
      <c r="M41" s="26">
        <v>30.176449999999981</v>
      </c>
      <c r="N41" s="26">
        <v>30.176420000000004</v>
      </c>
    </row>
    <row r="42" spans="1:14" ht="17.25" customHeight="1">
      <c r="A42" s="25"/>
      <c r="B42" s="26"/>
      <c r="C42" s="26"/>
      <c r="D42" s="26"/>
      <c r="E42" s="26"/>
      <c r="F42" s="26"/>
      <c r="G42" s="26"/>
      <c r="H42" s="26"/>
      <c r="I42" s="26"/>
      <c r="J42" s="26"/>
      <c r="K42" s="26"/>
      <c r="L42" s="26"/>
      <c r="M42" s="26"/>
      <c r="N42" s="26"/>
    </row>
    <row r="43" spans="1:14" ht="24" customHeight="1">
      <c r="A43" s="28" t="s">
        <v>79</v>
      </c>
      <c r="B43" s="26">
        <v>0.81066666666666665</v>
      </c>
      <c r="C43" s="26">
        <v>0.77899999999999991</v>
      </c>
      <c r="D43" s="26">
        <v>1.0560000000000003</v>
      </c>
      <c r="E43" s="26">
        <v>2.6879999999999997</v>
      </c>
      <c r="F43" s="26">
        <v>2.97</v>
      </c>
      <c r="G43" s="26">
        <v>4.4259999999999993</v>
      </c>
      <c r="H43" s="26">
        <v>6.5770000000000008</v>
      </c>
      <c r="I43" s="26">
        <v>9.0904000000000007</v>
      </c>
      <c r="J43" s="26">
        <v>11.941600000000001</v>
      </c>
      <c r="K43" s="26">
        <v>13.200000000000001</v>
      </c>
      <c r="L43" s="26">
        <v>13.200000000000001</v>
      </c>
      <c r="M43" s="26">
        <v>13.200000000000001</v>
      </c>
      <c r="N43" s="26">
        <v>12.376520000000001</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4" orientation="portrait" r:id="rId1"/>
  <headerFooter alignWithMargins="0">
    <oddHeader>&amp;C&amp;"Helvetica,Fett"&amp;12 2017</oddHeader>
    <oddFooter>&amp;C&amp;"Helvetica,Standard" Eidg. Steuerverwaltung  -  Administration fédérale des contributions  -  Amministrazione federale delle contribuzioni&amp;R37</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Tabelle30">
    <pageSetUpPr fitToPage="1"/>
  </sheetPr>
  <dimension ref="A1:Y120"/>
  <sheetViews>
    <sheetView view="pageLayout" zoomScale="70" zoomScaleNormal="60" zoomScalePageLayoutView="70" workbookViewId="0"/>
  </sheetViews>
  <sheetFormatPr baseColWidth="10" defaultColWidth="12.6640625" defaultRowHeight="13"/>
  <cols>
    <col min="1" max="1" width="30.6640625" style="222" customWidth="1"/>
    <col min="2" max="12" width="12.83203125" style="222" customWidth="1"/>
    <col min="13" max="21" width="12.6640625" style="222" customWidth="1"/>
    <col min="22" max="22" width="15.5" style="222" bestFit="1" customWidth="1"/>
    <col min="23" max="23" width="15.33203125" style="222" bestFit="1" customWidth="1"/>
    <col min="24" max="24" width="17.33203125" style="222" bestFit="1" customWidth="1"/>
    <col min="25" max="25" width="29.5" style="222" customWidth="1"/>
    <col min="26" max="16384" width="12.6640625" style="222"/>
  </cols>
  <sheetData>
    <row r="1" spans="1:25" ht="19" customHeight="1">
      <c r="A1" s="221" t="s">
        <v>300</v>
      </c>
      <c r="B1" s="221"/>
      <c r="C1" s="221"/>
      <c r="D1" s="221"/>
      <c r="E1" s="221"/>
      <c r="F1" s="221"/>
      <c r="G1" s="221"/>
      <c r="H1" s="221"/>
      <c r="I1" s="221"/>
      <c r="J1" s="221"/>
    </row>
    <row r="2" spans="1:25" ht="19" customHeight="1">
      <c r="A2" s="221" t="s">
        <v>633</v>
      </c>
      <c r="B2" s="221"/>
      <c r="C2" s="221"/>
      <c r="D2" s="221"/>
      <c r="E2" s="221"/>
      <c r="F2" s="221"/>
      <c r="G2" s="221"/>
      <c r="H2" s="221"/>
      <c r="I2" s="221"/>
      <c r="J2" s="221"/>
    </row>
    <row r="3" spans="1:25" ht="19" customHeight="1">
      <c r="A3" s="200" t="s">
        <v>34</v>
      </c>
      <c r="B3" s="200"/>
      <c r="C3" s="200"/>
      <c r="D3" s="200"/>
      <c r="E3" s="200"/>
      <c r="F3" s="200"/>
      <c r="G3" s="200"/>
      <c r="H3" s="200"/>
      <c r="I3" s="200"/>
      <c r="J3" s="200"/>
      <c r="K3" s="200"/>
      <c r="L3" s="200"/>
      <c r="M3" s="384"/>
      <c r="N3" s="384"/>
      <c r="O3" s="384"/>
      <c r="P3" s="384"/>
      <c r="Q3" s="384"/>
      <c r="R3" s="384"/>
      <c r="S3" s="384"/>
      <c r="T3" s="384"/>
    </row>
    <row r="4" spans="1:25" ht="19" customHeight="1">
      <c r="A4" s="200" t="s">
        <v>35</v>
      </c>
      <c r="B4" s="200"/>
      <c r="C4" s="200"/>
      <c r="D4" s="200"/>
      <c r="E4" s="200"/>
      <c r="F4" s="200"/>
      <c r="G4" s="200"/>
      <c r="H4" s="200"/>
      <c r="I4" s="200"/>
      <c r="J4" s="200"/>
      <c r="K4" s="200"/>
      <c r="L4" s="200"/>
    </row>
    <row r="5" spans="1:25" ht="19" customHeight="1" thickBot="1">
      <c r="A5" s="223">
        <v>19</v>
      </c>
      <c r="W5" s="16"/>
      <c r="Y5" s="16">
        <v>19</v>
      </c>
    </row>
    <row r="6" spans="1:25" ht="19" customHeight="1" thickBot="1">
      <c r="A6" s="224" t="s">
        <v>10</v>
      </c>
      <c r="B6" s="846" t="s">
        <v>277</v>
      </c>
      <c r="C6" s="847"/>
      <c r="D6" s="847"/>
      <c r="E6" s="847"/>
      <c r="F6" s="847"/>
      <c r="G6" s="847"/>
      <c r="H6" s="847"/>
      <c r="I6" s="847"/>
      <c r="J6" s="847"/>
      <c r="K6" s="847"/>
      <c r="L6" s="848"/>
      <c r="M6" s="846" t="s">
        <v>774</v>
      </c>
      <c r="N6" s="847"/>
      <c r="O6" s="847"/>
      <c r="P6" s="847"/>
      <c r="Q6" s="847"/>
      <c r="R6" s="847"/>
      <c r="S6" s="847"/>
      <c r="T6" s="847"/>
      <c r="U6" s="847"/>
      <c r="V6" s="847"/>
      <c r="W6" s="847"/>
      <c r="X6" s="848"/>
      <c r="Y6" s="450"/>
    </row>
    <row r="7" spans="1:25" ht="19" customHeight="1">
      <c r="A7" s="224" t="s">
        <v>13</v>
      </c>
      <c r="B7" s="449">
        <v>15000</v>
      </c>
      <c r="C7" s="449">
        <v>17500</v>
      </c>
      <c r="D7" s="449">
        <v>20000</v>
      </c>
      <c r="E7" s="449">
        <v>25000</v>
      </c>
      <c r="F7" s="449">
        <v>30000</v>
      </c>
      <c r="G7" s="449">
        <v>35000</v>
      </c>
      <c r="H7" s="449">
        <v>40000</v>
      </c>
      <c r="I7" s="449">
        <v>45000</v>
      </c>
      <c r="J7" s="449">
        <v>50000</v>
      </c>
      <c r="K7" s="449">
        <v>60000</v>
      </c>
      <c r="L7" s="449">
        <v>70000</v>
      </c>
      <c r="M7" s="449">
        <v>80000</v>
      </c>
      <c r="N7" s="449">
        <v>90000</v>
      </c>
      <c r="O7" s="449">
        <v>100000</v>
      </c>
      <c r="P7" s="449">
        <v>125000</v>
      </c>
      <c r="Q7" s="449">
        <v>150000</v>
      </c>
      <c r="R7" s="449">
        <v>175000</v>
      </c>
      <c r="S7" s="449">
        <v>200000</v>
      </c>
      <c r="T7" s="449">
        <v>250000</v>
      </c>
      <c r="U7" s="449">
        <v>300000</v>
      </c>
      <c r="V7" s="449">
        <v>400000</v>
      </c>
      <c r="W7" s="449">
        <v>500000</v>
      </c>
      <c r="X7" s="449">
        <v>1000000</v>
      </c>
      <c r="Y7" s="16" t="s">
        <v>14</v>
      </c>
    </row>
    <row r="8" spans="1:25" ht="19" customHeight="1">
      <c r="A8" s="224"/>
      <c r="B8" s="225"/>
      <c r="C8" s="225"/>
      <c r="D8" s="225"/>
      <c r="E8" s="225"/>
      <c r="F8" s="225"/>
      <c r="G8" s="225"/>
      <c r="H8" s="225"/>
      <c r="I8" s="225"/>
      <c r="J8" s="225"/>
      <c r="K8" s="225"/>
      <c r="L8" s="225"/>
      <c r="W8" s="16"/>
      <c r="Y8" s="16"/>
    </row>
    <row r="9" spans="1:25" ht="19" customHeight="1">
      <c r="A9" s="224"/>
      <c r="B9" s="840" t="s">
        <v>18</v>
      </c>
      <c r="C9" s="841"/>
      <c r="D9" s="841"/>
      <c r="E9" s="841"/>
      <c r="F9" s="841"/>
      <c r="G9" s="841"/>
      <c r="H9" s="841"/>
      <c r="I9" s="841"/>
      <c r="J9" s="841"/>
      <c r="K9" s="841"/>
      <c r="L9" s="842"/>
      <c r="M9" s="840" t="s">
        <v>329</v>
      </c>
      <c r="N9" s="841"/>
      <c r="O9" s="841"/>
      <c r="P9" s="841"/>
      <c r="Q9" s="841"/>
      <c r="R9" s="841"/>
      <c r="S9" s="841"/>
      <c r="T9" s="841"/>
      <c r="U9" s="841"/>
      <c r="V9" s="841"/>
      <c r="W9" s="841"/>
      <c r="X9" s="842"/>
      <c r="Y9" s="16"/>
    </row>
    <row r="10" spans="1:25" ht="19" customHeight="1">
      <c r="A10" s="226" t="s">
        <v>155</v>
      </c>
      <c r="B10" s="15">
        <v>328.6</v>
      </c>
      <c r="C10" s="15">
        <v>500.3</v>
      </c>
      <c r="D10" s="15">
        <v>708.69999999999993</v>
      </c>
      <c r="E10" s="15">
        <v>1102.5999999999999</v>
      </c>
      <c r="F10" s="15">
        <v>1613.3000000000002</v>
      </c>
      <c r="G10" s="15">
        <v>2151.4</v>
      </c>
      <c r="H10" s="15">
        <v>2804.1</v>
      </c>
      <c r="I10" s="15">
        <v>3436.1</v>
      </c>
      <c r="J10" s="15">
        <v>4178.0999999999995</v>
      </c>
      <c r="K10" s="15">
        <v>5781.0999999999995</v>
      </c>
      <c r="L10" s="15">
        <v>7613.0999999999995</v>
      </c>
      <c r="M10" s="15">
        <v>9516.1</v>
      </c>
      <c r="N10" s="15">
        <v>11577.1</v>
      </c>
      <c r="O10" s="15">
        <v>13638.1</v>
      </c>
      <c r="P10" s="15">
        <v>19147.8</v>
      </c>
      <c r="Q10" s="15">
        <v>25065.200000000001</v>
      </c>
      <c r="R10" s="15">
        <v>31362.7</v>
      </c>
      <c r="S10" s="15">
        <v>37829.599999999999</v>
      </c>
      <c r="T10" s="15">
        <v>51569.599999999999</v>
      </c>
      <c r="U10" s="15">
        <v>66253.100000000006</v>
      </c>
      <c r="V10" s="15">
        <v>96023.1</v>
      </c>
      <c r="W10" s="15">
        <v>125793.1</v>
      </c>
      <c r="X10" s="15">
        <v>274643.09999999998</v>
      </c>
      <c r="Y10" s="16" t="s">
        <v>330</v>
      </c>
    </row>
    <row r="11" spans="1:25" ht="19" customHeight="1">
      <c r="A11" s="226" t="s">
        <v>56</v>
      </c>
      <c r="B11" s="15">
        <v>270.55</v>
      </c>
      <c r="C11" s="15">
        <v>608.30000000000007</v>
      </c>
      <c r="D11" s="15">
        <v>1012.1000000000001</v>
      </c>
      <c r="E11" s="15">
        <v>1873.2</v>
      </c>
      <c r="F11" s="15">
        <v>2854.4</v>
      </c>
      <c r="G11" s="15">
        <v>3926.45</v>
      </c>
      <c r="H11" s="15">
        <v>4978.75</v>
      </c>
      <c r="I11" s="15">
        <v>6013</v>
      </c>
      <c r="J11" s="15">
        <v>7077.45</v>
      </c>
      <c r="K11" s="15">
        <v>9206.35</v>
      </c>
      <c r="L11" s="15">
        <v>11393.100000000002</v>
      </c>
      <c r="M11" s="15">
        <v>13785.1</v>
      </c>
      <c r="N11" s="15">
        <v>16177.100000000002</v>
      </c>
      <c r="O11" s="15">
        <v>18755.649999999998</v>
      </c>
      <c r="P11" s="15">
        <v>25494.850000000002</v>
      </c>
      <c r="Q11" s="15">
        <v>32408.5</v>
      </c>
      <c r="R11" s="15">
        <v>39496.450000000004</v>
      </c>
      <c r="S11" s="15">
        <v>46750</v>
      </c>
      <c r="T11" s="15">
        <v>61588.55</v>
      </c>
      <c r="U11" s="15">
        <v>76658.149999999994</v>
      </c>
      <c r="V11" s="15">
        <v>107203.5</v>
      </c>
      <c r="W11" s="15">
        <v>138011.44999999998</v>
      </c>
      <c r="X11" s="15">
        <v>293491.45000000007</v>
      </c>
      <c r="Y11" s="16" t="s">
        <v>331</v>
      </c>
    </row>
    <row r="12" spans="1:25" ht="19" customHeight="1">
      <c r="A12" s="226" t="s">
        <v>59</v>
      </c>
      <c r="B12" s="15">
        <v>225.8</v>
      </c>
      <c r="C12" s="15">
        <v>495.9</v>
      </c>
      <c r="D12" s="15">
        <v>873.30000000000007</v>
      </c>
      <c r="E12" s="15">
        <v>1729.8000000000002</v>
      </c>
      <c r="F12" s="15">
        <v>2636.3</v>
      </c>
      <c r="G12" s="15">
        <v>3450.3</v>
      </c>
      <c r="H12" s="15">
        <v>4264.3</v>
      </c>
      <c r="I12" s="15">
        <v>5115.3</v>
      </c>
      <c r="J12" s="15">
        <v>6021.8</v>
      </c>
      <c r="K12" s="15">
        <v>7797.8</v>
      </c>
      <c r="L12" s="15">
        <v>9573.8000000000011</v>
      </c>
      <c r="M12" s="15">
        <v>11368.300000000001</v>
      </c>
      <c r="N12" s="15">
        <v>13162.800000000001</v>
      </c>
      <c r="O12" s="15">
        <v>15012.800000000001</v>
      </c>
      <c r="P12" s="15">
        <v>19800.600000000002</v>
      </c>
      <c r="Q12" s="15">
        <v>24656.9</v>
      </c>
      <c r="R12" s="15">
        <v>29667.600000000002</v>
      </c>
      <c r="S12" s="15">
        <v>34940.400000000001</v>
      </c>
      <c r="T12" s="15">
        <v>45670.399999999994</v>
      </c>
      <c r="U12" s="15">
        <v>56400.399999999994</v>
      </c>
      <c r="V12" s="15">
        <v>77860.400000000009</v>
      </c>
      <c r="W12" s="15">
        <v>99320.400000000009</v>
      </c>
      <c r="X12" s="15">
        <v>206620.40000000002</v>
      </c>
      <c r="Y12" s="16" t="s">
        <v>332</v>
      </c>
    </row>
    <row r="13" spans="1:25" ht="19" customHeight="1">
      <c r="A13" s="226" t="s">
        <v>62</v>
      </c>
      <c r="B13" s="15">
        <v>100</v>
      </c>
      <c r="C13" s="15">
        <v>100</v>
      </c>
      <c r="D13" s="15">
        <v>100</v>
      </c>
      <c r="E13" s="15">
        <v>818.58499999999992</v>
      </c>
      <c r="F13" s="15">
        <v>1551.835</v>
      </c>
      <c r="G13" s="15">
        <v>2285.085</v>
      </c>
      <c r="H13" s="15">
        <v>3018.335</v>
      </c>
      <c r="I13" s="15">
        <v>3663.5950000000003</v>
      </c>
      <c r="J13" s="15">
        <v>4294.1900000000005</v>
      </c>
      <c r="K13" s="15">
        <v>5628.7049999999999</v>
      </c>
      <c r="L13" s="15">
        <v>7036.5450000000001</v>
      </c>
      <c r="M13" s="15">
        <v>8503.0450000000001</v>
      </c>
      <c r="N13" s="15">
        <v>9969.5450000000019</v>
      </c>
      <c r="O13" s="15">
        <v>11436.045000000002</v>
      </c>
      <c r="P13" s="15">
        <v>15102.295000000002</v>
      </c>
      <c r="Q13" s="15">
        <v>18768.544999999998</v>
      </c>
      <c r="R13" s="15">
        <v>22434.794999999998</v>
      </c>
      <c r="S13" s="15">
        <v>26101.044999999998</v>
      </c>
      <c r="T13" s="15">
        <v>33433.544999999998</v>
      </c>
      <c r="U13" s="15">
        <v>40766.044999999998</v>
      </c>
      <c r="V13" s="15">
        <v>55431.044999999998</v>
      </c>
      <c r="W13" s="15">
        <v>70096.044999999998</v>
      </c>
      <c r="X13" s="15">
        <v>143421.04499999998</v>
      </c>
      <c r="Y13" s="16" t="s">
        <v>333</v>
      </c>
    </row>
    <row r="14" spans="1:25" ht="19" customHeight="1">
      <c r="A14" s="226" t="s">
        <v>65</v>
      </c>
      <c r="B14" s="15">
        <v>410</v>
      </c>
      <c r="C14" s="15">
        <v>646</v>
      </c>
      <c r="D14" s="15">
        <v>910</v>
      </c>
      <c r="E14" s="15">
        <v>1485</v>
      </c>
      <c r="F14" s="15">
        <v>2110</v>
      </c>
      <c r="G14" s="15">
        <v>2666</v>
      </c>
      <c r="H14" s="15">
        <v>3244</v>
      </c>
      <c r="I14" s="15">
        <v>3909</v>
      </c>
      <c r="J14" s="15">
        <v>4634</v>
      </c>
      <c r="K14" s="15">
        <v>6084</v>
      </c>
      <c r="L14" s="15">
        <v>7627</v>
      </c>
      <c r="M14" s="15">
        <v>9227</v>
      </c>
      <c r="N14" s="15">
        <v>10811</v>
      </c>
      <c r="O14" s="15">
        <v>12411</v>
      </c>
      <c r="P14" s="15">
        <v>16387</v>
      </c>
      <c r="Q14" s="15">
        <v>20461</v>
      </c>
      <c r="R14" s="15">
        <v>24586</v>
      </c>
      <c r="S14" s="15">
        <v>28710</v>
      </c>
      <c r="T14" s="15">
        <v>36710</v>
      </c>
      <c r="U14" s="15">
        <v>47747</v>
      </c>
      <c r="V14" s="15">
        <v>70044</v>
      </c>
      <c r="W14" s="15">
        <v>88157</v>
      </c>
      <c r="X14" s="15">
        <v>178719</v>
      </c>
      <c r="Y14" s="16" t="s">
        <v>334</v>
      </c>
    </row>
    <row r="15" spans="1:25" ht="19" customHeight="1">
      <c r="A15" s="226" t="s">
        <v>68</v>
      </c>
      <c r="B15" s="15">
        <v>206.54999999999998</v>
      </c>
      <c r="C15" s="15">
        <v>592.09999999999991</v>
      </c>
      <c r="D15" s="15">
        <v>963.9</v>
      </c>
      <c r="E15" s="15">
        <v>1721.25</v>
      </c>
      <c r="F15" s="15">
        <v>2423.5</v>
      </c>
      <c r="G15" s="15">
        <v>3084.5</v>
      </c>
      <c r="H15" s="15">
        <v>3773</v>
      </c>
      <c r="I15" s="15">
        <v>4502.8</v>
      </c>
      <c r="J15" s="15">
        <v>5232.6000000000004</v>
      </c>
      <c r="K15" s="15">
        <v>6582</v>
      </c>
      <c r="L15" s="15">
        <v>7917.7499999999991</v>
      </c>
      <c r="M15" s="15">
        <v>9294.7500000000018</v>
      </c>
      <c r="N15" s="15">
        <v>10671.75</v>
      </c>
      <c r="O15" s="15">
        <v>12048.75</v>
      </c>
      <c r="P15" s="15">
        <v>15491.25</v>
      </c>
      <c r="Q15" s="15">
        <v>18933.75</v>
      </c>
      <c r="R15" s="15">
        <v>22376.25</v>
      </c>
      <c r="S15" s="15">
        <v>25818.75</v>
      </c>
      <c r="T15" s="15">
        <v>32703.75</v>
      </c>
      <c r="U15" s="15">
        <v>39588.75</v>
      </c>
      <c r="V15" s="15">
        <v>53358.75</v>
      </c>
      <c r="W15" s="15">
        <v>67128.75</v>
      </c>
      <c r="X15" s="15">
        <v>135978.75</v>
      </c>
      <c r="Y15" s="16" t="s">
        <v>335</v>
      </c>
    </row>
    <row r="16" spans="1:25" ht="19" customHeight="1">
      <c r="A16" s="226" t="s">
        <v>71</v>
      </c>
      <c r="B16" s="15">
        <v>77.3</v>
      </c>
      <c r="C16" s="15">
        <v>189.74999999999997</v>
      </c>
      <c r="D16" s="15">
        <v>396.2</v>
      </c>
      <c r="E16" s="15">
        <v>997.85</v>
      </c>
      <c r="F16" s="15">
        <v>1709.8500000000001</v>
      </c>
      <c r="G16" s="15">
        <v>2403.25</v>
      </c>
      <c r="H16" s="15">
        <v>3194.9500000000003</v>
      </c>
      <c r="I16" s="15">
        <v>4002.4500000000003</v>
      </c>
      <c r="J16" s="15">
        <v>4810.0499999999993</v>
      </c>
      <c r="K16" s="15">
        <v>6463.85</v>
      </c>
      <c r="L16" s="15">
        <v>8118.25</v>
      </c>
      <c r="M16" s="15">
        <v>9828.2999999999993</v>
      </c>
      <c r="N16" s="15">
        <v>11520.900000000001</v>
      </c>
      <c r="O16" s="15">
        <v>13213.5</v>
      </c>
      <c r="P16" s="15">
        <v>17519.3</v>
      </c>
      <c r="Q16" s="15">
        <v>21929.850000000002</v>
      </c>
      <c r="R16" s="15">
        <v>25935.85</v>
      </c>
      <c r="S16" s="15">
        <v>29689.649999999998</v>
      </c>
      <c r="T16" s="15">
        <v>37197.149999999994</v>
      </c>
      <c r="U16" s="15">
        <v>44704.649999999994</v>
      </c>
      <c r="V16" s="15">
        <v>59719.65</v>
      </c>
      <c r="W16" s="15">
        <v>74734.649999999994</v>
      </c>
      <c r="X16" s="15">
        <v>149809.64999999997</v>
      </c>
      <c r="Y16" s="16" t="s">
        <v>336</v>
      </c>
    </row>
    <row r="17" spans="1:25" ht="19" customHeight="1">
      <c r="A17" s="226" t="s">
        <v>74</v>
      </c>
      <c r="B17" s="15">
        <v>304.8</v>
      </c>
      <c r="C17" s="15">
        <v>558.80000000000007</v>
      </c>
      <c r="D17" s="15">
        <v>812.80000000000007</v>
      </c>
      <c r="E17" s="15">
        <v>1435.1000000000001</v>
      </c>
      <c r="F17" s="15">
        <v>2133.6</v>
      </c>
      <c r="G17" s="15">
        <v>3172.45</v>
      </c>
      <c r="H17" s="15">
        <v>3898.9</v>
      </c>
      <c r="I17" s="15">
        <v>4608.8</v>
      </c>
      <c r="J17" s="15">
        <v>5417.8499999999995</v>
      </c>
      <c r="K17" s="15">
        <v>7200.9000000000005</v>
      </c>
      <c r="L17" s="15">
        <v>9029.6999999999989</v>
      </c>
      <c r="M17" s="15">
        <v>10877.550000000001</v>
      </c>
      <c r="N17" s="15">
        <v>12706.350000000002</v>
      </c>
      <c r="O17" s="15">
        <v>14554.199999999999</v>
      </c>
      <c r="P17" s="15">
        <v>19588.450000000004</v>
      </c>
      <c r="Q17" s="15">
        <v>24668.45</v>
      </c>
      <c r="R17" s="15">
        <v>30156.149999999998</v>
      </c>
      <c r="S17" s="15">
        <v>35712.400000000001</v>
      </c>
      <c r="T17" s="15">
        <v>46824.9</v>
      </c>
      <c r="U17" s="15">
        <v>58821.350000000006</v>
      </c>
      <c r="V17" s="15">
        <v>82951.349999999991</v>
      </c>
      <c r="W17" s="15">
        <v>107172.75</v>
      </c>
      <c r="X17" s="15">
        <v>215122.74999999997</v>
      </c>
      <c r="Y17" s="16" t="s">
        <v>337</v>
      </c>
    </row>
    <row r="18" spans="1:25" ht="19" customHeight="1">
      <c r="A18" s="226" t="s">
        <v>77</v>
      </c>
      <c r="B18" s="15">
        <v>30.55</v>
      </c>
      <c r="C18" s="15">
        <v>94.600000000000009</v>
      </c>
      <c r="D18" s="15">
        <v>192.95</v>
      </c>
      <c r="E18" s="15">
        <v>427.25</v>
      </c>
      <c r="F18" s="15">
        <v>680.55</v>
      </c>
      <c r="G18" s="15">
        <v>1061.25</v>
      </c>
      <c r="H18" s="15">
        <v>1366.7</v>
      </c>
      <c r="I18" s="15">
        <v>1672.8999999999999</v>
      </c>
      <c r="J18" s="15">
        <v>2041.65</v>
      </c>
      <c r="K18" s="15">
        <v>2959.55</v>
      </c>
      <c r="L18" s="15">
        <v>3848.3</v>
      </c>
      <c r="M18" s="15">
        <v>5004.5500000000011</v>
      </c>
      <c r="N18" s="15">
        <v>6551.9000000000005</v>
      </c>
      <c r="O18" s="15">
        <v>8574.6</v>
      </c>
      <c r="P18" s="15">
        <v>12815.9</v>
      </c>
      <c r="Q18" s="15">
        <v>16436.600000000002</v>
      </c>
      <c r="R18" s="15">
        <v>19440.399999999998</v>
      </c>
      <c r="S18" s="15">
        <v>22396.600000000002</v>
      </c>
      <c r="T18" s="15">
        <v>28356.600000000002</v>
      </c>
      <c r="U18" s="15">
        <v>34316.6</v>
      </c>
      <c r="V18" s="15">
        <v>46236.6</v>
      </c>
      <c r="W18" s="15">
        <v>58156.6</v>
      </c>
      <c r="X18" s="15">
        <v>117756.59999999999</v>
      </c>
      <c r="Y18" s="16" t="s">
        <v>338</v>
      </c>
    </row>
    <row r="19" spans="1:25" ht="19" customHeight="1">
      <c r="A19" s="226" t="s">
        <v>19</v>
      </c>
      <c r="B19" s="15">
        <v>50</v>
      </c>
      <c r="C19" s="15">
        <v>161.65</v>
      </c>
      <c r="D19" s="15">
        <v>310.29999999999995</v>
      </c>
      <c r="E19" s="15">
        <v>738.54999999999984</v>
      </c>
      <c r="F19" s="15">
        <v>1465.25</v>
      </c>
      <c r="G19" s="15">
        <v>2258.9499999999998</v>
      </c>
      <c r="H19" s="15">
        <v>3392.15</v>
      </c>
      <c r="I19" s="15">
        <v>4650.8500000000004</v>
      </c>
      <c r="J19" s="15">
        <v>6037.85</v>
      </c>
      <c r="K19" s="15">
        <v>8865.7999999999993</v>
      </c>
      <c r="L19" s="15">
        <v>11288</v>
      </c>
      <c r="M19" s="15">
        <v>13945.449999999999</v>
      </c>
      <c r="N19" s="15">
        <v>16437.55</v>
      </c>
      <c r="O19" s="15">
        <v>18993.149999999998</v>
      </c>
      <c r="P19" s="15">
        <v>25910.9</v>
      </c>
      <c r="Q19" s="15">
        <v>33429.9</v>
      </c>
      <c r="R19" s="15">
        <v>41256.600000000006</v>
      </c>
      <c r="S19" s="15">
        <v>49037.250000000007</v>
      </c>
      <c r="T19" s="15">
        <v>62303.049999999996</v>
      </c>
      <c r="U19" s="15">
        <v>75033.549999999988</v>
      </c>
      <c r="V19" s="15">
        <v>100494.54999999999</v>
      </c>
      <c r="W19" s="15">
        <v>125955.54999999999</v>
      </c>
      <c r="X19" s="15">
        <v>253260.55</v>
      </c>
      <c r="Y19" s="16" t="s">
        <v>339</v>
      </c>
    </row>
    <row r="20" spans="1:25" ht="19" customHeight="1">
      <c r="A20" s="226" t="s">
        <v>57</v>
      </c>
      <c r="B20" s="15">
        <v>40</v>
      </c>
      <c r="C20" s="15">
        <v>336.25</v>
      </c>
      <c r="D20" s="15">
        <v>679.9</v>
      </c>
      <c r="E20" s="15">
        <v>1627.9000000000003</v>
      </c>
      <c r="F20" s="15">
        <v>3043.2499999999995</v>
      </c>
      <c r="G20" s="15">
        <v>4060.95</v>
      </c>
      <c r="H20" s="15">
        <v>5119.4000000000005</v>
      </c>
      <c r="I20" s="15">
        <v>6204.65</v>
      </c>
      <c r="J20" s="15">
        <v>7289.85</v>
      </c>
      <c r="K20" s="15">
        <v>9553.2000000000007</v>
      </c>
      <c r="L20" s="15">
        <v>11837.85</v>
      </c>
      <c r="M20" s="15">
        <v>14206.899999999998</v>
      </c>
      <c r="N20" s="15">
        <v>16605.849999999999</v>
      </c>
      <c r="O20" s="15">
        <v>19004.75</v>
      </c>
      <c r="P20" s="15">
        <v>25739.7</v>
      </c>
      <c r="Q20" s="15">
        <v>32553.45</v>
      </c>
      <c r="R20" s="15">
        <v>39367.199999999997</v>
      </c>
      <c r="S20" s="15">
        <v>46180.95</v>
      </c>
      <c r="T20" s="15">
        <v>59808.45</v>
      </c>
      <c r="U20" s="15">
        <v>73435.95</v>
      </c>
      <c r="V20" s="15">
        <v>98646.8</v>
      </c>
      <c r="W20" s="15">
        <v>123531.8</v>
      </c>
      <c r="X20" s="15">
        <v>247956.8</v>
      </c>
      <c r="Y20" s="16" t="s">
        <v>340</v>
      </c>
    </row>
    <row r="21" spans="1:25" ht="19" customHeight="1">
      <c r="A21" s="226" t="s">
        <v>60</v>
      </c>
      <c r="B21" s="217">
        <v>0</v>
      </c>
      <c r="C21" s="217">
        <v>0</v>
      </c>
      <c r="D21" s="217">
        <v>0</v>
      </c>
      <c r="E21" s="217">
        <v>408.5</v>
      </c>
      <c r="F21" s="217">
        <v>1610</v>
      </c>
      <c r="G21" s="217">
        <v>2811.5</v>
      </c>
      <c r="H21" s="217">
        <v>4013</v>
      </c>
      <c r="I21" s="217">
        <v>5214.5</v>
      </c>
      <c r="J21" s="217">
        <v>6416</v>
      </c>
      <c r="K21" s="217">
        <v>8819</v>
      </c>
      <c r="L21" s="217">
        <v>11222</v>
      </c>
      <c r="M21" s="217">
        <v>13625</v>
      </c>
      <c r="N21" s="217">
        <v>16028</v>
      </c>
      <c r="O21" s="217">
        <v>18431</v>
      </c>
      <c r="P21" s="217">
        <v>24438.5</v>
      </c>
      <c r="Q21" s="217">
        <v>30446</v>
      </c>
      <c r="R21" s="217">
        <v>36453.5</v>
      </c>
      <c r="S21" s="217">
        <v>42461</v>
      </c>
      <c r="T21" s="217">
        <v>55557.35</v>
      </c>
      <c r="U21" s="217">
        <v>69597.350000000006</v>
      </c>
      <c r="V21" s="217">
        <v>97677.35</v>
      </c>
      <c r="W21" s="217">
        <v>125757.35</v>
      </c>
      <c r="X21" s="217">
        <v>266157.34999999998</v>
      </c>
      <c r="Y21" s="16" t="s">
        <v>341</v>
      </c>
    </row>
    <row r="22" spans="1:25" ht="19" customHeight="1">
      <c r="A22" s="226" t="s">
        <v>63</v>
      </c>
      <c r="B22" s="217">
        <v>0</v>
      </c>
      <c r="C22" s="217">
        <v>0</v>
      </c>
      <c r="D22" s="217">
        <v>0</v>
      </c>
      <c r="E22" s="217">
        <v>0</v>
      </c>
      <c r="F22" s="217">
        <v>782.25</v>
      </c>
      <c r="G22" s="217">
        <v>2616.75</v>
      </c>
      <c r="H22" s="217">
        <v>3609.65</v>
      </c>
      <c r="I22" s="217">
        <v>4699.8999999999996</v>
      </c>
      <c r="J22" s="217">
        <v>5849.75</v>
      </c>
      <c r="K22" s="217">
        <v>8257.15</v>
      </c>
      <c r="L22" s="217">
        <v>10787.8</v>
      </c>
      <c r="M22" s="217">
        <v>13423.5</v>
      </c>
      <c r="N22" s="217">
        <v>16150.599999999999</v>
      </c>
      <c r="O22" s="217">
        <v>18958.7</v>
      </c>
      <c r="P22" s="217">
        <v>26212.400000000001</v>
      </c>
      <c r="Q22" s="217">
        <v>33570.800000000003</v>
      </c>
      <c r="R22" s="217">
        <v>41002.35</v>
      </c>
      <c r="S22" s="217">
        <v>48496.3</v>
      </c>
      <c r="T22" s="217">
        <v>63641.7</v>
      </c>
      <c r="U22" s="217">
        <v>78961.95</v>
      </c>
      <c r="V22" s="217">
        <v>110017.1</v>
      </c>
      <c r="W22" s="217">
        <v>141509.79999999999</v>
      </c>
      <c r="X22" s="217">
        <v>303240.5</v>
      </c>
      <c r="Y22" s="16" t="s">
        <v>342</v>
      </c>
    </row>
    <row r="23" spans="1:25" ht="19" customHeight="1">
      <c r="A23" s="226" t="s">
        <v>66</v>
      </c>
      <c r="B23" s="15">
        <v>276.29999999999995</v>
      </c>
      <c r="C23" s="15">
        <v>521.59999999999991</v>
      </c>
      <c r="D23" s="15">
        <v>867.25</v>
      </c>
      <c r="E23" s="15">
        <v>1623.25</v>
      </c>
      <c r="F23" s="15">
        <v>2457.25</v>
      </c>
      <c r="G23" s="15">
        <v>3268.9500000000007</v>
      </c>
      <c r="H23" s="15">
        <v>4033.85</v>
      </c>
      <c r="I23" s="15">
        <v>4890.2000000000007</v>
      </c>
      <c r="J23" s="15">
        <v>5851.3</v>
      </c>
      <c r="K23" s="15">
        <v>7842.7</v>
      </c>
      <c r="L23" s="15">
        <v>10072.700000000001</v>
      </c>
      <c r="M23" s="15">
        <v>12492.25</v>
      </c>
      <c r="N23" s="15">
        <v>14945.25</v>
      </c>
      <c r="O23" s="15">
        <v>17398.25</v>
      </c>
      <c r="P23" s="15">
        <v>23530.75</v>
      </c>
      <c r="Q23" s="15">
        <v>29819.35</v>
      </c>
      <c r="R23" s="15">
        <v>36509.35</v>
      </c>
      <c r="S23" s="15">
        <v>43199.35</v>
      </c>
      <c r="T23" s="15">
        <v>54804.500000000007</v>
      </c>
      <c r="U23" s="15">
        <v>65843</v>
      </c>
      <c r="V23" s="15">
        <v>87920</v>
      </c>
      <c r="W23" s="15">
        <v>109997</v>
      </c>
      <c r="X23" s="15">
        <v>220382.00000000003</v>
      </c>
      <c r="Y23" s="16" t="s">
        <v>343</v>
      </c>
    </row>
    <row r="24" spans="1:25" ht="19" customHeight="1">
      <c r="A24" s="226" t="s">
        <v>69</v>
      </c>
      <c r="B24" s="15">
        <v>655.20000000000005</v>
      </c>
      <c r="C24" s="15">
        <v>1006.2</v>
      </c>
      <c r="D24" s="15">
        <v>1357.2000000000003</v>
      </c>
      <c r="E24" s="15">
        <v>2059.2000000000003</v>
      </c>
      <c r="F24" s="15">
        <v>2697.2500000000005</v>
      </c>
      <c r="G24" s="15">
        <v>3520.95</v>
      </c>
      <c r="H24" s="15">
        <v>4344.6000000000004</v>
      </c>
      <c r="I24" s="15">
        <v>5219.7500000000009</v>
      </c>
      <c r="J24" s="15">
        <v>6137.0499999999993</v>
      </c>
      <c r="K24" s="15">
        <v>8065.2000000000007</v>
      </c>
      <c r="L24" s="15">
        <v>10093.200000000001</v>
      </c>
      <c r="M24" s="15">
        <v>12175.800000000001</v>
      </c>
      <c r="N24" s="15">
        <v>14305.2</v>
      </c>
      <c r="O24" s="15">
        <v>16489.2</v>
      </c>
      <c r="P24" s="15">
        <v>21972.6</v>
      </c>
      <c r="Q24" s="15">
        <v>27627.600000000002</v>
      </c>
      <c r="R24" s="15">
        <v>33282.600000000006</v>
      </c>
      <c r="S24" s="15">
        <v>38937.600000000006</v>
      </c>
      <c r="T24" s="15">
        <v>50247.600000000006</v>
      </c>
      <c r="U24" s="15">
        <v>60434.400000000009</v>
      </c>
      <c r="V24" s="15">
        <v>80714.399999999994</v>
      </c>
      <c r="W24" s="15">
        <v>100994.40000000001</v>
      </c>
      <c r="X24" s="15">
        <v>202394.40000000002</v>
      </c>
      <c r="Y24" s="16" t="s">
        <v>344</v>
      </c>
    </row>
    <row r="25" spans="1:25" ht="19" customHeight="1">
      <c r="A25" s="226" t="s">
        <v>72</v>
      </c>
      <c r="B25" s="15">
        <v>531</v>
      </c>
      <c r="C25" s="15">
        <v>752.25</v>
      </c>
      <c r="D25" s="15">
        <v>1008.9000000000001</v>
      </c>
      <c r="E25" s="15">
        <v>1593</v>
      </c>
      <c r="F25" s="15">
        <v>2247.9</v>
      </c>
      <c r="G25" s="15">
        <v>2870.9</v>
      </c>
      <c r="H25" s="15">
        <v>3451.5</v>
      </c>
      <c r="I25" s="15">
        <v>4160.3999999999996</v>
      </c>
      <c r="J25" s="15">
        <v>4897.5500000000011</v>
      </c>
      <c r="K25" s="15">
        <v>6341.9500000000007</v>
      </c>
      <c r="L25" s="15">
        <v>7786.25</v>
      </c>
      <c r="M25" s="15">
        <v>9273.0499999999993</v>
      </c>
      <c r="N25" s="15">
        <v>10802.35</v>
      </c>
      <c r="O25" s="15">
        <v>12379.400000000001</v>
      </c>
      <c r="P25" s="15">
        <v>16361.899999999998</v>
      </c>
      <c r="Q25" s="15">
        <v>20285.95</v>
      </c>
      <c r="R25" s="15">
        <v>24047.200000000004</v>
      </c>
      <c r="S25" s="15">
        <v>27808.449999999997</v>
      </c>
      <c r="T25" s="15">
        <v>34918.6</v>
      </c>
      <c r="U25" s="15">
        <v>41998.6</v>
      </c>
      <c r="V25" s="15">
        <v>56158.600000000006</v>
      </c>
      <c r="W25" s="15">
        <v>70318.600000000006</v>
      </c>
      <c r="X25" s="15">
        <v>141118.6</v>
      </c>
      <c r="Y25" s="16" t="s">
        <v>345</v>
      </c>
    </row>
    <row r="26" spans="1:25" ht="19" customHeight="1">
      <c r="A26" s="226" t="s">
        <v>75</v>
      </c>
      <c r="B26" s="15">
        <v>330.59999999999997</v>
      </c>
      <c r="C26" s="15">
        <v>627</v>
      </c>
      <c r="D26" s="15">
        <v>1003.1999999999999</v>
      </c>
      <c r="E26" s="15">
        <v>1738.5</v>
      </c>
      <c r="F26" s="15">
        <v>2525.1</v>
      </c>
      <c r="G26" s="15">
        <v>3385.7999999999997</v>
      </c>
      <c r="H26" s="15">
        <v>4525.7999999999993</v>
      </c>
      <c r="I26" s="15">
        <v>5665.7999999999993</v>
      </c>
      <c r="J26" s="15">
        <v>6805.7999999999993</v>
      </c>
      <c r="K26" s="15">
        <v>9089.25</v>
      </c>
      <c r="L26" s="15">
        <v>11711.25</v>
      </c>
      <c r="M26" s="15">
        <v>14333.250000000002</v>
      </c>
      <c r="N26" s="15">
        <v>16955.249999999996</v>
      </c>
      <c r="O26" s="15">
        <v>19600.55</v>
      </c>
      <c r="P26" s="15">
        <v>26298.049999999996</v>
      </c>
      <c r="Q26" s="15">
        <v>32995.550000000003</v>
      </c>
      <c r="R26" s="15">
        <v>39693.049999999996</v>
      </c>
      <c r="S26" s="15">
        <v>46390.549999999996</v>
      </c>
      <c r="T26" s="15">
        <v>59785.549999999996</v>
      </c>
      <c r="U26" s="15">
        <v>71972.5</v>
      </c>
      <c r="V26" s="15">
        <v>96197.5</v>
      </c>
      <c r="W26" s="15">
        <v>120422.5</v>
      </c>
      <c r="X26" s="15">
        <v>241547.49999999997</v>
      </c>
      <c r="Y26" s="16" t="s">
        <v>346</v>
      </c>
    </row>
    <row r="27" spans="1:25" ht="19" customHeight="1">
      <c r="A27" s="226" t="s">
        <v>78</v>
      </c>
      <c r="B27" s="15">
        <v>0</v>
      </c>
      <c r="C27" s="15">
        <v>179</v>
      </c>
      <c r="D27" s="15">
        <v>477</v>
      </c>
      <c r="E27" s="15">
        <v>1234</v>
      </c>
      <c r="F27" s="15">
        <v>2049</v>
      </c>
      <c r="G27" s="15">
        <v>2872</v>
      </c>
      <c r="H27" s="15">
        <v>3691</v>
      </c>
      <c r="I27" s="15">
        <v>4537</v>
      </c>
      <c r="J27" s="15">
        <v>5542</v>
      </c>
      <c r="K27" s="15">
        <v>7508</v>
      </c>
      <c r="L27" s="15">
        <v>9520</v>
      </c>
      <c r="M27" s="15">
        <v>11567</v>
      </c>
      <c r="N27" s="15">
        <v>13606</v>
      </c>
      <c r="O27" s="15">
        <v>15671</v>
      </c>
      <c r="P27" s="15">
        <v>20804</v>
      </c>
      <c r="Q27" s="15">
        <v>25956</v>
      </c>
      <c r="R27" s="15">
        <v>31279</v>
      </c>
      <c r="S27" s="15">
        <v>36602</v>
      </c>
      <c r="T27" s="15">
        <v>47249</v>
      </c>
      <c r="U27" s="15">
        <v>57895</v>
      </c>
      <c r="V27" s="15">
        <v>79188</v>
      </c>
      <c r="W27" s="15">
        <v>100481</v>
      </c>
      <c r="X27" s="15">
        <v>206946</v>
      </c>
      <c r="Y27" s="16" t="s">
        <v>347</v>
      </c>
    </row>
    <row r="28" spans="1:25" ht="19" customHeight="1">
      <c r="A28" s="226" t="s">
        <v>55</v>
      </c>
      <c r="B28" s="15">
        <v>0</v>
      </c>
      <c r="C28" s="15">
        <v>98.550000000000011</v>
      </c>
      <c r="D28" s="15">
        <v>210.54999999999998</v>
      </c>
      <c r="E28" s="15">
        <v>958.69999999999993</v>
      </c>
      <c r="F28" s="15">
        <v>1675.5</v>
      </c>
      <c r="G28" s="15">
        <v>2504.2999999999997</v>
      </c>
      <c r="H28" s="15">
        <v>3445.1</v>
      </c>
      <c r="I28" s="15">
        <v>4318.7</v>
      </c>
      <c r="J28" s="15">
        <v>5214.7</v>
      </c>
      <c r="K28" s="15">
        <v>7118.7</v>
      </c>
      <c r="L28" s="15">
        <v>9123.5</v>
      </c>
      <c r="M28" s="15">
        <v>11229.1</v>
      </c>
      <c r="N28" s="15">
        <v>13357.1</v>
      </c>
      <c r="O28" s="15">
        <v>15485.1</v>
      </c>
      <c r="P28" s="15">
        <v>21029.1</v>
      </c>
      <c r="Q28" s="15">
        <v>26629.1</v>
      </c>
      <c r="R28" s="15">
        <v>32318.7</v>
      </c>
      <c r="S28" s="15">
        <v>38198.700000000004</v>
      </c>
      <c r="T28" s="15">
        <v>49958.7</v>
      </c>
      <c r="U28" s="15">
        <v>61718.7</v>
      </c>
      <c r="V28" s="15">
        <v>86000.299999999988</v>
      </c>
      <c r="W28" s="15">
        <v>110640.29999999999</v>
      </c>
      <c r="X28" s="15">
        <v>233840.3</v>
      </c>
      <c r="Y28" s="16" t="s">
        <v>348</v>
      </c>
    </row>
    <row r="29" spans="1:25" ht="19" customHeight="1">
      <c r="A29" s="226" t="s">
        <v>58</v>
      </c>
      <c r="B29" s="217">
        <v>0</v>
      </c>
      <c r="C29" s="217">
        <v>0</v>
      </c>
      <c r="D29" s="217">
        <v>237.14999999999998</v>
      </c>
      <c r="E29" s="217">
        <v>1015.6000000000001</v>
      </c>
      <c r="F29" s="217">
        <v>2020</v>
      </c>
      <c r="G29" s="217">
        <v>2990.85</v>
      </c>
      <c r="H29" s="217">
        <v>3992.45</v>
      </c>
      <c r="I29" s="217">
        <v>4929.9000000000005</v>
      </c>
      <c r="J29" s="217">
        <v>5886.9000000000005</v>
      </c>
      <c r="K29" s="217">
        <v>7761.75</v>
      </c>
      <c r="L29" s="217">
        <v>9636.7000000000007</v>
      </c>
      <c r="M29" s="217">
        <v>11531.099999999999</v>
      </c>
      <c r="N29" s="217">
        <v>13541.25</v>
      </c>
      <c r="O29" s="217">
        <v>15633.75</v>
      </c>
      <c r="P29" s="217">
        <v>20865</v>
      </c>
      <c r="Q29" s="217">
        <v>26096.249999999996</v>
      </c>
      <c r="R29" s="217">
        <v>31633.05</v>
      </c>
      <c r="S29" s="217">
        <v>37213.049999999996</v>
      </c>
      <c r="T29" s="217">
        <v>48373.049999999996</v>
      </c>
      <c r="U29" s="217">
        <v>59533.049999999996</v>
      </c>
      <c r="V29" s="217">
        <v>81853.05</v>
      </c>
      <c r="W29" s="217">
        <v>104173.05</v>
      </c>
      <c r="X29" s="217">
        <v>215773.05000000002</v>
      </c>
      <c r="Y29" s="16" t="s">
        <v>349</v>
      </c>
    </row>
    <row r="30" spans="1:25" ht="19" customHeight="1">
      <c r="A30" s="226" t="s">
        <v>61</v>
      </c>
      <c r="B30" s="15">
        <v>20</v>
      </c>
      <c r="C30" s="15">
        <v>20</v>
      </c>
      <c r="D30" s="15">
        <v>20</v>
      </c>
      <c r="E30" s="15">
        <v>276.10000000000002</v>
      </c>
      <c r="F30" s="15">
        <v>840.85</v>
      </c>
      <c r="G30" s="15">
        <v>1238.6499999999999</v>
      </c>
      <c r="H30" s="15">
        <v>2279.3999999999996</v>
      </c>
      <c r="I30" s="15">
        <v>3386.3</v>
      </c>
      <c r="J30" s="15">
        <v>4801.2999999999993</v>
      </c>
      <c r="K30" s="15">
        <v>6877.2999999999993</v>
      </c>
      <c r="L30" s="15">
        <v>9041.4000000000015</v>
      </c>
      <c r="M30" s="15">
        <v>11343.95</v>
      </c>
      <c r="N30" s="15">
        <v>13620.75</v>
      </c>
      <c r="O30" s="15">
        <v>16019.2</v>
      </c>
      <c r="P30" s="15">
        <v>22233.599999999999</v>
      </c>
      <c r="Q30" s="15">
        <v>28666.400000000001</v>
      </c>
      <c r="R30" s="15">
        <v>35099.25</v>
      </c>
      <c r="S30" s="15">
        <v>41558.050000000003</v>
      </c>
      <c r="T30" s="15">
        <v>54984.3</v>
      </c>
      <c r="U30" s="15">
        <v>68905.350000000006</v>
      </c>
      <c r="V30" s="15">
        <v>97172.3</v>
      </c>
      <c r="W30" s="15">
        <v>126570.5</v>
      </c>
      <c r="X30" s="15">
        <v>273561.5</v>
      </c>
      <c r="Y30" s="16" t="s">
        <v>350</v>
      </c>
    </row>
    <row r="31" spans="1:25" ht="19" customHeight="1">
      <c r="A31" s="226" t="s">
        <v>64</v>
      </c>
      <c r="B31" s="217">
        <v>0</v>
      </c>
      <c r="C31" s="217">
        <v>0</v>
      </c>
      <c r="D31" s="217">
        <v>0</v>
      </c>
      <c r="E31" s="217">
        <v>182.1</v>
      </c>
      <c r="F31" s="217">
        <v>1095.0999999999999</v>
      </c>
      <c r="G31" s="217">
        <v>2461.1</v>
      </c>
      <c r="H31" s="217">
        <v>4004.55</v>
      </c>
      <c r="I31" s="217">
        <v>5573.65</v>
      </c>
      <c r="J31" s="217">
        <v>7334.25</v>
      </c>
      <c r="K31" s="217">
        <v>9722.9500000000007</v>
      </c>
      <c r="L31" s="217">
        <v>12034.6</v>
      </c>
      <c r="M31" s="217">
        <v>14512.050000000001</v>
      </c>
      <c r="N31" s="217">
        <v>17080.550000000003</v>
      </c>
      <c r="O31" s="217">
        <v>19882.55</v>
      </c>
      <c r="P31" s="217">
        <v>27035.800000000003</v>
      </c>
      <c r="Q31" s="217">
        <v>34498.449999999997</v>
      </c>
      <c r="R31" s="217">
        <v>42243.65</v>
      </c>
      <c r="S31" s="217">
        <v>50298.25</v>
      </c>
      <c r="T31" s="217">
        <v>67123.100000000006</v>
      </c>
      <c r="U31" s="217">
        <v>84885.4</v>
      </c>
      <c r="V31" s="217">
        <v>118920</v>
      </c>
      <c r="W31" s="217">
        <v>148920</v>
      </c>
      <c r="X31" s="217">
        <v>298920</v>
      </c>
      <c r="Y31" s="16" t="s">
        <v>351</v>
      </c>
    </row>
    <row r="32" spans="1:25" ht="19" customHeight="1">
      <c r="A32" s="226" t="s">
        <v>20</v>
      </c>
      <c r="B32" s="15">
        <v>34</v>
      </c>
      <c r="C32" s="15">
        <v>462.9</v>
      </c>
      <c r="D32" s="15">
        <v>647.35</v>
      </c>
      <c r="E32" s="15">
        <v>1089.3</v>
      </c>
      <c r="F32" s="15">
        <v>1720.6</v>
      </c>
      <c r="G32" s="15">
        <v>2771.7000000000003</v>
      </c>
      <c r="H32" s="15">
        <v>3557.95</v>
      </c>
      <c r="I32" s="15">
        <v>4417.6499999999996</v>
      </c>
      <c r="J32" s="15">
        <v>5357.5</v>
      </c>
      <c r="K32" s="15">
        <v>7465.9500000000007</v>
      </c>
      <c r="L32" s="15">
        <v>9713.6</v>
      </c>
      <c r="M32" s="15">
        <v>12189.249999999998</v>
      </c>
      <c r="N32" s="15">
        <v>14776.05</v>
      </c>
      <c r="O32" s="15">
        <v>17670.399999999998</v>
      </c>
      <c r="P32" s="15">
        <v>25441.75</v>
      </c>
      <c r="Q32" s="15">
        <v>33617.300000000003</v>
      </c>
      <c r="R32" s="15">
        <v>40614.899999999994</v>
      </c>
      <c r="S32" s="15">
        <v>47064.900000000009</v>
      </c>
      <c r="T32" s="15">
        <v>60070.950000000004</v>
      </c>
      <c r="U32" s="15">
        <v>73508.649999999994</v>
      </c>
      <c r="V32" s="15">
        <v>100584.1</v>
      </c>
      <c r="W32" s="15">
        <v>125914.1</v>
      </c>
      <c r="X32" s="15">
        <v>252564.1</v>
      </c>
      <c r="Y32" s="16" t="s">
        <v>352</v>
      </c>
    </row>
    <row r="33" spans="1:25" ht="19" customHeight="1">
      <c r="A33" s="226" t="s">
        <v>21</v>
      </c>
      <c r="B33" s="15">
        <v>418</v>
      </c>
      <c r="C33" s="15">
        <v>646</v>
      </c>
      <c r="D33" s="15">
        <v>1026</v>
      </c>
      <c r="E33" s="15">
        <v>2014</v>
      </c>
      <c r="F33" s="15">
        <v>2948.7999999999997</v>
      </c>
      <c r="G33" s="15">
        <v>3990</v>
      </c>
      <c r="H33" s="15">
        <v>5058.75</v>
      </c>
      <c r="I33" s="15">
        <v>6380.2</v>
      </c>
      <c r="J33" s="15">
        <v>7713.9999999999991</v>
      </c>
      <c r="K33" s="15">
        <v>10250.5</v>
      </c>
      <c r="L33" s="15">
        <v>12865.375</v>
      </c>
      <c r="M33" s="15">
        <v>15551.5</v>
      </c>
      <c r="N33" s="15">
        <v>18301.559999999998</v>
      </c>
      <c r="O33" s="15">
        <v>21110.424999999999</v>
      </c>
      <c r="P33" s="15">
        <v>28423.049999999996</v>
      </c>
      <c r="Q33" s="15">
        <v>35956.550000000003</v>
      </c>
      <c r="R33" s="15">
        <v>43670.549999999996</v>
      </c>
      <c r="S33" s="15">
        <v>51508.05</v>
      </c>
      <c r="T33" s="15">
        <v>64950.549999999988</v>
      </c>
      <c r="U33" s="15">
        <v>78250.549999999988</v>
      </c>
      <c r="V33" s="15">
        <v>104850.54999999999</v>
      </c>
      <c r="W33" s="15">
        <v>131450.54999999999</v>
      </c>
      <c r="X33" s="15">
        <v>264450.55</v>
      </c>
      <c r="Y33" s="16" t="s">
        <v>353</v>
      </c>
    </row>
    <row r="34" spans="1:25" ht="19" customHeight="1">
      <c r="A34" s="226" t="s">
        <v>22</v>
      </c>
      <c r="B34" s="15">
        <v>25</v>
      </c>
      <c r="C34" s="15">
        <v>25</v>
      </c>
      <c r="D34" s="15">
        <v>25</v>
      </c>
      <c r="E34" s="15">
        <v>25</v>
      </c>
      <c r="F34" s="15">
        <v>25</v>
      </c>
      <c r="G34" s="15">
        <v>228.55</v>
      </c>
      <c r="H34" s="15">
        <v>905.15</v>
      </c>
      <c r="I34" s="15">
        <v>1850.6</v>
      </c>
      <c r="J34" s="15">
        <v>2828.45</v>
      </c>
      <c r="K34" s="15">
        <v>5732.5</v>
      </c>
      <c r="L34" s="15">
        <v>8877.5499999999993</v>
      </c>
      <c r="M34" s="15">
        <v>12553.949999999999</v>
      </c>
      <c r="N34" s="15">
        <v>15790.45</v>
      </c>
      <c r="O34" s="15">
        <v>18498.5</v>
      </c>
      <c r="P34" s="15">
        <v>25268.600000000002</v>
      </c>
      <c r="Q34" s="15">
        <v>32242.9</v>
      </c>
      <c r="R34" s="15">
        <v>39292.449999999997</v>
      </c>
      <c r="S34" s="15">
        <v>46593.25</v>
      </c>
      <c r="T34" s="15">
        <v>61443.9</v>
      </c>
      <c r="U34" s="15">
        <v>76709.049999999988</v>
      </c>
      <c r="V34" s="15">
        <v>108172</v>
      </c>
      <c r="W34" s="15">
        <v>140529.15000000002</v>
      </c>
      <c r="X34" s="15">
        <v>306965.65000000002</v>
      </c>
      <c r="Y34" s="16" t="s">
        <v>354</v>
      </c>
    </row>
    <row r="35" spans="1:25" ht="19" customHeight="1">
      <c r="A35" s="226" t="s">
        <v>23</v>
      </c>
      <c r="B35" s="217">
        <v>0</v>
      </c>
      <c r="C35" s="217">
        <v>0</v>
      </c>
      <c r="D35" s="217">
        <v>199.9</v>
      </c>
      <c r="E35" s="217">
        <v>642.15</v>
      </c>
      <c r="F35" s="217">
        <v>1545</v>
      </c>
      <c r="G35" s="217">
        <v>2885.7</v>
      </c>
      <c r="H35" s="217">
        <v>4565.8500000000004</v>
      </c>
      <c r="I35" s="217">
        <v>5994</v>
      </c>
      <c r="J35" s="217">
        <v>7053.35</v>
      </c>
      <c r="K35" s="217">
        <v>9612.2000000000007</v>
      </c>
      <c r="L35" s="217">
        <v>12171.2</v>
      </c>
      <c r="M35" s="217">
        <v>14730.1</v>
      </c>
      <c r="N35" s="217">
        <v>17329.599999999999</v>
      </c>
      <c r="O35" s="217">
        <v>20226.899999999998</v>
      </c>
      <c r="P35" s="217">
        <v>27470.15</v>
      </c>
      <c r="Q35" s="217">
        <v>34713.349999999991</v>
      </c>
      <c r="R35" s="217">
        <v>41956.600000000006</v>
      </c>
      <c r="S35" s="217">
        <v>49284.1</v>
      </c>
      <c r="T35" s="217">
        <v>64372.350000000006</v>
      </c>
      <c r="U35" s="217">
        <v>79460.55</v>
      </c>
      <c r="V35" s="217">
        <v>109636.95000000001</v>
      </c>
      <c r="W35" s="217">
        <v>139813.4</v>
      </c>
      <c r="X35" s="217">
        <v>290695.5</v>
      </c>
      <c r="Y35" s="16" t="s">
        <v>76</v>
      </c>
    </row>
    <row r="36" spans="1:25" ht="19" customHeight="1">
      <c r="A36" s="226"/>
      <c r="B36" s="225"/>
      <c r="C36" s="225"/>
      <c r="D36" s="225"/>
      <c r="E36" s="225"/>
      <c r="F36" s="225"/>
      <c r="G36" s="225"/>
      <c r="H36" s="225"/>
      <c r="I36" s="225"/>
      <c r="J36" s="225"/>
      <c r="K36" s="225"/>
      <c r="L36" s="225"/>
      <c r="M36" s="225"/>
      <c r="N36" s="225"/>
      <c r="O36" s="225"/>
      <c r="P36" s="225"/>
      <c r="Q36" s="225"/>
      <c r="R36" s="225"/>
      <c r="S36" s="225"/>
      <c r="T36" s="225"/>
      <c r="U36" s="225"/>
      <c r="V36" s="225"/>
      <c r="W36" s="225"/>
      <c r="X36" s="225"/>
      <c r="Y36" s="16"/>
    </row>
    <row r="37" spans="1:25" ht="19" customHeight="1">
      <c r="A37" s="227" t="s">
        <v>79</v>
      </c>
      <c r="B37" s="217">
        <v>0</v>
      </c>
      <c r="C37" s="217">
        <v>0</v>
      </c>
      <c r="D37" s="217">
        <v>0</v>
      </c>
      <c r="E37" s="217">
        <v>60.8</v>
      </c>
      <c r="F37" s="217">
        <v>99.3</v>
      </c>
      <c r="G37" s="217">
        <v>138.69999999999999</v>
      </c>
      <c r="H37" s="217">
        <v>182.7</v>
      </c>
      <c r="I37" s="217">
        <v>244.3</v>
      </c>
      <c r="J37" s="217">
        <v>376.3</v>
      </c>
      <c r="K37" s="217">
        <v>647.5</v>
      </c>
      <c r="L37" s="217">
        <v>944.5</v>
      </c>
      <c r="M37" s="217">
        <v>1387.1</v>
      </c>
      <c r="N37" s="217">
        <v>2042.5</v>
      </c>
      <c r="O37" s="217">
        <v>2702.5</v>
      </c>
      <c r="P37" s="217">
        <v>4766.1000000000004</v>
      </c>
      <c r="Q37" s="217">
        <v>7247.7</v>
      </c>
      <c r="R37" s="217">
        <v>9997.7000000000007</v>
      </c>
      <c r="S37" s="217">
        <v>13218.5</v>
      </c>
      <c r="T37" s="217">
        <v>19818.5</v>
      </c>
      <c r="U37" s="217">
        <v>26418.5</v>
      </c>
      <c r="V37" s="217">
        <v>39618.5</v>
      </c>
      <c r="W37" s="217">
        <v>52818.5</v>
      </c>
      <c r="X37" s="217">
        <v>114701.1</v>
      </c>
      <c r="Y37" s="16" t="s">
        <v>819</v>
      </c>
    </row>
    <row r="38" spans="1:25" ht="19" customHeight="1">
      <c r="A38" s="221"/>
      <c r="B38" s="228"/>
      <c r="C38" s="228"/>
      <c r="D38" s="228"/>
      <c r="E38" s="228"/>
      <c r="F38" s="228"/>
      <c r="G38" s="228"/>
      <c r="H38" s="228"/>
      <c r="I38" s="228"/>
      <c r="J38" s="229"/>
      <c r="K38" s="228"/>
      <c r="L38" s="228"/>
      <c r="M38" s="15"/>
      <c r="N38" s="15"/>
      <c r="O38" s="15"/>
      <c r="P38" s="15"/>
      <c r="Q38" s="15"/>
      <c r="R38" s="15"/>
      <c r="S38" s="15"/>
      <c r="T38" s="15"/>
      <c r="U38" s="15"/>
      <c r="V38" s="15"/>
      <c r="W38" s="16"/>
      <c r="Y38" s="16"/>
    </row>
    <row r="39" spans="1:25" ht="19" customHeight="1">
      <c r="A39" s="221"/>
      <c r="B39" s="843" t="s">
        <v>86</v>
      </c>
      <c r="C39" s="844"/>
      <c r="D39" s="844"/>
      <c r="E39" s="844"/>
      <c r="F39" s="844"/>
      <c r="G39" s="844"/>
      <c r="H39" s="844"/>
      <c r="I39" s="844"/>
      <c r="J39" s="844"/>
      <c r="K39" s="844"/>
      <c r="L39" s="845"/>
      <c r="M39" s="843" t="s">
        <v>820</v>
      </c>
      <c r="N39" s="844"/>
      <c r="O39" s="844"/>
      <c r="P39" s="844"/>
      <c r="Q39" s="844"/>
      <c r="R39" s="844"/>
      <c r="S39" s="844"/>
      <c r="T39" s="844"/>
      <c r="U39" s="844"/>
      <c r="V39" s="844"/>
      <c r="W39" s="844"/>
      <c r="X39" s="845"/>
      <c r="Y39" s="16"/>
    </row>
    <row r="40" spans="1:25" ht="19" customHeight="1">
      <c r="A40" s="226" t="s">
        <v>155</v>
      </c>
      <c r="B40" s="11">
        <v>2.190666666666667</v>
      </c>
      <c r="C40" s="11">
        <v>2.858857142857143</v>
      </c>
      <c r="D40" s="11">
        <v>3.5434999999999994</v>
      </c>
      <c r="E40" s="11">
        <v>4.4104000000000001</v>
      </c>
      <c r="F40" s="11">
        <v>5.3776666666666673</v>
      </c>
      <c r="G40" s="11">
        <v>6.1468571428571428</v>
      </c>
      <c r="H40" s="11">
        <v>7.0102500000000001</v>
      </c>
      <c r="I40" s="11">
        <v>7.6357777777777773</v>
      </c>
      <c r="J40" s="11">
        <v>8.3561999999999976</v>
      </c>
      <c r="K40" s="11">
        <v>9.6351666666666649</v>
      </c>
      <c r="L40" s="11">
        <v>10.875857142857143</v>
      </c>
      <c r="M40" s="11">
        <v>11.895125</v>
      </c>
      <c r="N40" s="11">
        <v>12.863444444444443</v>
      </c>
      <c r="O40" s="11">
        <v>13.6381</v>
      </c>
      <c r="P40" s="11">
        <v>15.318239999999999</v>
      </c>
      <c r="Q40" s="11">
        <v>16.710133333333335</v>
      </c>
      <c r="R40" s="11">
        <v>17.921542857142857</v>
      </c>
      <c r="S40" s="11">
        <v>18.9148</v>
      </c>
      <c r="T40" s="11">
        <v>20.627839999999999</v>
      </c>
      <c r="U40" s="11">
        <v>22.084366666666668</v>
      </c>
      <c r="V40" s="11">
        <v>24.005775</v>
      </c>
      <c r="W40" s="11">
        <v>25.158620000000003</v>
      </c>
      <c r="X40" s="11">
        <v>27.464309999999998</v>
      </c>
      <c r="Y40" s="16" t="s">
        <v>330</v>
      </c>
    </row>
    <row r="41" spans="1:25" ht="19" customHeight="1">
      <c r="A41" s="226" t="s">
        <v>56</v>
      </c>
      <c r="B41" s="11">
        <v>1.8036666666666665</v>
      </c>
      <c r="C41" s="11">
        <v>3.4760000000000004</v>
      </c>
      <c r="D41" s="11">
        <v>5.0605000000000002</v>
      </c>
      <c r="E41" s="11">
        <v>7.4928000000000008</v>
      </c>
      <c r="F41" s="11">
        <v>9.5146666666666668</v>
      </c>
      <c r="G41" s="11">
        <v>11.218428571428571</v>
      </c>
      <c r="H41" s="11">
        <v>12.446875</v>
      </c>
      <c r="I41" s="11">
        <v>13.362222222222222</v>
      </c>
      <c r="J41" s="11">
        <v>14.154900000000001</v>
      </c>
      <c r="K41" s="11">
        <v>15.343916666666669</v>
      </c>
      <c r="L41" s="11">
        <v>16.275857142857145</v>
      </c>
      <c r="M41" s="11">
        <v>17.231375</v>
      </c>
      <c r="N41" s="11">
        <v>17.974555555555558</v>
      </c>
      <c r="O41" s="11">
        <v>18.755649999999999</v>
      </c>
      <c r="P41" s="11">
        <v>20.395880000000002</v>
      </c>
      <c r="Q41" s="11">
        <v>21.605666666666668</v>
      </c>
      <c r="R41" s="11">
        <v>22.569400000000002</v>
      </c>
      <c r="S41" s="11">
        <v>23.375</v>
      </c>
      <c r="T41" s="11">
        <v>24.635420000000003</v>
      </c>
      <c r="U41" s="11">
        <v>25.552716666666665</v>
      </c>
      <c r="V41" s="11">
        <v>26.800875000000001</v>
      </c>
      <c r="W41" s="11">
        <v>27.602289999999996</v>
      </c>
      <c r="X41" s="11">
        <v>29.349145000000004</v>
      </c>
      <c r="Y41" s="16" t="s">
        <v>331</v>
      </c>
    </row>
    <row r="42" spans="1:25" ht="19" customHeight="1">
      <c r="A42" s="226" t="s">
        <v>59</v>
      </c>
      <c r="B42" s="11">
        <v>1.5053333333333334</v>
      </c>
      <c r="C42" s="11">
        <v>2.8337142857142856</v>
      </c>
      <c r="D42" s="11">
        <v>4.3665000000000003</v>
      </c>
      <c r="E42" s="11">
        <v>6.9192</v>
      </c>
      <c r="F42" s="11">
        <v>8.7876666666666665</v>
      </c>
      <c r="G42" s="11">
        <v>9.8580000000000005</v>
      </c>
      <c r="H42" s="11">
        <v>10.66075</v>
      </c>
      <c r="I42" s="11">
        <v>11.367333333333333</v>
      </c>
      <c r="J42" s="11">
        <v>12.0436</v>
      </c>
      <c r="K42" s="11">
        <v>12.996333333333334</v>
      </c>
      <c r="L42" s="11">
        <v>13.676857142857143</v>
      </c>
      <c r="M42" s="11">
        <v>14.210375000000001</v>
      </c>
      <c r="N42" s="11">
        <v>14.625333333333334</v>
      </c>
      <c r="O42" s="11">
        <v>15.0128</v>
      </c>
      <c r="P42" s="11">
        <v>15.840480000000001</v>
      </c>
      <c r="Q42" s="11">
        <v>16.437933333333334</v>
      </c>
      <c r="R42" s="11">
        <v>16.952914285714289</v>
      </c>
      <c r="S42" s="11">
        <v>17.470199999999998</v>
      </c>
      <c r="T42" s="11">
        <v>18.268159999999998</v>
      </c>
      <c r="U42" s="11">
        <v>18.800133333333331</v>
      </c>
      <c r="V42" s="11">
        <v>19.465100000000003</v>
      </c>
      <c r="W42" s="11">
        <v>19.864080000000001</v>
      </c>
      <c r="X42" s="11">
        <v>20.662040000000001</v>
      </c>
      <c r="Y42" s="16" t="s">
        <v>332</v>
      </c>
    </row>
    <row r="43" spans="1:25" ht="19" customHeight="1">
      <c r="A43" s="226" t="s">
        <v>62</v>
      </c>
      <c r="B43" s="11">
        <v>0.66666666666666674</v>
      </c>
      <c r="C43" s="11">
        <v>0.5714285714285714</v>
      </c>
      <c r="D43" s="11">
        <v>0.5</v>
      </c>
      <c r="E43" s="11">
        <v>3.27434</v>
      </c>
      <c r="F43" s="11">
        <v>5.1727833333333333</v>
      </c>
      <c r="G43" s="11">
        <v>6.5288142857142866</v>
      </c>
      <c r="H43" s="11">
        <v>7.5458374999999993</v>
      </c>
      <c r="I43" s="11">
        <v>8.1413222222222235</v>
      </c>
      <c r="J43" s="11">
        <v>8.5883800000000008</v>
      </c>
      <c r="K43" s="11">
        <v>9.3811750000000007</v>
      </c>
      <c r="L43" s="11">
        <v>10.052207142857144</v>
      </c>
      <c r="M43" s="11">
        <v>10.62880625</v>
      </c>
      <c r="N43" s="11">
        <v>11.077272222222225</v>
      </c>
      <c r="O43" s="11">
        <v>11.436045000000002</v>
      </c>
      <c r="P43" s="11">
        <v>12.081836000000001</v>
      </c>
      <c r="Q43" s="11">
        <v>12.512363333333331</v>
      </c>
      <c r="R43" s="11">
        <v>12.819882857142856</v>
      </c>
      <c r="S43" s="11">
        <v>13.0505225</v>
      </c>
      <c r="T43" s="11">
        <v>13.373417999999997</v>
      </c>
      <c r="U43" s="11">
        <v>13.588681666666666</v>
      </c>
      <c r="V43" s="11">
        <v>13.857761249999999</v>
      </c>
      <c r="W43" s="11">
        <v>14.019209</v>
      </c>
      <c r="X43" s="11">
        <v>14.3421045</v>
      </c>
      <c r="Y43" s="16" t="s">
        <v>333</v>
      </c>
    </row>
    <row r="44" spans="1:25" ht="19" customHeight="1">
      <c r="A44" s="226" t="s">
        <v>65</v>
      </c>
      <c r="B44" s="11">
        <v>2.7333333333333334</v>
      </c>
      <c r="C44" s="11">
        <v>3.6914285714285713</v>
      </c>
      <c r="D44" s="11">
        <v>4.55</v>
      </c>
      <c r="E44" s="11">
        <v>5.94</v>
      </c>
      <c r="F44" s="11">
        <v>7.0333333333333332</v>
      </c>
      <c r="G44" s="11">
        <v>7.6171428571428574</v>
      </c>
      <c r="H44" s="11">
        <v>8.1100000000000012</v>
      </c>
      <c r="I44" s="11">
        <v>8.6866666666666656</v>
      </c>
      <c r="J44" s="11">
        <v>9.2680000000000007</v>
      </c>
      <c r="K44" s="11">
        <v>10.14</v>
      </c>
      <c r="L44" s="11">
        <v>10.895714285714286</v>
      </c>
      <c r="M44" s="11">
        <v>11.53375</v>
      </c>
      <c r="N44" s="11">
        <v>12.012222222222222</v>
      </c>
      <c r="O44" s="11">
        <v>12.411</v>
      </c>
      <c r="P44" s="11">
        <v>13.109599999999999</v>
      </c>
      <c r="Q44" s="11">
        <v>13.640666666666668</v>
      </c>
      <c r="R44" s="11">
        <v>14.049142857142858</v>
      </c>
      <c r="S44" s="11">
        <v>14.355</v>
      </c>
      <c r="T44" s="11">
        <v>14.683999999999999</v>
      </c>
      <c r="U44" s="11">
        <v>15.915666666666667</v>
      </c>
      <c r="V44" s="11">
        <v>17.510999999999999</v>
      </c>
      <c r="W44" s="11">
        <v>17.631399999999999</v>
      </c>
      <c r="X44" s="11">
        <v>17.8719</v>
      </c>
      <c r="Y44" s="16" t="s">
        <v>334</v>
      </c>
    </row>
    <row r="45" spans="1:25" ht="19" customHeight="1">
      <c r="A45" s="226" t="s">
        <v>68</v>
      </c>
      <c r="B45" s="11">
        <v>1.377</v>
      </c>
      <c r="C45" s="11">
        <v>3.3834285714285706</v>
      </c>
      <c r="D45" s="11">
        <v>4.8195000000000006</v>
      </c>
      <c r="E45" s="11">
        <v>6.8849999999999998</v>
      </c>
      <c r="F45" s="11">
        <v>8.0783333333333331</v>
      </c>
      <c r="G45" s="11">
        <v>8.8128571428571423</v>
      </c>
      <c r="H45" s="11">
        <v>9.432500000000001</v>
      </c>
      <c r="I45" s="11">
        <v>10.006222222222224</v>
      </c>
      <c r="J45" s="11">
        <v>10.465200000000001</v>
      </c>
      <c r="K45" s="11">
        <v>10.97</v>
      </c>
      <c r="L45" s="11">
        <v>11.311071428571427</v>
      </c>
      <c r="M45" s="11">
        <v>11.618437500000002</v>
      </c>
      <c r="N45" s="11">
        <v>11.8575</v>
      </c>
      <c r="O45" s="11">
        <v>12.04875</v>
      </c>
      <c r="P45" s="11">
        <v>12.393000000000001</v>
      </c>
      <c r="Q45" s="11">
        <v>12.6225</v>
      </c>
      <c r="R45" s="11">
        <v>12.786428571428571</v>
      </c>
      <c r="S45" s="11">
        <v>12.909375000000001</v>
      </c>
      <c r="T45" s="11">
        <v>13.081499999999998</v>
      </c>
      <c r="U45" s="11">
        <v>13.196250000000001</v>
      </c>
      <c r="V45" s="11">
        <v>13.3396875</v>
      </c>
      <c r="W45" s="11">
        <v>13.425750000000001</v>
      </c>
      <c r="X45" s="11">
        <v>13.597875</v>
      </c>
      <c r="Y45" s="16" t="s">
        <v>335</v>
      </c>
    </row>
    <row r="46" spans="1:25" ht="19" customHeight="1">
      <c r="A46" s="226" t="s">
        <v>71</v>
      </c>
      <c r="B46" s="11">
        <v>0.51533333333333331</v>
      </c>
      <c r="C46" s="11">
        <v>1.0842857142857143</v>
      </c>
      <c r="D46" s="11">
        <v>1.9809999999999999</v>
      </c>
      <c r="E46" s="11">
        <v>3.9913999999999996</v>
      </c>
      <c r="F46" s="11">
        <v>5.6995000000000005</v>
      </c>
      <c r="G46" s="11">
        <v>6.866428571428572</v>
      </c>
      <c r="H46" s="11">
        <v>7.987375000000001</v>
      </c>
      <c r="I46" s="11">
        <v>8.8943333333333339</v>
      </c>
      <c r="J46" s="11">
        <v>9.6200999999999972</v>
      </c>
      <c r="K46" s="11">
        <v>10.773083333333334</v>
      </c>
      <c r="L46" s="11">
        <v>11.5975</v>
      </c>
      <c r="M46" s="11">
        <v>12.285375</v>
      </c>
      <c r="N46" s="11">
        <v>12.801000000000002</v>
      </c>
      <c r="O46" s="11">
        <v>13.2135</v>
      </c>
      <c r="P46" s="11">
        <v>14.015439999999998</v>
      </c>
      <c r="Q46" s="11">
        <v>14.619900000000003</v>
      </c>
      <c r="R46" s="11">
        <v>14.820485714285713</v>
      </c>
      <c r="S46" s="11">
        <v>14.844824999999998</v>
      </c>
      <c r="T46" s="11">
        <v>14.878859999999996</v>
      </c>
      <c r="U46" s="11">
        <v>14.901549999999997</v>
      </c>
      <c r="V46" s="11">
        <v>14.9299125</v>
      </c>
      <c r="W46" s="11">
        <v>14.94693</v>
      </c>
      <c r="X46" s="11">
        <v>14.980964999999996</v>
      </c>
      <c r="Y46" s="16" t="s">
        <v>336</v>
      </c>
    </row>
    <row r="47" spans="1:25" ht="19" customHeight="1">
      <c r="A47" s="226" t="s">
        <v>74</v>
      </c>
      <c r="B47" s="11">
        <v>2.032</v>
      </c>
      <c r="C47" s="11">
        <v>3.1931428571428575</v>
      </c>
      <c r="D47" s="11">
        <v>4.0640000000000001</v>
      </c>
      <c r="E47" s="11">
        <v>5.7404000000000002</v>
      </c>
      <c r="F47" s="11">
        <v>7.1120000000000001</v>
      </c>
      <c r="G47" s="11">
        <v>9.0641428571428566</v>
      </c>
      <c r="H47" s="11">
        <v>9.7472500000000011</v>
      </c>
      <c r="I47" s="11">
        <v>10.241777777777779</v>
      </c>
      <c r="J47" s="11">
        <v>10.835699999999999</v>
      </c>
      <c r="K47" s="11">
        <v>12.001500000000002</v>
      </c>
      <c r="L47" s="11">
        <v>12.899571428571427</v>
      </c>
      <c r="M47" s="11">
        <v>13.596937500000001</v>
      </c>
      <c r="N47" s="11">
        <v>14.118166666666667</v>
      </c>
      <c r="O47" s="11">
        <v>14.554199999999998</v>
      </c>
      <c r="P47" s="11">
        <v>15.670760000000003</v>
      </c>
      <c r="Q47" s="11">
        <v>16.445633333333333</v>
      </c>
      <c r="R47" s="11">
        <v>17.232085714285713</v>
      </c>
      <c r="S47" s="11">
        <v>17.856200000000001</v>
      </c>
      <c r="T47" s="11">
        <v>18.729960000000002</v>
      </c>
      <c r="U47" s="11">
        <v>19.60711666666667</v>
      </c>
      <c r="V47" s="11">
        <v>20.737837499999998</v>
      </c>
      <c r="W47" s="11">
        <v>21.434549999999998</v>
      </c>
      <c r="X47" s="11">
        <v>21.512274999999999</v>
      </c>
      <c r="Y47" s="16" t="s">
        <v>337</v>
      </c>
    </row>
    <row r="48" spans="1:25" ht="19" customHeight="1">
      <c r="A48" s="226" t="s">
        <v>77</v>
      </c>
      <c r="B48" s="11">
        <v>0.20366666666666666</v>
      </c>
      <c r="C48" s="11">
        <v>0.54057142857142859</v>
      </c>
      <c r="D48" s="11">
        <v>0.96475</v>
      </c>
      <c r="E48" s="11">
        <v>1.7090000000000001</v>
      </c>
      <c r="F48" s="11">
        <v>2.2684999999999995</v>
      </c>
      <c r="G48" s="11">
        <v>3.032142857142857</v>
      </c>
      <c r="H48" s="11">
        <v>3.4167500000000004</v>
      </c>
      <c r="I48" s="11">
        <v>3.7175555555555553</v>
      </c>
      <c r="J48" s="11">
        <v>4.0833000000000004</v>
      </c>
      <c r="K48" s="11">
        <v>4.9325833333333335</v>
      </c>
      <c r="L48" s="11">
        <v>5.4975714285714288</v>
      </c>
      <c r="M48" s="11">
        <v>6.2556875000000014</v>
      </c>
      <c r="N48" s="11">
        <v>7.2798888888888902</v>
      </c>
      <c r="O48" s="11">
        <v>8.5746000000000002</v>
      </c>
      <c r="P48" s="11">
        <v>10.25272</v>
      </c>
      <c r="Q48" s="11">
        <v>10.957733333333335</v>
      </c>
      <c r="R48" s="11">
        <v>11.108799999999999</v>
      </c>
      <c r="S48" s="11">
        <v>11.198300000000001</v>
      </c>
      <c r="T48" s="11">
        <v>11.342640000000001</v>
      </c>
      <c r="U48" s="11">
        <v>11.438866666666666</v>
      </c>
      <c r="V48" s="11">
        <v>11.559150000000001</v>
      </c>
      <c r="W48" s="11">
        <v>11.631319999999999</v>
      </c>
      <c r="X48" s="11">
        <v>11.775659999999998</v>
      </c>
      <c r="Y48" s="16" t="s">
        <v>338</v>
      </c>
    </row>
    <row r="49" spans="1:25" ht="19" customHeight="1">
      <c r="A49" s="226" t="s">
        <v>19</v>
      </c>
      <c r="B49" s="11">
        <v>0.33333333333333337</v>
      </c>
      <c r="C49" s="11">
        <v>0.92371428571428571</v>
      </c>
      <c r="D49" s="11">
        <v>1.5514999999999997</v>
      </c>
      <c r="E49" s="11">
        <v>2.9541999999999997</v>
      </c>
      <c r="F49" s="11">
        <v>4.8841666666666663</v>
      </c>
      <c r="G49" s="11">
        <v>6.4541428571428572</v>
      </c>
      <c r="H49" s="11">
        <v>8.4803750000000004</v>
      </c>
      <c r="I49" s="11">
        <v>10.335222222222223</v>
      </c>
      <c r="J49" s="11">
        <v>12.075700000000001</v>
      </c>
      <c r="K49" s="11">
        <v>14.776333333333334</v>
      </c>
      <c r="L49" s="11">
        <v>16.125714285714285</v>
      </c>
      <c r="M49" s="11">
        <v>17.431812499999999</v>
      </c>
      <c r="N49" s="11">
        <v>18.263944444444444</v>
      </c>
      <c r="O49" s="11">
        <v>18.993149999999996</v>
      </c>
      <c r="P49" s="11">
        <v>20.728719999999999</v>
      </c>
      <c r="Q49" s="11">
        <v>22.2866</v>
      </c>
      <c r="R49" s="11">
        <v>23.575200000000006</v>
      </c>
      <c r="S49" s="11">
        <v>24.518625000000004</v>
      </c>
      <c r="T49" s="11">
        <v>24.921219999999998</v>
      </c>
      <c r="U49" s="11">
        <v>25.011183333333332</v>
      </c>
      <c r="V49" s="11">
        <v>25.123637499999994</v>
      </c>
      <c r="W49" s="11">
        <v>25.191109999999998</v>
      </c>
      <c r="X49" s="11">
        <v>25.326054999999997</v>
      </c>
      <c r="Y49" s="16" t="s">
        <v>339</v>
      </c>
    </row>
    <row r="50" spans="1:25" ht="19" customHeight="1">
      <c r="A50" s="226" t="s">
        <v>57</v>
      </c>
      <c r="B50" s="11">
        <v>0.26666666666666666</v>
      </c>
      <c r="C50" s="11">
        <v>1.9214285714285715</v>
      </c>
      <c r="D50" s="11">
        <v>3.3994999999999997</v>
      </c>
      <c r="E50" s="11">
        <v>6.5116000000000005</v>
      </c>
      <c r="F50" s="11">
        <v>10.144166666666665</v>
      </c>
      <c r="G50" s="11">
        <v>11.602714285714285</v>
      </c>
      <c r="H50" s="11">
        <v>12.798500000000001</v>
      </c>
      <c r="I50" s="11">
        <v>13.788111111111109</v>
      </c>
      <c r="J50" s="11">
        <v>14.579700000000001</v>
      </c>
      <c r="K50" s="11">
        <v>15.922000000000001</v>
      </c>
      <c r="L50" s="11">
        <v>16.911214285714284</v>
      </c>
      <c r="M50" s="11">
        <v>17.758624999999999</v>
      </c>
      <c r="N50" s="11">
        <v>18.450944444444442</v>
      </c>
      <c r="O50" s="11">
        <v>19.004750000000001</v>
      </c>
      <c r="P50" s="11">
        <v>20.591760000000001</v>
      </c>
      <c r="Q50" s="11">
        <v>21.702300000000001</v>
      </c>
      <c r="R50" s="11">
        <v>22.495542857142855</v>
      </c>
      <c r="S50" s="11">
        <v>23.090474999999998</v>
      </c>
      <c r="T50" s="11">
        <v>23.923379999999998</v>
      </c>
      <c r="U50" s="11">
        <v>24.478649999999998</v>
      </c>
      <c r="V50" s="11">
        <v>24.6617</v>
      </c>
      <c r="W50" s="11">
        <v>24.70636</v>
      </c>
      <c r="X50" s="11">
        <v>24.795679999999997</v>
      </c>
      <c r="Y50" s="16" t="s">
        <v>340</v>
      </c>
    </row>
    <row r="51" spans="1:25" ht="19" customHeight="1">
      <c r="A51" s="226" t="s">
        <v>60</v>
      </c>
      <c r="B51" s="246">
        <v>0</v>
      </c>
      <c r="C51" s="246">
        <v>0</v>
      </c>
      <c r="D51" s="246">
        <v>0</v>
      </c>
      <c r="E51" s="246">
        <v>1.6340000000000001</v>
      </c>
      <c r="F51" s="246">
        <v>5.3666666666666671</v>
      </c>
      <c r="G51" s="246">
        <v>8.0328571428571429</v>
      </c>
      <c r="H51" s="246">
        <v>10.032499999999999</v>
      </c>
      <c r="I51" s="246">
        <v>11.587777777777777</v>
      </c>
      <c r="J51" s="246">
        <v>12.831999999999999</v>
      </c>
      <c r="K51" s="246">
        <v>14.698333333333332</v>
      </c>
      <c r="L51" s="246">
        <v>16.03142857142857</v>
      </c>
      <c r="M51" s="246">
        <v>17.03125</v>
      </c>
      <c r="N51" s="246">
        <v>17.808888888888887</v>
      </c>
      <c r="O51" s="246">
        <v>18.431000000000001</v>
      </c>
      <c r="P51" s="246">
        <v>19.550799999999999</v>
      </c>
      <c r="Q51" s="246">
        <v>20.297333333333334</v>
      </c>
      <c r="R51" s="246">
        <v>20.830571428571428</v>
      </c>
      <c r="S51" s="246">
        <v>21.230499999999999</v>
      </c>
      <c r="T51" s="246">
        <v>22.222939999999998</v>
      </c>
      <c r="U51" s="246">
        <v>23.199116666666669</v>
      </c>
      <c r="V51" s="246">
        <v>24.419337500000001</v>
      </c>
      <c r="W51" s="246">
        <v>25.151470000000003</v>
      </c>
      <c r="X51" s="246">
        <v>26.615734999999997</v>
      </c>
      <c r="Y51" s="16" t="s">
        <v>341</v>
      </c>
    </row>
    <row r="52" spans="1:25" ht="19" customHeight="1">
      <c r="A52" s="226" t="s">
        <v>63</v>
      </c>
      <c r="B52" s="246">
        <v>0</v>
      </c>
      <c r="C52" s="246">
        <v>0</v>
      </c>
      <c r="D52" s="246">
        <v>0</v>
      </c>
      <c r="E52" s="246">
        <v>0</v>
      </c>
      <c r="F52" s="246">
        <v>2.6074999999999999</v>
      </c>
      <c r="G52" s="246">
        <v>7.4764285714285714</v>
      </c>
      <c r="H52" s="246">
        <v>9.0241250000000015</v>
      </c>
      <c r="I52" s="246">
        <v>10.444222222222221</v>
      </c>
      <c r="J52" s="246">
        <v>11.6995</v>
      </c>
      <c r="K52" s="246">
        <v>13.761916666666666</v>
      </c>
      <c r="L52" s="246">
        <v>15.411142857142856</v>
      </c>
      <c r="M52" s="246">
        <v>16.779374999999998</v>
      </c>
      <c r="N52" s="246">
        <v>17.94511111111111</v>
      </c>
      <c r="O52" s="246">
        <v>18.9587</v>
      </c>
      <c r="P52" s="246">
        <v>20.969920000000002</v>
      </c>
      <c r="Q52" s="246">
        <v>22.380533333333336</v>
      </c>
      <c r="R52" s="246">
        <v>23.429914285714286</v>
      </c>
      <c r="S52" s="246">
        <v>24.248150000000003</v>
      </c>
      <c r="T52" s="246">
        <v>25.456679999999999</v>
      </c>
      <c r="U52" s="246">
        <v>26.320650000000001</v>
      </c>
      <c r="V52" s="246">
        <v>27.504275</v>
      </c>
      <c r="W52" s="246">
        <v>28.301959999999998</v>
      </c>
      <c r="X52" s="246">
        <v>30.324050000000003</v>
      </c>
      <c r="Y52" s="16" t="s">
        <v>342</v>
      </c>
    </row>
    <row r="53" spans="1:25" ht="19" customHeight="1">
      <c r="A53" s="226" t="s">
        <v>66</v>
      </c>
      <c r="B53" s="11">
        <v>1.8419999999999996</v>
      </c>
      <c r="C53" s="11">
        <v>2.980571428571428</v>
      </c>
      <c r="D53" s="11">
        <v>4.3362499999999997</v>
      </c>
      <c r="E53" s="11">
        <v>6.4930000000000003</v>
      </c>
      <c r="F53" s="11">
        <v>8.1908333333333339</v>
      </c>
      <c r="G53" s="11">
        <v>9.3398571428571451</v>
      </c>
      <c r="H53" s="11">
        <v>10.084624999999999</v>
      </c>
      <c r="I53" s="11">
        <v>10.867111111111113</v>
      </c>
      <c r="J53" s="11">
        <v>11.7026</v>
      </c>
      <c r="K53" s="11">
        <v>13.071166666666667</v>
      </c>
      <c r="L53" s="11">
        <v>14.389571428571429</v>
      </c>
      <c r="M53" s="11">
        <v>15.6153125</v>
      </c>
      <c r="N53" s="11">
        <v>16.605833333333333</v>
      </c>
      <c r="O53" s="11">
        <v>17.398250000000001</v>
      </c>
      <c r="P53" s="11">
        <v>18.8246</v>
      </c>
      <c r="Q53" s="11">
        <v>19.879566666666665</v>
      </c>
      <c r="R53" s="11">
        <v>20.862485714285715</v>
      </c>
      <c r="S53" s="11">
        <v>21.599674999999998</v>
      </c>
      <c r="T53" s="11">
        <v>21.921800000000001</v>
      </c>
      <c r="U53" s="11">
        <v>21.947666666666667</v>
      </c>
      <c r="V53" s="11">
        <v>21.98</v>
      </c>
      <c r="W53" s="11">
        <v>21.999399999999998</v>
      </c>
      <c r="X53" s="11">
        <v>22.038200000000003</v>
      </c>
      <c r="Y53" s="16" t="s">
        <v>343</v>
      </c>
    </row>
    <row r="54" spans="1:25" ht="19" customHeight="1">
      <c r="A54" s="226" t="s">
        <v>69</v>
      </c>
      <c r="B54" s="11">
        <v>4.3680000000000003</v>
      </c>
      <c r="C54" s="11">
        <v>5.749714285714286</v>
      </c>
      <c r="D54" s="11">
        <v>6.7860000000000014</v>
      </c>
      <c r="E54" s="11">
        <v>8.2368000000000006</v>
      </c>
      <c r="F54" s="11">
        <v>8.9908333333333346</v>
      </c>
      <c r="G54" s="11">
        <v>10.059857142857142</v>
      </c>
      <c r="H54" s="11">
        <v>10.861499999999999</v>
      </c>
      <c r="I54" s="11">
        <v>11.599444444444448</v>
      </c>
      <c r="J54" s="11">
        <v>12.274099999999999</v>
      </c>
      <c r="K54" s="11">
        <v>13.442000000000002</v>
      </c>
      <c r="L54" s="11">
        <v>14.418857142857144</v>
      </c>
      <c r="M54" s="11">
        <v>15.219750000000001</v>
      </c>
      <c r="N54" s="11">
        <v>15.894666666666668</v>
      </c>
      <c r="O54" s="11">
        <v>16.4892</v>
      </c>
      <c r="P54" s="11">
        <v>17.57808</v>
      </c>
      <c r="Q54" s="11">
        <v>18.418400000000002</v>
      </c>
      <c r="R54" s="11">
        <v>19.018628571428575</v>
      </c>
      <c r="S54" s="11">
        <v>19.468800000000002</v>
      </c>
      <c r="T54" s="11">
        <v>20.099040000000002</v>
      </c>
      <c r="U54" s="11">
        <v>20.1448</v>
      </c>
      <c r="V54" s="11">
        <v>20.178599999999999</v>
      </c>
      <c r="W54" s="11">
        <v>20.198880000000003</v>
      </c>
      <c r="X54" s="11">
        <v>20.239440000000002</v>
      </c>
      <c r="Y54" s="16" t="s">
        <v>344</v>
      </c>
    </row>
    <row r="55" spans="1:25" ht="19" customHeight="1">
      <c r="A55" s="226" t="s">
        <v>72</v>
      </c>
      <c r="B55" s="11">
        <v>3.54</v>
      </c>
      <c r="C55" s="11">
        <v>4.2985714285714289</v>
      </c>
      <c r="D55" s="11">
        <v>5.0445000000000002</v>
      </c>
      <c r="E55" s="11">
        <v>6.3719999999999999</v>
      </c>
      <c r="F55" s="11">
        <v>7.4929999999999994</v>
      </c>
      <c r="G55" s="11">
        <v>8.202571428571428</v>
      </c>
      <c r="H55" s="11">
        <v>8.6287500000000001</v>
      </c>
      <c r="I55" s="11">
        <v>9.245333333333333</v>
      </c>
      <c r="J55" s="11">
        <v>9.7951000000000032</v>
      </c>
      <c r="K55" s="11">
        <v>10.569916666666668</v>
      </c>
      <c r="L55" s="11">
        <v>11.123214285714287</v>
      </c>
      <c r="M55" s="11">
        <v>11.591312499999999</v>
      </c>
      <c r="N55" s="11">
        <v>12.002611111111111</v>
      </c>
      <c r="O55" s="11">
        <v>12.379400000000002</v>
      </c>
      <c r="P55" s="11">
        <v>13.089519999999998</v>
      </c>
      <c r="Q55" s="11">
        <v>13.523966666666668</v>
      </c>
      <c r="R55" s="11">
        <v>13.741257142857147</v>
      </c>
      <c r="S55" s="11">
        <v>13.904224999999999</v>
      </c>
      <c r="T55" s="11">
        <v>13.96744</v>
      </c>
      <c r="U55" s="11">
        <v>13.999533333333334</v>
      </c>
      <c r="V55" s="11">
        <v>14.03965</v>
      </c>
      <c r="W55" s="11">
        <v>14.063720000000002</v>
      </c>
      <c r="X55" s="11">
        <v>14.111860000000002</v>
      </c>
      <c r="Y55" s="16" t="s">
        <v>345</v>
      </c>
    </row>
    <row r="56" spans="1:25" ht="19" customHeight="1">
      <c r="A56" s="226" t="s">
        <v>75</v>
      </c>
      <c r="B56" s="11">
        <v>2.2039999999999997</v>
      </c>
      <c r="C56" s="11">
        <v>3.5828571428571432</v>
      </c>
      <c r="D56" s="11">
        <v>5.016</v>
      </c>
      <c r="E56" s="11">
        <v>6.9540000000000006</v>
      </c>
      <c r="F56" s="11">
        <v>8.4169999999999998</v>
      </c>
      <c r="G56" s="11">
        <v>9.6737142857142864</v>
      </c>
      <c r="H56" s="11">
        <v>11.314499999999999</v>
      </c>
      <c r="I56" s="11">
        <v>12.590666666666664</v>
      </c>
      <c r="J56" s="11">
        <v>13.611599999999999</v>
      </c>
      <c r="K56" s="11">
        <v>15.14875</v>
      </c>
      <c r="L56" s="11">
        <v>16.730357142857144</v>
      </c>
      <c r="M56" s="11">
        <v>17.916562500000001</v>
      </c>
      <c r="N56" s="11">
        <v>18.839166666666664</v>
      </c>
      <c r="O56" s="11">
        <v>19.600549999999998</v>
      </c>
      <c r="P56" s="11">
        <v>21.038439999999998</v>
      </c>
      <c r="Q56" s="11">
        <v>21.997033333333334</v>
      </c>
      <c r="R56" s="11">
        <v>22.681742857142854</v>
      </c>
      <c r="S56" s="11">
        <v>23.195274999999999</v>
      </c>
      <c r="T56" s="11">
        <v>23.914219999999997</v>
      </c>
      <c r="U56" s="11">
        <v>23.990833333333335</v>
      </c>
      <c r="V56" s="11">
        <v>24.049375000000001</v>
      </c>
      <c r="W56" s="11">
        <v>24.084500000000002</v>
      </c>
      <c r="X56" s="11">
        <v>24.154749999999996</v>
      </c>
      <c r="Y56" s="16" t="s">
        <v>346</v>
      </c>
    </row>
    <row r="57" spans="1:25" ht="19" customHeight="1">
      <c r="A57" s="226" t="s">
        <v>78</v>
      </c>
      <c r="B57" s="11">
        <v>0</v>
      </c>
      <c r="C57" s="11">
        <v>1.0228571428571429</v>
      </c>
      <c r="D57" s="11">
        <v>2.3849999999999998</v>
      </c>
      <c r="E57" s="11">
        <v>4.9359999999999999</v>
      </c>
      <c r="F57" s="11">
        <v>6.83</v>
      </c>
      <c r="G57" s="11">
        <v>8.2057142857142864</v>
      </c>
      <c r="H57" s="11">
        <v>9.2274999999999991</v>
      </c>
      <c r="I57" s="11">
        <v>10.082222222222221</v>
      </c>
      <c r="J57" s="11">
        <v>11.084</v>
      </c>
      <c r="K57" s="11">
        <v>12.513333333333335</v>
      </c>
      <c r="L57" s="11">
        <v>13.600000000000001</v>
      </c>
      <c r="M57" s="11">
        <v>14.45875</v>
      </c>
      <c r="N57" s="11">
        <v>15.117777777777777</v>
      </c>
      <c r="O57" s="11">
        <v>15.670999999999999</v>
      </c>
      <c r="P57" s="11">
        <v>16.6432</v>
      </c>
      <c r="Q57" s="11">
        <v>17.303999999999998</v>
      </c>
      <c r="R57" s="11">
        <v>17.873714285714286</v>
      </c>
      <c r="S57" s="11">
        <v>18.301000000000002</v>
      </c>
      <c r="T57" s="11">
        <v>18.8996</v>
      </c>
      <c r="U57" s="11">
        <v>19.298333333333336</v>
      </c>
      <c r="V57" s="11">
        <v>19.797000000000001</v>
      </c>
      <c r="W57" s="11">
        <v>20.0962</v>
      </c>
      <c r="X57" s="11">
        <v>20.694599999999998</v>
      </c>
      <c r="Y57" s="16" t="s">
        <v>347</v>
      </c>
    </row>
    <row r="58" spans="1:25" ht="19" customHeight="1">
      <c r="A58" s="226" t="s">
        <v>55</v>
      </c>
      <c r="B58" s="11">
        <v>0</v>
      </c>
      <c r="C58" s="11">
        <v>0.56314285714285717</v>
      </c>
      <c r="D58" s="11">
        <v>1.0527499999999999</v>
      </c>
      <c r="E58" s="11">
        <v>3.8348</v>
      </c>
      <c r="F58" s="11">
        <v>5.585</v>
      </c>
      <c r="G58" s="11">
        <v>7.1551428571428559</v>
      </c>
      <c r="H58" s="11">
        <v>8.6127500000000001</v>
      </c>
      <c r="I58" s="11">
        <v>9.5971111111111096</v>
      </c>
      <c r="J58" s="11">
        <v>10.429399999999999</v>
      </c>
      <c r="K58" s="11">
        <v>11.8645</v>
      </c>
      <c r="L58" s="11">
        <v>13.033571428571427</v>
      </c>
      <c r="M58" s="11">
        <v>14.036375000000001</v>
      </c>
      <c r="N58" s="11">
        <v>14.841222222222223</v>
      </c>
      <c r="O58" s="11">
        <v>15.485100000000001</v>
      </c>
      <c r="P58" s="11">
        <v>16.82328</v>
      </c>
      <c r="Q58" s="11">
        <v>17.752733333333332</v>
      </c>
      <c r="R58" s="11">
        <v>18.467828571428573</v>
      </c>
      <c r="S58" s="11">
        <v>19.099350000000001</v>
      </c>
      <c r="T58" s="11">
        <v>19.983479999999997</v>
      </c>
      <c r="U58" s="11">
        <v>20.572900000000001</v>
      </c>
      <c r="V58" s="11">
        <v>21.500074999999995</v>
      </c>
      <c r="W58" s="11">
        <v>22.128059999999998</v>
      </c>
      <c r="X58" s="11">
        <v>23.384029999999999</v>
      </c>
      <c r="Y58" s="16" t="s">
        <v>348</v>
      </c>
    </row>
    <row r="59" spans="1:25" ht="19" customHeight="1">
      <c r="A59" s="226" t="s">
        <v>58</v>
      </c>
      <c r="B59" s="246">
        <v>0</v>
      </c>
      <c r="C59" s="246">
        <v>0</v>
      </c>
      <c r="D59" s="246">
        <v>1.1857499999999999</v>
      </c>
      <c r="E59" s="246">
        <v>4.0624000000000011</v>
      </c>
      <c r="F59" s="246">
        <v>6.7333333333333325</v>
      </c>
      <c r="G59" s="246">
        <v>8.545285714285713</v>
      </c>
      <c r="H59" s="246">
        <v>9.9811249999999987</v>
      </c>
      <c r="I59" s="246">
        <v>10.955333333333336</v>
      </c>
      <c r="J59" s="246">
        <v>11.773800000000001</v>
      </c>
      <c r="K59" s="246">
        <v>12.936249999999999</v>
      </c>
      <c r="L59" s="246">
        <v>13.766714285714288</v>
      </c>
      <c r="M59" s="246">
        <v>14.413874999999997</v>
      </c>
      <c r="N59" s="246">
        <v>15.045833333333333</v>
      </c>
      <c r="O59" s="246">
        <v>15.633749999999999</v>
      </c>
      <c r="P59" s="246">
        <v>16.692</v>
      </c>
      <c r="Q59" s="246">
        <v>17.397499999999997</v>
      </c>
      <c r="R59" s="246">
        <v>18.076028571428569</v>
      </c>
      <c r="S59" s="246">
        <v>18.606524999999998</v>
      </c>
      <c r="T59" s="246">
        <v>19.349219999999999</v>
      </c>
      <c r="U59" s="246">
        <v>19.844349999999999</v>
      </c>
      <c r="V59" s="246">
        <v>20.463262500000003</v>
      </c>
      <c r="W59" s="246">
        <v>20.834610000000001</v>
      </c>
      <c r="X59" s="246">
        <v>21.577305000000003</v>
      </c>
      <c r="Y59" s="16" t="s">
        <v>349</v>
      </c>
    </row>
    <row r="60" spans="1:25" ht="19" customHeight="1">
      <c r="A60" s="226" t="s">
        <v>61</v>
      </c>
      <c r="B60" s="11">
        <v>0.13333333333333333</v>
      </c>
      <c r="C60" s="11">
        <v>0.1142857142857143</v>
      </c>
      <c r="D60" s="11">
        <v>0.1</v>
      </c>
      <c r="E60" s="11">
        <v>1.1044000000000003</v>
      </c>
      <c r="F60" s="11">
        <v>2.8028333333333335</v>
      </c>
      <c r="G60" s="11">
        <v>3.5389999999999997</v>
      </c>
      <c r="H60" s="11">
        <v>5.6984999999999992</v>
      </c>
      <c r="I60" s="11">
        <v>7.5251111111111113</v>
      </c>
      <c r="J60" s="11">
        <v>9.6025999999999989</v>
      </c>
      <c r="K60" s="11">
        <v>11.462166666666665</v>
      </c>
      <c r="L60" s="11">
        <v>12.916285714285717</v>
      </c>
      <c r="M60" s="11">
        <v>14.179937500000001</v>
      </c>
      <c r="N60" s="11">
        <v>15.134166666666667</v>
      </c>
      <c r="O60" s="11">
        <v>16.019200000000001</v>
      </c>
      <c r="P60" s="11">
        <v>17.78688</v>
      </c>
      <c r="Q60" s="11">
        <v>19.110933333333335</v>
      </c>
      <c r="R60" s="11">
        <v>20.056714285714285</v>
      </c>
      <c r="S60" s="11">
        <v>20.779025000000001</v>
      </c>
      <c r="T60" s="11">
        <v>21.99372</v>
      </c>
      <c r="U60" s="11">
        <v>22.968450000000001</v>
      </c>
      <c r="V60" s="11">
        <v>24.293075000000002</v>
      </c>
      <c r="W60" s="11">
        <v>25.3141</v>
      </c>
      <c r="X60" s="11">
        <v>27.35615</v>
      </c>
      <c r="Y60" s="16" t="s">
        <v>350</v>
      </c>
    </row>
    <row r="61" spans="1:25" ht="19" customHeight="1">
      <c r="A61" s="226" t="s">
        <v>64</v>
      </c>
      <c r="B61" s="246">
        <v>0</v>
      </c>
      <c r="C61" s="246">
        <v>0</v>
      </c>
      <c r="D61" s="246">
        <v>0</v>
      </c>
      <c r="E61" s="246">
        <v>0.72839999999999994</v>
      </c>
      <c r="F61" s="246">
        <v>3.6503333333333332</v>
      </c>
      <c r="G61" s="246">
        <v>7.0317142857142851</v>
      </c>
      <c r="H61" s="246">
        <v>10.011375000000001</v>
      </c>
      <c r="I61" s="246">
        <v>12.385888888888887</v>
      </c>
      <c r="J61" s="246">
        <v>14.668500000000002</v>
      </c>
      <c r="K61" s="246">
        <v>16.204916666666669</v>
      </c>
      <c r="L61" s="246">
        <v>17.192285714285717</v>
      </c>
      <c r="M61" s="246">
        <v>18.140062500000003</v>
      </c>
      <c r="N61" s="246">
        <v>18.97838888888889</v>
      </c>
      <c r="O61" s="246">
        <v>19.882549999999998</v>
      </c>
      <c r="P61" s="246">
        <v>21.628640000000001</v>
      </c>
      <c r="Q61" s="246">
        <v>22.998966666666664</v>
      </c>
      <c r="R61" s="246">
        <v>24.139228571428571</v>
      </c>
      <c r="S61" s="246">
        <v>25.149125000000002</v>
      </c>
      <c r="T61" s="246">
        <v>26.849240000000002</v>
      </c>
      <c r="U61" s="246">
        <v>28.295133333333332</v>
      </c>
      <c r="V61" s="246">
        <v>29.73</v>
      </c>
      <c r="W61" s="246">
        <v>29.783999999999999</v>
      </c>
      <c r="X61" s="246">
        <v>29.892000000000003</v>
      </c>
      <c r="Y61" s="16" t="s">
        <v>351</v>
      </c>
    </row>
    <row r="62" spans="1:25" ht="19" customHeight="1">
      <c r="A62" s="226" t="s">
        <v>20</v>
      </c>
      <c r="B62" s="11">
        <v>0.22666666666666668</v>
      </c>
      <c r="C62" s="11">
        <v>2.645142857142857</v>
      </c>
      <c r="D62" s="11">
        <v>3.2367500000000002</v>
      </c>
      <c r="E62" s="11">
        <v>4.3571999999999997</v>
      </c>
      <c r="F62" s="11">
        <v>5.7353333333333332</v>
      </c>
      <c r="G62" s="11">
        <v>7.9191428571428579</v>
      </c>
      <c r="H62" s="11">
        <v>8.894874999999999</v>
      </c>
      <c r="I62" s="11">
        <v>9.8170000000000002</v>
      </c>
      <c r="J62" s="11">
        <v>10.715</v>
      </c>
      <c r="K62" s="11">
        <v>12.443250000000001</v>
      </c>
      <c r="L62" s="11">
        <v>13.876571428571429</v>
      </c>
      <c r="M62" s="11">
        <v>15.236562499999998</v>
      </c>
      <c r="N62" s="11">
        <v>16.417833333333331</v>
      </c>
      <c r="O62" s="11">
        <v>17.670399999999997</v>
      </c>
      <c r="P62" s="11">
        <v>20.353400000000001</v>
      </c>
      <c r="Q62" s="11">
        <v>22.411533333333335</v>
      </c>
      <c r="R62" s="11">
        <v>23.208514285714283</v>
      </c>
      <c r="S62" s="11">
        <v>23.532450000000004</v>
      </c>
      <c r="T62" s="11">
        <v>24.028380000000002</v>
      </c>
      <c r="U62" s="11">
        <v>24.50288333333333</v>
      </c>
      <c r="V62" s="11">
        <v>25.146024999999998</v>
      </c>
      <c r="W62" s="11">
        <v>25.18282</v>
      </c>
      <c r="X62" s="11">
        <v>25.256410000000002</v>
      </c>
      <c r="Y62" s="16" t="s">
        <v>352</v>
      </c>
    </row>
    <row r="63" spans="1:25" ht="19" customHeight="1">
      <c r="A63" s="226" t="s">
        <v>21</v>
      </c>
      <c r="B63" s="11">
        <v>2.7866666666666666</v>
      </c>
      <c r="C63" s="11">
        <v>3.6914285714285713</v>
      </c>
      <c r="D63" s="11">
        <v>5.13</v>
      </c>
      <c r="E63" s="11">
        <v>8.0560000000000009</v>
      </c>
      <c r="F63" s="11">
        <v>9.8293333333333326</v>
      </c>
      <c r="G63" s="11">
        <v>11.4</v>
      </c>
      <c r="H63" s="11">
        <v>12.646875</v>
      </c>
      <c r="I63" s="11">
        <v>14.178222222222223</v>
      </c>
      <c r="J63" s="11">
        <v>15.427999999999997</v>
      </c>
      <c r="K63" s="11">
        <v>17.084166666666668</v>
      </c>
      <c r="L63" s="11">
        <v>18.379107142857144</v>
      </c>
      <c r="M63" s="11">
        <v>19.439375000000002</v>
      </c>
      <c r="N63" s="11">
        <v>20.335066666666666</v>
      </c>
      <c r="O63" s="11">
        <v>21.110424999999999</v>
      </c>
      <c r="P63" s="11">
        <v>22.738439999999997</v>
      </c>
      <c r="Q63" s="11">
        <v>23.971033333333335</v>
      </c>
      <c r="R63" s="11">
        <v>24.954599999999996</v>
      </c>
      <c r="S63" s="11">
        <v>25.754025000000002</v>
      </c>
      <c r="T63" s="11">
        <v>25.980219999999992</v>
      </c>
      <c r="U63" s="11">
        <v>26.083516666666661</v>
      </c>
      <c r="V63" s="11">
        <v>26.212637499999996</v>
      </c>
      <c r="W63" s="11">
        <v>26.290109999999999</v>
      </c>
      <c r="X63" s="11">
        <v>26.445055</v>
      </c>
      <c r="Y63" s="16" t="s">
        <v>353</v>
      </c>
    </row>
    <row r="64" spans="1:25" ht="19" customHeight="1">
      <c r="A64" s="226" t="s">
        <v>22</v>
      </c>
      <c r="B64" s="11">
        <v>0.16666666666666669</v>
      </c>
      <c r="C64" s="11">
        <v>0.14285714285714285</v>
      </c>
      <c r="D64" s="11">
        <v>0.125</v>
      </c>
      <c r="E64" s="11">
        <v>0.1</v>
      </c>
      <c r="F64" s="11">
        <v>8.3333333333333343E-2</v>
      </c>
      <c r="G64" s="11">
        <v>0.65300000000000002</v>
      </c>
      <c r="H64" s="11">
        <v>2.2628749999999997</v>
      </c>
      <c r="I64" s="11">
        <v>4.1124444444444439</v>
      </c>
      <c r="J64" s="11">
        <v>5.6568999999999994</v>
      </c>
      <c r="K64" s="11">
        <v>9.5541666666666671</v>
      </c>
      <c r="L64" s="11">
        <v>12.682214285714286</v>
      </c>
      <c r="M64" s="11">
        <v>15.692437499999997</v>
      </c>
      <c r="N64" s="11">
        <v>17.544944444444447</v>
      </c>
      <c r="O64" s="11">
        <v>18.4985</v>
      </c>
      <c r="P64" s="11">
        <v>20.214880000000001</v>
      </c>
      <c r="Q64" s="11">
        <v>21.495266666666669</v>
      </c>
      <c r="R64" s="11">
        <v>22.452828571428572</v>
      </c>
      <c r="S64" s="11">
        <v>23.296625000000002</v>
      </c>
      <c r="T64" s="11">
        <v>24.577560000000002</v>
      </c>
      <c r="U64" s="11">
        <v>25.56968333333333</v>
      </c>
      <c r="V64" s="11">
        <v>27.042999999999999</v>
      </c>
      <c r="W64" s="11">
        <v>28.105830000000005</v>
      </c>
      <c r="X64" s="11">
        <v>30.696565000000003</v>
      </c>
      <c r="Y64" s="16" t="s">
        <v>354</v>
      </c>
    </row>
    <row r="65" spans="1:25" ht="19" customHeight="1">
      <c r="A65" s="226" t="s">
        <v>23</v>
      </c>
      <c r="B65" s="246">
        <v>0</v>
      </c>
      <c r="C65" s="246">
        <v>0</v>
      </c>
      <c r="D65" s="246">
        <v>0.99950000000000006</v>
      </c>
      <c r="E65" s="246">
        <v>2.5686</v>
      </c>
      <c r="F65" s="246">
        <v>5.1499999999999995</v>
      </c>
      <c r="G65" s="246">
        <v>8.2448571428571427</v>
      </c>
      <c r="H65" s="246">
        <v>11.414625000000001</v>
      </c>
      <c r="I65" s="246">
        <v>13.320000000000002</v>
      </c>
      <c r="J65" s="246">
        <v>14.1067</v>
      </c>
      <c r="K65" s="246">
        <v>16.020333333333333</v>
      </c>
      <c r="L65" s="246">
        <v>17.387428571428572</v>
      </c>
      <c r="M65" s="246">
        <v>18.412624999999998</v>
      </c>
      <c r="N65" s="246">
        <v>19.255111111111109</v>
      </c>
      <c r="O65" s="246">
        <v>20.226899999999997</v>
      </c>
      <c r="P65" s="246">
        <v>21.976120000000002</v>
      </c>
      <c r="Q65" s="246">
        <v>23.14223333333333</v>
      </c>
      <c r="R65" s="246">
        <v>23.975200000000001</v>
      </c>
      <c r="S65" s="246">
        <v>24.642049999999998</v>
      </c>
      <c r="T65" s="246">
        <v>25.748940000000005</v>
      </c>
      <c r="U65" s="246">
        <v>26.48685</v>
      </c>
      <c r="V65" s="246">
        <v>27.409237500000007</v>
      </c>
      <c r="W65" s="246">
        <v>27.962680000000002</v>
      </c>
      <c r="X65" s="246">
        <v>29.06955</v>
      </c>
      <c r="Y65" s="16" t="s">
        <v>355</v>
      </c>
    </row>
    <row r="66" spans="1:25" ht="19" customHeight="1">
      <c r="A66" s="226"/>
      <c r="B66" s="225"/>
      <c r="C66" s="225"/>
      <c r="D66" s="225"/>
      <c r="E66" s="225"/>
      <c r="F66" s="225"/>
      <c r="G66" s="225"/>
      <c r="H66" s="225"/>
      <c r="I66" s="225"/>
      <c r="J66" s="225"/>
      <c r="K66" s="225"/>
      <c r="L66" s="225"/>
      <c r="M66" s="225"/>
      <c r="N66" s="225"/>
      <c r="O66" s="225"/>
      <c r="P66" s="225"/>
      <c r="Q66" s="225"/>
      <c r="R66" s="225"/>
      <c r="S66" s="225"/>
      <c r="T66" s="225"/>
      <c r="U66" s="225"/>
      <c r="V66" s="225"/>
      <c r="W66" s="225"/>
      <c r="X66" s="225"/>
      <c r="Y66" s="16"/>
    </row>
    <row r="67" spans="1:25" ht="19" customHeight="1">
      <c r="A67" s="227" t="s">
        <v>79</v>
      </c>
      <c r="B67" s="246">
        <v>0</v>
      </c>
      <c r="C67" s="246">
        <v>0</v>
      </c>
      <c r="D67" s="246">
        <v>0</v>
      </c>
      <c r="E67" s="246">
        <v>0.24319999999999997</v>
      </c>
      <c r="F67" s="246">
        <v>0.33100000000000002</v>
      </c>
      <c r="G67" s="246">
        <v>0.39628571428571419</v>
      </c>
      <c r="H67" s="246">
        <v>0.45674999999999993</v>
      </c>
      <c r="I67" s="246">
        <v>0.54288888888888898</v>
      </c>
      <c r="J67" s="246">
        <v>0.75260000000000005</v>
      </c>
      <c r="K67" s="246">
        <v>1.0791666666666666</v>
      </c>
      <c r="L67" s="246">
        <v>1.3492857142857144</v>
      </c>
      <c r="M67" s="246">
        <v>1.7338750000000001</v>
      </c>
      <c r="N67" s="246">
        <v>2.2694444444444444</v>
      </c>
      <c r="O67" s="246">
        <v>2.7025000000000001</v>
      </c>
      <c r="P67" s="246">
        <v>3.8128800000000003</v>
      </c>
      <c r="Q67" s="246">
        <v>4.8318000000000003</v>
      </c>
      <c r="R67" s="246">
        <v>5.7129714285714295</v>
      </c>
      <c r="S67" s="246">
        <v>6.6092499999999994</v>
      </c>
      <c r="T67" s="246">
        <v>7.9273999999999996</v>
      </c>
      <c r="U67" s="246">
        <v>8.806166666666666</v>
      </c>
      <c r="V67" s="246">
        <v>9.9046249999999993</v>
      </c>
      <c r="W67" s="246">
        <v>10.563699999999999</v>
      </c>
      <c r="X67" s="246">
        <v>11.47011</v>
      </c>
      <c r="Y67" s="16" t="s">
        <v>819</v>
      </c>
    </row>
    <row r="68" spans="1:25" ht="19" customHeight="1">
      <c r="B68" s="230"/>
      <c r="C68" s="230"/>
      <c r="D68" s="230"/>
      <c r="E68" s="230"/>
      <c r="F68" s="230"/>
      <c r="G68" s="230"/>
      <c r="H68" s="230"/>
      <c r="I68" s="230"/>
      <c r="J68" s="230"/>
      <c r="K68" s="230"/>
      <c r="L68" s="230"/>
    </row>
    <row r="69" spans="1:25" ht="19" customHeight="1">
      <c r="B69" s="230"/>
      <c r="C69" s="230"/>
      <c r="D69" s="230"/>
      <c r="E69" s="230"/>
      <c r="F69" s="230"/>
      <c r="G69" s="230"/>
      <c r="H69" s="230"/>
      <c r="I69" s="230"/>
      <c r="J69" s="230"/>
      <c r="K69" s="230"/>
      <c r="L69" s="230"/>
    </row>
    <row r="70" spans="1:25" ht="19" customHeight="1">
      <c r="B70" s="230"/>
      <c r="C70" s="230"/>
      <c r="D70" s="230"/>
      <c r="E70" s="230"/>
      <c r="F70" s="230"/>
      <c r="G70" s="230"/>
      <c r="H70" s="230"/>
      <c r="I70" s="230"/>
      <c r="J70" s="230"/>
      <c r="K70" s="230"/>
      <c r="L70" s="230"/>
    </row>
    <row r="71" spans="1:25" ht="19" customHeight="1">
      <c r="B71" s="230"/>
      <c r="C71" s="230"/>
      <c r="D71" s="230"/>
      <c r="E71" s="230"/>
      <c r="F71" s="230"/>
      <c r="G71" s="230"/>
      <c r="H71" s="230"/>
      <c r="I71" s="230"/>
      <c r="J71" s="230"/>
      <c r="K71" s="230"/>
      <c r="L71" s="230"/>
    </row>
    <row r="72" spans="1:25" ht="19" customHeight="1">
      <c r="B72" s="230"/>
      <c r="C72" s="230"/>
      <c r="D72" s="230"/>
      <c r="E72" s="230"/>
      <c r="F72" s="230"/>
      <c r="G72" s="230"/>
      <c r="H72" s="230"/>
      <c r="I72" s="230"/>
      <c r="J72" s="230"/>
      <c r="K72" s="230"/>
      <c r="L72" s="230"/>
    </row>
    <row r="73" spans="1:25" ht="19" customHeight="1">
      <c r="B73" s="230"/>
      <c r="C73" s="230"/>
      <c r="D73" s="230"/>
      <c r="E73" s="230"/>
      <c r="F73" s="230"/>
      <c r="G73" s="230"/>
      <c r="H73" s="230"/>
      <c r="I73" s="230"/>
      <c r="J73" s="230"/>
      <c r="K73" s="230"/>
      <c r="L73" s="230"/>
    </row>
    <row r="74" spans="1:25" ht="19" customHeight="1">
      <c r="B74" s="230"/>
      <c r="C74" s="230"/>
      <c r="D74" s="230"/>
      <c r="E74" s="230"/>
      <c r="F74" s="230"/>
      <c r="G74" s="230"/>
      <c r="H74" s="230"/>
      <c r="I74" s="230"/>
      <c r="J74" s="230"/>
      <c r="K74" s="230"/>
      <c r="L74" s="230"/>
    </row>
    <row r="75" spans="1:25" ht="19" customHeight="1">
      <c r="B75" s="230"/>
      <c r="C75" s="230"/>
      <c r="D75" s="230"/>
      <c r="E75" s="230"/>
      <c r="F75" s="230"/>
      <c r="G75" s="230"/>
      <c r="H75" s="230"/>
      <c r="I75" s="230"/>
      <c r="J75" s="230"/>
      <c r="K75" s="230"/>
      <c r="L75" s="230"/>
    </row>
    <row r="76" spans="1:25">
      <c r="B76" s="230"/>
      <c r="C76" s="230"/>
      <c r="D76" s="230"/>
      <c r="E76" s="230"/>
      <c r="F76" s="230"/>
      <c r="G76" s="230"/>
      <c r="H76" s="230"/>
      <c r="I76" s="230"/>
      <c r="J76" s="230"/>
      <c r="K76" s="230"/>
      <c r="L76" s="230"/>
    </row>
    <row r="77" spans="1:25">
      <c r="B77" s="230"/>
      <c r="C77" s="230"/>
      <c r="D77" s="230"/>
      <c r="E77" s="230"/>
      <c r="F77" s="230"/>
      <c r="G77" s="230"/>
      <c r="H77" s="230"/>
      <c r="I77" s="230"/>
      <c r="J77" s="230"/>
      <c r="K77" s="230"/>
      <c r="L77" s="230"/>
    </row>
    <row r="78" spans="1:25">
      <c r="B78" s="230"/>
      <c r="C78" s="230"/>
      <c r="D78" s="230"/>
      <c r="E78" s="230"/>
      <c r="F78" s="230"/>
      <c r="G78" s="230"/>
      <c r="H78" s="230"/>
      <c r="I78" s="230"/>
      <c r="J78" s="230"/>
      <c r="K78" s="230"/>
      <c r="L78" s="230"/>
    </row>
    <row r="79" spans="1:25">
      <c r="B79" s="230"/>
      <c r="C79" s="230"/>
      <c r="D79" s="230"/>
      <c r="E79" s="230"/>
      <c r="F79" s="230"/>
      <c r="G79" s="230"/>
      <c r="H79" s="230"/>
      <c r="I79" s="230"/>
      <c r="J79" s="230"/>
      <c r="K79" s="230"/>
      <c r="L79" s="230"/>
    </row>
    <row r="80" spans="1:25">
      <c r="B80" s="230"/>
      <c r="C80" s="230"/>
      <c r="D80" s="230"/>
      <c r="E80" s="230"/>
      <c r="F80" s="230"/>
      <c r="G80" s="230"/>
      <c r="H80" s="230"/>
      <c r="I80" s="230"/>
      <c r="J80" s="230"/>
      <c r="K80" s="230"/>
      <c r="L80" s="230"/>
    </row>
    <row r="81" spans="2:12">
      <c r="B81" s="230"/>
      <c r="C81" s="230"/>
      <c r="D81" s="230"/>
      <c r="E81" s="230"/>
      <c r="F81" s="230"/>
      <c r="G81" s="230"/>
      <c r="H81" s="230"/>
      <c r="I81" s="230"/>
      <c r="J81" s="230"/>
      <c r="K81" s="230"/>
      <c r="L81" s="230"/>
    </row>
    <row r="82" spans="2:12">
      <c r="B82" s="230"/>
      <c r="C82" s="230"/>
      <c r="D82" s="230"/>
      <c r="E82" s="230"/>
      <c r="F82" s="230"/>
      <c r="G82" s="230"/>
      <c r="H82" s="230"/>
      <c r="I82" s="230"/>
      <c r="J82" s="230"/>
      <c r="K82" s="230"/>
      <c r="L82" s="230"/>
    </row>
    <row r="83" spans="2:12">
      <c r="B83" s="230"/>
      <c r="C83" s="230"/>
      <c r="D83" s="230"/>
      <c r="E83" s="230"/>
      <c r="F83" s="230"/>
      <c r="G83" s="230"/>
      <c r="H83" s="230"/>
      <c r="I83" s="230"/>
      <c r="J83" s="230"/>
      <c r="K83" s="230"/>
      <c r="L83" s="230"/>
    </row>
    <row r="84" spans="2:12">
      <c r="B84" s="230"/>
      <c r="C84" s="230"/>
      <c r="D84" s="230"/>
      <c r="E84" s="230"/>
      <c r="F84" s="230"/>
      <c r="G84" s="230"/>
      <c r="H84" s="230"/>
      <c r="I84" s="230"/>
      <c r="J84" s="230"/>
      <c r="K84" s="230"/>
      <c r="L84" s="230"/>
    </row>
    <row r="85" spans="2:12">
      <c r="B85" s="230"/>
      <c r="C85" s="230"/>
      <c r="D85" s="230"/>
      <c r="E85" s="230"/>
      <c r="F85" s="230"/>
      <c r="G85" s="230"/>
      <c r="H85" s="230"/>
      <c r="I85" s="230"/>
      <c r="J85" s="230"/>
      <c r="K85" s="230"/>
      <c r="L85" s="230"/>
    </row>
    <row r="86" spans="2:12">
      <c r="B86" s="230"/>
      <c r="C86" s="230"/>
      <c r="D86" s="230"/>
      <c r="E86" s="230"/>
      <c r="F86" s="230"/>
      <c r="G86" s="230"/>
      <c r="H86" s="230"/>
      <c r="I86" s="230"/>
      <c r="J86" s="230"/>
      <c r="K86" s="230"/>
      <c r="L86" s="230"/>
    </row>
    <row r="87" spans="2:12">
      <c r="B87" s="230"/>
      <c r="C87" s="230"/>
      <c r="D87" s="230"/>
      <c r="E87" s="230"/>
      <c r="F87" s="230"/>
      <c r="G87" s="230"/>
      <c r="H87" s="230"/>
      <c r="I87" s="230"/>
      <c r="J87" s="230"/>
      <c r="K87" s="230"/>
      <c r="L87" s="230"/>
    </row>
    <row r="88" spans="2:12">
      <c r="B88" s="230"/>
      <c r="C88" s="230"/>
      <c r="D88" s="230"/>
      <c r="E88" s="230"/>
      <c r="F88" s="230"/>
      <c r="G88" s="230"/>
      <c r="H88" s="230"/>
      <c r="I88" s="230"/>
      <c r="J88" s="230"/>
      <c r="K88" s="230"/>
      <c r="L88" s="230"/>
    </row>
    <row r="89" spans="2:12">
      <c r="B89" s="230"/>
      <c r="C89" s="230"/>
      <c r="D89" s="230"/>
      <c r="E89" s="230"/>
      <c r="F89" s="230"/>
      <c r="G89" s="230"/>
      <c r="H89" s="230"/>
      <c r="I89" s="230"/>
      <c r="J89" s="230"/>
      <c r="K89" s="230"/>
      <c r="L89" s="230"/>
    </row>
    <row r="90" spans="2:12">
      <c r="B90" s="230"/>
      <c r="C90" s="230"/>
      <c r="D90" s="230"/>
      <c r="E90" s="230"/>
      <c r="F90" s="230"/>
      <c r="G90" s="230"/>
      <c r="H90" s="230"/>
      <c r="I90" s="230"/>
      <c r="J90" s="230"/>
      <c r="K90" s="230"/>
      <c r="L90" s="230"/>
    </row>
    <row r="91" spans="2:12">
      <c r="B91" s="230"/>
      <c r="C91" s="230"/>
      <c r="D91" s="230"/>
      <c r="E91" s="230"/>
      <c r="F91" s="230"/>
      <c r="G91" s="230"/>
      <c r="H91" s="230"/>
      <c r="I91" s="230"/>
      <c r="J91" s="230"/>
      <c r="K91" s="230"/>
      <c r="L91" s="230"/>
    </row>
    <row r="92" spans="2:12">
      <c r="B92" s="230"/>
      <c r="C92" s="230"/>
      <c r="D92" s="230"/>
      <c r="E92" s="230"/>
      <c r="F92" s="230"/>
      <c r="G92" s="230"/>
      <c r="H92" s="230"/>
      <c r="I92" s="230"/>
      <c r="J92" s="230"/>
      <c r="K92" s="230"/>
      <c r="L92" s="230"/>
    </row>
    <row r="93" spans="2:12">
      <c r="B93" s="230"/>
      <c r="C93" s="230"/>
      <c r="D93" s="230"/>
      <c r="E93" s="230"/>
      <c r="F93" s="230"/>
      <c r="G93" s="230"/>
      <c r="H93" s="230"/>
      <c r="I93" s="230"/>
      <c r="J93" s="230"/>
      <c r="K93" s="230"/>
      <c r="L93" s="230"/>
    </row>
    <row r="94" spans="2:12">
      <c r="B94" s="230"/>
      <c r="C94" s="230"/>
      <c r="D94" s="230"/>
      <c r="E94" s="230"/>
      <c r="F94" s="230"/>
      <c r="G94" s="230"/>
      <c r="H94" s="230"/>
      <c r="I94" s="230"/>
      <c r="J94" s="230"/>
      <c r="K94" s="230"/>
      <c r="L94" s="230"/>
    </row>
    <row r="95" spans="2:12">
      <c r="B95" s="230"/>
      <c r="C95" s="230"/>
      <c r="D95" s="230"/>
      <c r="E95" s="230"/>
      <c r="F95" s="230"/>
      <c r="G95" s="230"/>
      <c r="H95" s="230"/>
      <c r="I95" s="230"/>
      <c r="J95" s="230"/>
      <c r="K95" s="230"/>
      <c r="L95" s="230"/>
    </row>
    <row r="96" spans="2:12">
      <c r="B96" s="230"/>
      <c r="C96" s="230"/>
      <c r="D96" s="230"/>
      <c r="E96" s="230"/>
      <c r="F96" s="230"/>
      <c r="G96" s="230"/>
      <c r="H96" s="230"/>
      <c r="I96" s="230"/>
      <c r="J96" s="230"/>
      <c r="K96" s="230"/>
      <c r="L96" s="230"/>
    </row>
    <row r="97" spans="2:12">
      <c r="B97" s="230"/>
      <c r="C97" s="230"/>
      <c r="D97" s="230"/>
      <c r="E97" s="230"/>
      <c r="F97" s="230"/>
      <c r="G97" s="230"/>
      <c r="H97" s="230"/>
      <c r="I97" s="230"/>
      <c r="J97" s="230"/>
      <c r="K97" s="230"/>
      <c r="L97" s="230"/>
    </row>
    <row r="98" spans="2:12">
      <c r="B98" s="230"/>
      <c r="C98" s="230"/>
      <c r="D98" s="230"/>
      <c r="E98" s="230"/>
      <c r="F98" s="230"/>
      <c r="G98" s="230"/>
      <c r="H98" s="230"/>
      <c r="I98" s="230"/>
      <c r="J98" s="230"/>
      <c r="K98" s="230"/>
      <c r="L98" s="230"/>
    </row>
    <row r="99" spans="2:12">
      <c r="B99" s="230"/>
      <c r="C99" s="230"/>
      <c r="D99" s="230"/>
      <c r="E99" s="230"/>
      <c r="F99" s="230"/>
      <c r="G99" s="230"/>
      <c r="H99" s="230"/>
      <c r="I99" s="230"/>
      <c r="J99" s="230"/>
      <c r="K99" s="230"/>
      <c r="L99" s="230"/>
    </row>
    <row r="100" spans="2:12">
      <c r="B100" s="230"/>
      <c r="C100" s="230"/>
      <c r="D100" s="230"/>
      <c r="E100" s="230"/>
      <c r="F100" s="230"/>
      <c r="G100" s="230"/>
      <c r="H100" s="230"/>
      <c r="I100" s="230"/>
      <c r="J100" s="230"/>
      <c r="K100" s="230"/>
      <c r="L100" s="230"/>
    </row>
    <row r="101" spans="2:12">
      <c r="B101" s="230"/>
      <c r="C101" s="230"/>
      <c r="D101" s="230"/>
      <c r="E101" s="230"/>
      <c r="F101" s="230"/>
      <c r="G101" s="230"/>
      <c r="H101" s="230"/>
      <c r="I101" s="230"/>
      <c r="J101" s="230"/>
      <c r="K101" s="230"/>
      <c r="L101" s="230"/>
    </row>
    <row r="102" spans="2:12">
      <c r="B102" s="230"/>
      <c r="C102" s="230"/>
      <c r="D102" s="230"/>
      <c r="E102" s="230"/>
      <c r="F102" s="230"/>
      <c r="G102" s="230"/>
      <c r="H102" s="230"/>
      <c r="I102" s="230"/>
      <c r="J102" s="230"/>
      <c r="K102" s="230"/>
      <c r="L102" s="230"/>
    </row>
    <row r="103" spans="2:12">
      <c r="B103" s="230"/>
      <c r="C103" s="230"/>
      <c r="D103" s="230"/>
      <c r="E103" s="230"/>
      <c r="F103" s="230"/>
      <c r="G103" s="230"/>
      <c r="H103" s="230"/>
      <c r="I103" s="230"/>
      <c r="J103" s="230"/>
      <c r="K103" s="230"/>
      <c r="L103" s="230"/>
    </row>
    <row r="104" spans="2:12">
      <c r="B104" s="230"/>
      <c r="C104" s="230"/>
      <c r="D104" s="230"/>
      <c r="E104" s="230"/>
      <c r="F104" s="230"/>
      <c r="G104" s="230"/>
      <c r="H104" s="230"/>
      <c r="I104" s="230"/>
      <c r="J104" s="230"/>
      <c r="K104" s="230"/>
      <c r="L104" s="230"/>
    </row>
    <row r="105" spans="2:12">
      <c r="B105" s="230"/>
      <c r="C105" s="230"/>
      <c r="D105" s="230"/>
      <c r="E105" s="230"/>
      <c r="F105" s="230"/>
      <c r="G105" s="230"/>
      <c r="H105" s="230"/>
      <c r="I105" s="230"/>
      <c r="J105" s="230"/>
      <c r="K105" s="230"/>
      <c r="L105" s="230"/>
    </row>
    <row r="106" spans="2:12">
      <c r="B106" s="230"/>
      <c r="C106" s="230"/>
      <c r="D106" s="230"/>
      <c r="E106" s="230"/>
      <c r="F106" s="230"/>
      <c r="G106" s="230"/>
      <c r="H106" s="230"/>
      <c r="I106" s="230"/>
      <c r="J106" s="230"/>
      <c r="K106" s="230"/>
      <c r="L106" s="230"/>
    </row>
    <row r="107" spans="2:12">
      <c r="B107" s="230"/>
      <c r="C107" s="230"/>
      <c r="D107" s="230"/>
      <c r="E107" s="230"/>
      <c r="F107" s="230"/>
      <c r="G107" s="230"/>
      <c r="H107" s="230"/>
      <c r="I107" s="230"/>
      <c r="J107" s="230"/>
      <c r="K107" s="230"/>
      <c r="L107" s="230"/>
    </row>
    <row r="108" spans="2:12">
      <c r="B108" s="230"/>
      <c r="C108" s="230"/>
      <c r="D108" s="230"/>
      <c r="E108" s="230"/>
      <c r="F108" s="230"/>
      <c r="G108" s="230"/>
      <c r="H108" s="230"/>
      <c r="I108" s="230"/>
      <c r="J108" s="230"/>
      <c r="K108" s="230"/>
      <c r="L108" s="230"/>
    </row>
    <row r="109" spans="2:12">
      <c r="B109" s="230"/>
      <c r="C109" s="230"/>
      <c r="D109" s="230"/>
      <c r="E109" s="230"/>
      <c r="F109" s="230"/>
      <c r="G109" s="230"/>
      <c r="H109" s="230"/>
      <c r="I109" s="230"/>
      <c r="J109" s="230"/>
      <c r="K109" s="230"/>
      <c r="L109" s="230"/>
    </row>
    <row r="110" spans="2:12">
      <c r="B110" s="230"/>
      <c r="C110" s="230"/>
      <c r="D110" s="230"/>
      <c r="E110" s="230"/>
      <c r="F110" s="230"/>
      <c r="G110" s="230"/>
      <c r="H110" s="230"/>
      <c r="I110" s="230"/>
      <c r="J110" s="230"/>
      <c r="K110" s="230"/>
      <c r="L110" s="230"/>
    </row>
    <row r="111" spans="2:12">
      <c r="B111" s="230"/>
      <c r="C111" s="230"/>
      <c r="D111" s="230"/>
      <c r="E111" s="230"/>
      <c r="F111" s="230"/>
      <c r="G111" s="230"/>
      <c r="H111" s="230"/>
      <c r="I111" s="230"/>
      <c r="J111" s="230"/>
      <c r="K111" s="230"/>
      <c r="L111" s="230"/>
    </row>
    <row r="112" spans="2:12">
      <c r="B112" s="230"/>
      <c r="C112" s="230"/>
      <c r="D112" s="230"/>
      <c r="E112" s="230"/>
      <c r="F112" s="230"/>
      <c r="G112" s="230"/>
      <c r="H112" s="230"/>
      <c r="I112" s="230"/>
      <c r="J112" s="230"/>
      <c r="K112" s="230"/>
      <c r="L112" s="230"/>
    </row>
    <row r="113" spans="2:12">
      <c r="B113" s="230"/>
      <c r="C113" s="230"/>
      <c r="D113" s="230"/>
      <c r="E113" s="230"/>
      <c r="F113" s="230"/>
      <c r="G113" s="230"/>
      <c r="H113" s="230"/>
      <c r="I113" s="230"/>
      <c r="J113" s="230"/>
      <c r="K113" s="230"/>
      <c r="L113" s="230"/>
    </row>
    <row r="114" spans="2:12">
      <c r="B114" s="230"/>
      <c r="C114" s="230"/>
      <c r="D114" s="230"/>
      <c r="E114" s="230"/>
      <c r="F114" s="230"/>
      <c r="G114" s="230"/>
      <c r="H114" s="230"/>
      <c r="I114" s="230"/>
      <c r="J114" s="230"/>
      <c r="K114" s="230"/>
      <c r="L114" s="230"/>
    </row>
    <row r="115" spans="2:12">
      <c r="B115" s="230"/>
      <c r="C115" s="230"/>
      <c r="D115" s="230"/>
      <c r="E115" s="230"/>
      <c r="F115" s="230"/>
      <c r="G115" s="230"/>
      <c r="H115" s="230"/>
      <c r="I115" s="230"/>
      <c r="J115" s="230"/>
      <c r="K115" s="230"/>
      <c r="L115" s="230"/>
    </row>
    <row r="116" spans="2:12">
      <c r="B116" s="230"/>
      <c r="C116" s="230"/>
      <c r="D116" s="230"/>
      <c r="E116" s="230"/>
      <c r="F116" s="230"/>
      <c r="G116" s="230"/>
      <c r="H116" s="230"/>
      <c r="I116" s="230"/>
      <c r="J116" s="230"/>
      <c r="K116" s="230"/>
      <c r="L116" s="230"/>
    </row>
    <row r="117" spans="2:12">
      <c r="B117" s="230"/>
      <c r="C117" s="230"/>
      <c r="D117" s="230"/>
      <c r="E117" s="230"/>
      <c r="F117" s="230"/>
      <c r="G117" s="230"/>
      <c r="H117" s="230"/>
      <c r="I117" s="230"/>
      <c r="J117" s="230"/>
      <c r="K117" s="230"/>
      <c r="L117" s="230"/>
    </row>
    <row r="118" spans="2:12">
      <c r="B118" s="230"/>
      <c r="C118" s="230"/>
      <c r="D118" s="230"/>
      <c r="E118" s="230"/>
      <c r="F118" s="230"/>
      <c r="G118" s="230"/>
      <c r="H118" s="230"/>
      <c r="I118" s="230"/>
      <c r="J118" s="230"/>
      <c r="K118" s="230"/>
      <c r="L118" s="230"/>
    </row>
    <row r="119" spans="2:12">
      <c r="B119" s="230"/>
      <c r="C119" s="230"/>
      <c r="D119" s="230"/>
      <c r="E119" s="230"/>
      <c r="F119" s="230"/>
      <c r="G119" s="230"/>
      <c r="H119" s="230"/>
      <c r="I119" s="230"/>
      <c r="J119" s="230"/>
      <c r="K119" s="230"/>
      <c r="L119" s="230"/>
    </row>
    <row r="120" spans="2:12">
      <c r="B120" s="230"/>
      <c r="C120" s="230"/>
      <c r="D120" s="230"/>
      <c r="E120" s="230"/>
      <c r="F120" s="230"/>
      <c r="G120" s="230"/>
      <c r="H120" s="230"/>
      <c r="I120" s="230"/>
      <c r="J120" s="230"/>
      <c r="K120" s="230"/>
      <c r="L120" s="230"/>
    </row>
  </sheetData>
  <mergeCells count="6">
    <mergeCell ref="M9:X9"/>
    <mergeCell ref="M39:X39"/>
    <mergeCell ref="B39:L39"/>
    <mergeCell ref="B6:L6"/>
    <mergeCell ref="M6:X6"/>
    <mergeCell ref="B9:L9"/>
  </mergeCells>
  <phoneticPr fontId="7" type="noConversion"/>
  <printOptions horizontalCentered="1"/>
  <pageMargins left="0.39370078740157483" right="0.39370078740157483" top="0.59055118110236227" bottom="0.59055118110236227" header="0.39370078740157483" footer="0.39370078740157483"/>
  <pageSetup paperSize="9" scale="53" fitToWidth="2" orientation="portrait" r:id="rId1"/>
  <headerFooter alignWithMargins="0">
    <oddHeader>&amp;C&amp;"Helvetica,Fett"&amp;12 2017</oddHeader>
    <oddFooter xml:space="preserve">&amp;C&amp;"Helvetica,Standard" Eidg. Steuerverwaltung  -  Administration fédérale des contributions  -  Amministrazione federale delle contribuzioni&amp;R38 - 39 </oddFooter>
  </headerFooter>
  <colBreaks count="1" manualBreakCount="1">
    <brk id="12" max="67"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Q76"/>
  <sheetViews>
    <sheetView view="pageLayout" zoomScale="70" zoomScaleNormal="75" zoomScalePageLayoutView="70" workbookViewId="0"/>
  </sheetViews>
  <sheetFormatPr baseColWidth="10" defaultColWidth="10.33203125" defaultRowHeight="16"/>
  <cols>
    <col min="1" max="1" width="9.1640625" style="494" customWidth="1"/>
    <col min="2" max="2" width="20.1640625" style="494" customWidth="1"/>
    <col min="3" max="3" width="4.6640625" style="494" customWidth="1"/>
    <col min="4" max="4" width="13.5" style="494" customWidth="1"/>
    <col min="5" max="5" width="7.83203125" style="494" customWidth="1"/>
    <col min="6" max="6" width="10.33203125" style="505" customWidth="1"/>
    <col min="7" max="7" width="4.5" style="494" customWidth="1"/>
    <col min="8" max="8" width="6.6640625" style="494" customWidth="1"/>
    <col min="9" max="9" width="8.83203125" style="494" customWidth="1"/>
    <col min="10" max="10" width="4.33203125" style="494" bestFit="1" customWidth="1"/>
    <col min="11" max="11" width="8.5" style="494" customWidth="1"/>
    <col min="12" max="12" width="20.33203125" style="494" customWidth="1"/>
    <col min="13" max="13" width="4.1640625" style="494" customWidth="1"/>
    <col min="14" max="14" width="10.33203125" style="494" bestFit="1" customWidth="1"/>
    <col min="15" max="15" width="6.5" style="505" customWidth="1"/>
    <col min="16" max="16" width="8.6640625" style="534" customWidth="1"/>
    <col min="17" max="16384" width="10.33203125" style="505"/>
  </cols>
  <sheetData>
    <row r="1" spans="1:16" s="481" customFormat="1" ht="18">
      <c r="A1" s="478" t="s">
        <v>16</v>
      </c>
      <c r="B1" s="478"/>
      <c r="C1" s="478"/>
      <c r="D1" s="478"/>
      <c r="E1" s="479"/>
      <c r="F1" s="478"/>
      <c r="G1" s="478"/>
      <c r="H1" s="478"/>
      <c r="I1" s="480" t="s">
        <v>391</v>
      </c>
      <c r="J1" s="479"/>
      <c r="K1" s="479"/>
      <c r="L1" s="479"/>
      <c r="M1" s="479"/>
      <c r="N1" s="479"/>
      <c r="P1" s="482"/>
    </row>
    <row r="2" spans="1:16" s="483" customFormat="1">
      <c r="P2" s="484"/>
    </row>
    <row r="3" spans="1:16" s="483" customFormat="1">
      <c r="P3" s="484"/>
    </row>
    <row r="4" spans="1:16" s="485" customFormat="1">
      <c r="A4" s="485" t="s">
        <v>392</v>
      </c>
      <c r="I4" s="485" t="s">
        <v>393</v>
      </c>
      <c r="P4" s="486"/>
    </row>
    <row r="5" spans="1:16" s="483" customFormat="1">
      <c r="B5" s="485"/>
      <c r="C5" s="485"/>
      <c r="D5" s="485"/>
      <c r="E5" s="485"/>
      <c r="F5" s="485"/>
      <c r="G5" s="485"/>
      <c r="H5" s="485"/>
      <c r="J5" s="485"/>
      <c r="K5" s="485"/>
      <c r="L5" s="485"/>
      <c r="M5" s="485"/>
      <c r="N5" s="487"/>
      <c r="P5" s="484"/>
    </row>
    <row r="6" spans="1:16" s="483" customFormat="1" ht="21.75" customHeight="1">
      <c r="A6" s="488" t="s">
        <v>394</v>
      </c>
      <c r="B6" s="485"/>
      <c r="C6" s="485"/>
      <c r="D6" s="485"/>
      <c r="E6" s="485"/>
      <c r="F6" s="485"/>
      <c r="G6" s="485"/>
      <c r="H6" s="485"/>
      <c r="I6" s="488" t="s">
        <v>395</v>
      </c>
      <c r="J6" s="485"/>
      <c r="K6" s="485"/>
      <c r="L6" s="485"/>
      <c r="M6" s="485"/>
      <c r="N6" s="487"/>
      <c r="P6" s="484"/>
    </row>
    <row r="7" spans="1:16" s="483" customFormat="1">
      <c r="B7" s="485"/>
      <c r="C7" s="485"/>
      <c r="D7" s="485"/>
      <c r="E7" s="485"/>
      <c r="F7" s="485"/>
      <c r="G7" s="485"/>
      <c r="H7" s="485"/>
      <c r="J7" s="485"/>
      <c r="K7" s="485"/>
      <c r="L7" s="485"/>
      <c r="M7" s="485"/>
      <c r="N7" s="487"/>
      <c r="P7" s="484"/>
    </row>
    <row r="8" spans="1:16" s="483" customFormat="1">
      <c r="A8" s="485" t="s">
        <v>396</v>
      </c>
      <c r="B8" s="485"/>
      <c r="C8" s="485"/>
      <c r="D8" s="485"/>
      <c r="E8" s="485"/>
      <c r="F8" s="485"/>
      <c r="G8" s="485"/>
      <c r="H8" s="485"/>
      <c r="I8" s="485" t="s">
        <v>397</v>
      </c>
      <c r="J8" s="485"/>
      <c r="K8" s="485"/>
      <c r="L8" s="485"/>
      <c r="M8" s="485"/>
      <c r="N8" s="487"/>
      <c r="P8" s="484"/>
    </row>
    <row r="9" spans="1:16" s="483" customFormat="1">
      <c r="A9" s="489" t="s">
        <v>398</v>
      </c>
      <c r="B9" s="490"/>
      <c r="C9" s="490"/>
      <c r="D9" s="490"/>
      <c r="E9" s="490"/>
      <c r="F9" s="485"/>
      <c r="G9" s="485"/>
      <c r="H9" s="485"/>
      <c r="I9" s="489" t="s">
        <v>399</v>
      </c>
      <c r="J9" s="489"/>
      <c r="K9" s="490"/>
      <c r="L9" s="490"/>
      <c r="M9" s="490"/>
      <c r="N9" s="487"/>
      <c r="P9" s="484"/>
    </row>
    <row r="10" spans="1:16" s="483" customFormat="1">
      <c r="A10" s="485" t="s">
        <v>400</v>
      </c>
      <c r="B10" s="485"/>
      <c r="C10" s="485"/>
      <c r="D10" s="485"/>
      <c r="E10" s="485"/>
      <c r="F10" s="485"/>
      <c r="G10" s="485"/>
      <c r="H10" s="485"/>
      <c r="I10" s="485" t="s">
        <v>401</v>
      </c>
      <c r="J10" s="485"/>
      <c r="K10" s="485"/>
      <c r="L10" s="485"/>
      <c r="M10" s="485"/>
      <c r="N10" s="487"/>
      <c r="P10" s="484"/>
    </row>
    <row r="11" spans="1:16" s="483" customFormat="1">
      <c r="A11" s="485"/>
      <c r="B11" s="485"/>
      <c r="C11" s="485"/>
      <c r="D11" s="485"/>
      <c r="E11" s="485"/>
      <c r="F11" s="485"/>
      <c r="G11" s="485"/>
      <c r="H11" s="485"/>
      <c r="I11" s="485" t="s">
        <v>402</v>
      </c>
      <c r="J11" s="485"/>
      <c r="K11" s="485"/>
      <c r="L11" s="485"/>
      <c r="M11" s="485"/>
      <c r="N11" s="487"/>
      <c r="P11" s="484"/>
    </row>
    <row r="12" spans="1:16" s="483" customFormat="1">
      <c r="A12" s="485"/>
      <c r="B12" s="485"/>
      <c r="C12" s="485"/>
      <c r="D12" s="485"/>
      <c r="E12" s="485"/>
      <c r="F12" s="485"/>
      <c r="G12" s="485"/>
      <c r="H12" s="485"/>
      <c r="I12" s="485"/>
      <c r="J12" s="485"/>
      <c r="K12" s="485"/>
      <c r="L12" s="485"/>
      <c r="M12" s="485"/>
      <c r="N12" s="487"/>
      <c r="P12" s="484"/>
    </row>
    <row r="13" spans="1:16" s="483" customFormat="1">
      <c r="A13" s="489" t="s">
        <v>403</v>
      </c>
      <c r="B13" s="490"/>
      <c r="C13" s="490"/>
      <c r="D13" s="490"/>
      <c r="E13" s="490"/>
      <c r="F13" s="485"/>
      <c r="G13" s="485"/>
      <c r="H13" s="485"/>
      <c r="I13" s="489" t="s">
        <v>404</v>
      </c>
      <c r="J13" s="489"/>
      <c r="K13" s="490"/>
      <c r="L13" s="490"/>
      <c r="M13" s="490"/>
      <c r="N13" s="487"/>
      <c r="P13" s="484"/>
    </row>
    <row r="14" spans="1:16" s="483" customFormat="1">
      <c r="A14" s="485" t="s">
        <v>405</v>
      </c>
      <c r="B14" s="485"/>
      <c r="C14" s="485"/>
      <c r="D14" s="485"/>
      <c r="E14" s="485"/>
      <c r="F14" s="485"/>
      <c r="G14" s="485"/>
      <c r="H14" s="485"/>
      <c r="I14" s="485" t="s">
        <v>406</v>
      </c>
      <c r="J14" s="485"/>
      <c r="K14" s="485"/>
      <c r="L14" s="485"/>
      <c r="M14" s="485"/>
      <c r="N14" s="487"/>
      <c r="P14" s="484"/>
    </row>
    <row r="15" spans="1:16" s="483" customFormat="1">
      <c r="A15" s="485"/>
      <c r="B15" s="485"/>
      <c r="C15" s="485"/>
      <c r="D15" s="485"/>
      <c r="E15" s="485"/>
      <c r="F15" s="485"/>
      <c r="G15" s="485"/>
      <c r="H15" s="485"/>
      <c r="I15" s="485"/>
      <c r="J15" s="485"/>
      <c r="K15" s="485"/>
      <c r="L15" s="485"/>
      <c r="M15" s="485"/>
      <c r="N15" s="487"/>
      <c r="P15" s="491"/>
    </row>
    <row r="16" spans="1:16" s="483" customFormat="1">
      <c r="A16" s="485" t="s">
        <v>407</v>
      </c>
      <c r="B16" s="485"/>
      <c r="C16" s="485"/>
      <c r="D16" s="485"/>
      <c r="E16" s="485"/>
      <c r="F16" s="485"/>
      <c r="G16" s="485"/>
      <c r="H16" s="485"/>
      <c r="I16" s="485" t="s">
        <v>408</v>
      </c>
      <c r="J16" s="485"/>
      <c r="K16" s="485"/>
      <c r="L16" s="485"/>
      <c r="M16" s="485"/>
      <c r="N16" s="487"/>
      <c r="P16" s="484"/>
    </row>
    <row r="17" spans="1:17" s="483" customFormat="1">
      <c r="A17" s="485"/>
      <c r="B17" s="485"/>
      <c r="C17" s="485"/>
      <c r="D17" s="485"/>
      <c r="E17" s="485"/>
      <c r="F17" s="485"/>
      <c r="G17" s="485"/>
      <c r="H17" s="485"/>
      <c r="I17" s="485"/>
      <c r="J17" s="485"/>
      <c r="K17" s="485"/>
      <c r="L17" s="485"/>
      <c r="M17" s="485"/>
      <c r="N17" s="487"/>
      <c r="P17" s="484"/>
    </row>
    <row r="18" spans="1:17" s="483" customFormat="1">
      <c r="A18" s="485" t="s">
        <v>409</v>
      </c>
      <c r="B18" s="485"/>
      <c r="C18" s="485"/>
      <c r="D18" s="485"/>
      <c r="E18" s="485"/>
      <c r="F18" s="492">
        <v>50000</v>
      </c>
      <c r="G18" s="485" t="s">
        <v>323</v>
      </c>
      <c r="H18" s="485"/>
      <c r="I18" s="485" t="s">
        <v>410</v>
      </c>
      <c r="J18" s="485"/>
      <c r="K18" s="485"/>
      <c r="L18" s="485"/>
      <c r="M18" s="485"/>
      <c r="N18" s="487"/>
      <c r="P18" s="484"/>
    </row>
    <row r="19" spans="1:17" s="483" customFormat="1">
      <c r="A19" s="485"/>
      <c r="B19" s="485"/>
      <c r="C19" s="485"/>
      <c r="D19" s="485"/>
      <c r="E19" s="485"/>
      <c r="F19" s="492"/>
      <c r="G19" s="485"/>
      <c r="H19" s="485"/>
      <c r="I19" s="485"/>
      <c r="J19" s="485"/>
      <c r="K19" s="485"/>
      <c r="L19" s="485"/>
      <c r="M19" s="485"/>
      <c r="N19" s="487"/>
      <c r="P19" s="484"/>
    </row>
    <row r="20" spans="1:17" s="483" customFormat="1">
      <c r="A20" s="485" t="s">
        <v>411</v>
      </c>
      <c r="B20" s="485"/>
      <c r="C20" s="485"/>
      <c r="D20" s="485"/>
      <c r="E20" s="485"/>
      <c r="F20" s="492"/>
      <c r="G20" s="485"/>
      <c r="H20" s="485"/>
      <c r="I20" s="485" t="s">
        <v>412</v>
      </c>
      <c r="J20" s="485"/>
      <c r="K20" s="485"/>
      <c r="L20" s="485"/>
      <c r="M20" s="485"/>
      <c r="N20" s="487"/>
      <c r="P20" s="484"/>
    </row>
    <row r="21" spans="1:17" s="483" customFormat="1">
      <c r="A21" s="485"/>
      <c r="B21" s="485"/>
      <c r="C21" s="485"/>
      <c r="D21" s="485"/>
      <c r="E21" s="485"/>
      <c r="F21" s="492"/>
      <c r="G21" s="485"/>
      <c r="H21" s="485"/>
      <c r="I21" s="485"/>
      <c r="J21" s="485"/>
      <c r="K21" s="485"/>
      <c r="L21" s="485"/>
      <c r="M21" s="485"/>
      <c r="N21" s="487"/>
      <c r="P21" s="484"/>
    </row>
    <row r="22" spans="1:17" s="483" customFormat="1">
      <c r="A22" s="493" t="s">
        <v>701</v>
      </c>
      <c r="B22" s="485" t="s">
        <v>413</v>
      </c>
      <c r="C22" s="485"/>
      <c r="D22" s="485"/>
      <c r="E22" s="485"/>
      <c r="F22" s="492">
        <v>2562.5</v>
      </c>
      <c r="G22" s="485" t="s">
        <v>323</v>
      </c>
      <c r="H22" s="485"/>
      <c r="I22" s="493" t="str">
        <f>A22</f>
        <v>5.125 %</v>
      </c>
      <c r="J22" s="493"/>
      <c r="K22" s="485" t="s">
        <v>414</v>
      </c>
      <c r="L22" s="485"/>
      <c r="M22" s="485"/>
      <c r="N22" s="487"/>
      <c r="P22" s="484"/>
      <c r="Q22" s="494"/>
    </row>
    <row r="23" spans="1:17" s="483" customFormat="1" ht="17.75" customHeight="1">
      <c r="A23" s="493" t="s">
        <v>415</v>
      </c>
      <c r="B23" s="485" t="s">
        <v>416</v>
      </c>
      <c r="C23" s="485"/>
      <c r="D23" s="485"/>
      <c r="E23" s="485"/>
      <c r="F23" s="492">
        <v>550</v>
      </c>
      <c r="G23" s="485" t="s">
        <v>323</v>
      </c>
      <c r="H23" s="485"/>
      <c r="I23" s="493" t="str">
        <f>A23</f>
        <v>1.10 %</v>
      </c>
      <c r="J23" s="493"/>
      <c r="K23" s="485" t="s">
        <v>417</v>
      </c>
      <c r="L23" s="485"/>
      <c r="M23" s="485"/>
      <c r="N23" s="487"/>
      <c r="P23" s="484"/>
      <c r="Q23" s="494"/>
    </row>
    <row r="24" spans="1:17" s="483" customFormat="1" ht="17.75" customHeight="1">
      <c r="A24" s="493" t="s">
        <v>418</v>
      </c>
      <c r="B24" s="485" t="s">
        <v>419</v>
      </c>
      <c r="C24" s="485"/>
      <c r="D24" s="485"/>
      <c r="E24" s="485"/>
      <c r="F24" s="492">
        <v>2500</v>
      </c>
      <c r="G24" s="485" t="s">
        <v>323</v>
      </c>
      <c r="H24" s="485"/>
      <c r="I24" s="493" t="str">
        <f>A24</f>
        <v>5.00 %</v>
      </c>
      <c r="J24" s="493"/>
      <c r="K24" s="485" t="s">
        <v>420</v>
      </c>
      <c r="L24" s="485"/>
      <c r="M24" s="485"/>
      <c r="N24" s="487"/>
      <c r="P24" s="484"/>
      <c r="Q24" s="494"/>
    </row>
    <row r="25" spans="1:17" s="483" customFormat="1">
      <c r="A25" s="493"/>
      <c r="B25" s="485"/>
      <c r="C25" s="485"/>
      <c r="D25" s="485"/>
      <c r="E25" s="485"/>
      <c r="F25" s="492"/>
      <c r="G25" s="485"/>
      <c r="H25" s="485"/>
      <c r="I25" s="493"/>
      <c r="J25" s="493"/>
      <c r="K25" s="485"/>
      <c r="L25" s="485"/>
      <c r="M25" s="485"/>
      <c r="N25" s="487"/>
      <c r="P25" s="484"/>
      <c r="Q25" s="494"/>
    </row>
    <row r="26" spans="1:17" s="483" customFormat="1" ht="17.75" customHeight="1">
      <c r="A26" s="493"/>
      <c r="B26" s="485" t="s">
        <v>421</v>
      </c>
      <c r="C26" s="485"/>
      <c r="D26" s="485"/>
      <c r="E26" s="485"/>
      <c r="F26" s="495">
        <v>2600</v>
      </c>
      <c r="G26" s="496" t="s">
        <v>323</v>
      </c>
      <c r="H26" s="485"/>
      <c r="I26" s="493"/>
      <c r="J26" s="493"/>
      <c r="K26" s="485" t="s">
        <v>422</v>
      </c>
      <c r="L26" s="485"/>
      <c r="M26" s="485"/>
      <c r="N26" s="487"/>
      <c r="P26" s="484"/>
      <c r="Q26" s="494"/>
    </row>
    <row r="27" spans="1:17" s="483" customFormat="1">
      <c r="A27" s="497"/>
      <c r="B27" s="485" t="s">
        <v>423</v>
      </c>
      <c r="C27" s="485"/>
      <c r="D27" s="485"/>
      <c r="E27" s="485"/>
      <c r="F27" s="498"/>
      <c r="G27" s="499"/>
      <c r="H27" s="485"/>
      <c r="I27" s="497"/>
      <c r="J27" s="497"/>
      <c r="K27" s="485" t="s">
        <v>424</v>
      </c>
      <c r="L27" s="485"/>
      <c r="M27" s="485"/>
      <c r="N27" s="487"/>
      <c r="P27" s="484"/>
      <c r="Q27" s="494"/>
    </row>
    <row r="28" spans="1:17" s="483" customFormat="1">
      <c r="A28" s="497"/>
      <c r="B28" s="485"/>
      <c r="C28" s="485"/>
      <c r="D28" s="485"/>
      <c r="E28" s="485"/>
      <c r="F28" s="498"/>
      <c r="G28" s="499"/>
      <c r="H28" s="485"/>
      <c r="I28" s="497"/>
      <c r="J28" s="497"/>
      <c r="K28" s="485" t="s">
        <v>425</v>
      </c>
      <c r="L28" s="485"/>
      <c r="M28" s="485"/>
      <c r="N28" s="487"/>
      <c r="P28" s="484"/>
      <c r="Q28" s="494"/>
    </row>
    <row r="29" spans="1:17" s="483" customFormat="1">
      <c r="A29" s="497"/>
      <c r="B29" s="485" t="s">
        <v>426</v>
      </c>
      <c r="C29" s="485"/>
      <c r="D29" s="485"/>
      <c r="E29" s="485"/>
      <c r="F29" s="500">
        <v>0</v>
      </c>
      <c r="G29" s="501" t="s">
        <v>323</v>
      </c>
      <c r="H29" s="485"/>
      <c r="I29" s="497"/>
      <c r="J29" s="497"/>
      <c r="K29" s="485" t="s">
        <v>427</v>
      </c>
      <c r="L29" s="485"/>
      <c r="M29" s="485"/>
      <c r="N29" s="487"/>
      <c r="P29" s="502"/>
      <c r="Q29" s="494"/>
    </row>
    <row r="30" spans="1:17" s="483" customFormat="1">
      <c r="A30" s="497"/>
      <c r="B30" s="485"/>
      <c r="C30" s="485"/>
      <c r="D30" s="485"/>
      <c r="E30" s="485"/>
      <c r="F30" s="503">
        <f>F26-F29</f>
        <v>2600</v>
      </c>
      <c r="G30" s="485" t="s">
        <v>323</v>
      </c>
      <c r="H30" s="485"/>
      <c r="I30" s="497"/>
      <c r="J30" s="497"/>
      <c r="K30" s="485"/>
      <c r="L30" s="485"/>
      <c r="M30" s="485"/>
      <c r="N30" s="487"/>
      <c r="P30" s="484"/>
      <c r="Q30" s="494"/>
    </row>
    <row r="31" spans="1:17" s="483" customFormat="1">
      <c r="A31" s="497"/>
      <c r="B31" s="485"/>
      <c r="C31" s="485"/>
      <c r="D31" s="485"/>
      <c r="E31" s="485"/>
      <c r="F31" s="503"/>
      <c r="G31" s="485"/>
      <c r="H31" s="485"/>
      <c r="I31" s="485"/>
      <c r="J31" s="485"/>
      <c r="K31" s="485"/>
      <c r="L31" s="485"/>
      <c r="M31" s="485"/>
      <c r="N31" s="487"/>
      <c r="P31" s="484"/>
    </row>
    <row r="32" spans="1:17" s="483" customFormat="1">
      <c r="A32" s="497"/>
      <c r="B32" s="485" t="s">
        <v>428</v>
      </c>
      <c r="C32" s="485"/>
      <c r="D32" s="485"/>
      <c r="E32" s="485"/>
      <c r="F32" s="504">
        <v>2000</v>
      </c>
      <c r="G32" s="485" t="s">
        <v>323</v>
      </c>
      <c r="H32" s="485"/>
      <c r="I32" s="485"/>
      <c r="J32" s="485"/>
      <c r="K32" s="485" t="s">
        <v>429</v>
      </c>
      <c r="L32" s="485"/>
      <c r="M32" s="485"/>
      <c r="N32" s="487"/>
      <c r="P32" s="484"/>
    </row>
    <row r="33" spans="1:17" s="483" customFormat="1">
      <c r="A33" s="490"/>
      <c r="B33" s="485" t="s">
        <v>430</v>
      </c>
      <c r="C33" s="485"/>
      <c r="D33" s="485"/>
      <c r="E33" s="485"/>
      <c r="F33" s="505"/>
      <c r="G33" s="490"/>
      <c r="H33" s="490"/>
      <c r="I33" s="490"/>
      <c r="J33" s="490"/>
      <c r="K33" s="485" t="s">
        <v>431</v>
      </c>
      <c r="L33" s="485"/>
      <c r="M33" s="485"/>
      <c r="N33" s="506"/>
      <c r="O33" s="506"/>
      <c r="P33" s="506"/>
      <c r="Q33" s="506"/>
    </row>
    <row r="34" spans="1:17" s="483" customFormat="1">
      <c r="A34" s="490"/>
      <c r="B34" s="485" t="s">
        <v>432</v>
      </c>
      <c r="C34" s="485"/>
      <c r="D34" s="485"/>
      <c r="E34" s="485"/>
      <c r="F34" s="505"/>
      <c r="G34" s="490"/>
      <c r="H34" s="490"/>
      <c r="I34" s="490"/>
      <c r="J34" s="490"/>
      <c r="K34" s="485" t="s">
        <v>433</v>
      </c>
      <c r="L34" s="485"/>
      <c r="M34" s="485"/>
      <c r="N34" s="506"/>
      <c r="O34" s="506"/>
      <c r="P34" s="506"/>
      <c r="Q34" s="506"/>
    </row>
    <row r="35" spans="1:17" s="483" customFormat="1" ht="7" customHeight="1">
      <c r="A35" s="497"/>
      <c r="B35" s="485"/>
      <c r="C35" s="485"/>
      <c r="D35" s="485"/>
      <c r="E35" s="485"/>
      <c r="F35" s="507"/>
      <c r="G35" s="508"/>
      <c r="H35" s="485"/>
      <c r="I35" s="485"/>
      <c r="J35" s="485"/>
      <c r="K35" s="485"/>
      <c r="L35" s="485"/>
      <c r="M35" s="485"/>
      <c r="N35" s="487"/>
      <c r="P35" s="484"/>
    </row>
    <row r="36" spans="1:17" s="483" customFormat="1">
      <c r="A36" s="497"/>
      <c r="B36" s="485"/>
      <c r="C36" s="485"/>
      <c r="D36" s="485"/>
      <c r="E36" s="485"/>
      <c r="F36" s="503"/>
      <c r="G36" s="485"/>
      <c r="H36" s="485"/>
      <c r="I36" s="485"/>
      <c r="J36" s="485"/>
      <c r="K36" s="485"/>
      <c r="L36" s="485"/>
      <c r="M36" s="485"/>
      <c r="N36" s="487"/>
      <c r="P36" s="484"/>
    </row>
    <row r="37" spans="1:17" s="483" customFormat="1">
      <c r="A37" s="497" t="s">
        <v>434</v>
      </c>
      <c r="B37" s="485"/>
      <c r="C37" s="485"/>
      <c r="D37" s="485"/>
      <c r="E37" s="485"/>
      <c r="F37" s="503">
        <v>39700</v>
      </c>
      <c r="G37" s="485" t="s">
        <v>323</v>
      </c>
      <c r="H37" s="485"/>
      <c r="I37" s="485"/>
      <c r="J37" s="485"/>
      <c r="K37" s="485" t="s">
        <v>435</v>
      </c>
      <c r="L37" s="485"/>
      <c r="M37" s="485"/>
      <c r="N37" s="487"/>
      <c r="P37" s="484"/>
    </row>
    <row r="38" spans="1:17" s="483" customFormat="1" ht="7" customHeight="1">
      <c r="A38" s="497"/>
      <c r="B38" s="485"/>
      <c r="C38" s="485"/>
      <c r="D38" s="485"/>
      <c r="E38" s="485"/>
      <c r="F38" s="507"/>
      <c r="G38" s="508"/>
      <c r="H38" s="485"/>
      <c r="I38" s="485"/>
      <c r="J38" s="485"/>
      <c r="K38" s="485"/>
      <c r="L38" s="485"/>
      <c r="M38" s="485"/>
      <c r="N38" s="487"/>
      <c r="P38" s="484"/>
    </row>
    <row r="39" spans="1:17" s="483" customFormat="1">
      <c r="A39" s="497"/>
      <c r="B39" s="485"/>
      <c r="C39" s="485"/>
      <c r="D39" s="485"/>
      <c r="E39" s="485"/>
      <c r="F39" s="503"/>
      <c r="G39" s="485"/>
      <c r="H39" s="485"/>
      <c r="I39" s="485"/>
      <c r="J39" s="485"/>
      <c r="K39" s="485"/>
      <c r="L39" s="485"/>
      <c r="M39" s="485"/>
      <c r="N39" s="487"/>
      <c r="P39" s="484"/>
    </row>
    <row r="40" spans="1:17" s="483" customFormat="1">
      <c r="A40" s="509" t="s">
        <v>436</v>
      </c>
      <c r="B40" s="486"/>
      <c r="C40" s="486"/>
      <c r="D40" s="486"/>
      <c r="E40" s="486"/>
      <c r="F40" s="510">
        <v>1406</v>
      </c>
      <c r="G40" s="486" t="s">
        <v>323</v>
      </c>
      <c r="H40" s="486"/>
      <c r="I40" s="486"/>
      <c r="J40" s="486"/>
      <c r="K40" s="486" t="s">
        <v>437</v>
      </c>
      <c r="L40" s="486"/>
      <c r="M40" s="486"/>
      <c r="N40" s="487"/>
      <c r="P40" s="484"/>
    </row>
    <row r="41" spans="1:17" s="483" customFormat="1" ht="7" customHeight="1">
      <c r="A41" s="497"/>
      <c r="B41" s="485"/>
      <c r="C41" s="485"/>
      <c r="D41" s="485"/>
      <c r="E41" s="485"/>
      <c r="F41" s="511"/>
      <c r="G41" s="508"/>
      <c r="H41" s="485"/>
      <c r="I41" s="485"/>
      <c r="J41" s="485"/>
      <c r="K41" s="485"/>
      <c r="L41" s="485"/>
      <c r="M41" s="485"/>
      <c r="N41" s="487"/>
      <c r="P41" s="484"/>
    </row>
    <row r="42" spans="1:17" s="483" customFormat="1">
      <c r="A42" s="497"/>
      <c r="B42" s="485"/>
      <c r="C42" s="485"/>
      <c r="D42" s="485"/>
      <c r="E42" s="485"/>
      <c r="F42" s="492"/>
      <c r="G42" s="485"/>
      <c r="H42" s="485"/>
      <c r="I42" s="485"/>
      <c r="J42" s="485"/>
      <c r="K42" s="485"/>
      <c r="L42" s="485"/>
      <c r="M42" s="485"/>
      <c r="N42" s="487" t="s">
        <v>438</v>
      </c>
      <c r="P42" s="484"/>
    </row>
    <row r="43" spans="1:17" s="483" customFormat="1">
      <c r="A43" s="497" t="s">
        <v>439</v>
      </c>
      <c r="B43" s="485"/>
      <c r="C43" s="485"/>
      <c r="D43" s="512">
        <v>1</v>
      </c>
      <c r="E43" s="512"/>
      <c r="F43" s="513">
        <f>F40*1</f>
        <v>1406</v>
      </c>
      <c r="G43" s="485" t="s">
        <v>323</v>
      </c>
      <c r="H43" s="485"/>
      <c r="I43" s="485"/>
      <c r="J43" s="485"/>
      <c r="K43" s="485" t="s">
        <v>440</v>
      </c>
      <c r="N43" s="512">
        <f>D43</f>
        <v>1</v>
      </c>
      <c r="P43" s="484"/>
      <c r="Q43" s="514"/>
    </row>
    <row r="44" spans="1:17" s="483" customFormat="1" ht="17.75" customHeight="1">
      <c r="A44" s="497" t="s">
        <v>441</v>
      </c>
      <c r="B44" s="485"/>
      <c r="C44" s="485"/>
      <c r="D44" s="512">
        <v>1.19</v>
      </c>
      <c r="E44" s="512"/>
      <c r="F44" s="513">
        <f>INT((F40*D44+0.025)/0.05)*0.05</f>
        <v>1673.15</v>
      </c>
      <c r="G44" s="485" t="s">
        <v>323</v>
      </c>
      <c r="H44" s="485"/>
      <c r="I44" s="485"/>
      <c r="J44" s="485"/>
      <c r="K44" s="485" t="s">
        <v>442</v>
      </c>
      <c r="N44" s="512">
        <f>D44</f>
        <v>1.19</v>
      </c>
      <c r="P44" s="484"/>
      <c r="Q44" s="514"/>
    </row>
    <row r="45" spans="1:17" s="483" customFormat="1" ht="17.75" customHeight="1">
      <c r="A45" s="497" t="s">
        <v>443</v>
      </c>
      <c r="B45" s="485"/>
      <c r="C45" s="485"/>
      <c r="D45" s="512">
        <v>0.1</v>
      </c>
      <c r="E45" s="512"/>
      <c r="F45" s="513">
        <f>ROUND(F40*D45,2)</f>
        <v>140.6</v>
      </c>
      <c r="G45" s="485" t="s">
        <v>323</v>
      </c>
      <c r="H45" s="485"/>
      <c r="I45" s="485"/>
      <c r="J45" s="485"/>
      <c r="K45" s="485" t="s">
        <v>444</v>
      </c>
      <c r="N45" s="512">
        <f>D45</f>
        <v>0.1</v>
      </c>
      <c r="P45" s="484"/>
      <c r="Q45" s="514"/>
    </row>
    <row r="46" spans="1:17" s="483" customFormat="1" ht="17.75" customHeight="1">
      <c r="A46" s="497" t="s">
        <v>445</v>
      </c>
      <c r="B46" s="485"/>
      <c r="C46" s="485"/>
      <c r="D46" s="485"/>
      <c r="E46" s="485"/>
      <c r="F46" s="515">
        <v>24</v>
      </c>
      <c r="G46" s="485" t="s">
        <v>323</v>
      </c>
      <c r="H46" s="485"/>
      <c r="I46" s="485"/>
      <c r="J46" s="485"/>
      <c r="K46" s="485" t="s">
        <v>446</v>
      </c>
      <c r="L46" s="485"/>
      <c r="M46" s="485"/>
      <c r="N46" s="487"/>
      <c r="P46" s="484"/>
      <c r="Q46" s="514"/>
    </row>
    <row r="47" spans="1:17" s="483" customFormat="1" ht="7" customHeight="1">
      <c r="A47" s="497"/>
      <c r="B47" s="485"/>
      <c r="C47" s="485"/>
      <c r="D47" s="485"/>
      <c r="E47" s="485"/>
      <c r="F47" s="511"/>
      <c r="G47" s="508"/>
      <c r="H47" s="485"/>
      <c r="I47" s="485"/>
      <c r="J47" s="485"/>
      <c r="K47" s="485"/>
      <c r="L47" s="485"/>
      <c r="M47" s="485"/>
      <c r="N47" s="487"/>
      <c r="P47" s="484"/>
    </row>
    <row r="48" spans="1:17" s="483" customFormat="1">
      <c r="A48" s="497"/>
      <c r="B48" s="485"/>
      <c r="C48" s="485"/>
      <c r="D48" s="485"/>
      <c r="E48" s="485"/>
      <c r="F48" s="492"/>
      <c r="G48" s="485"/>
      <c r="H48" s="485"/>
      <c r="I48" s="485"/>
      <c r="J48" s="485"/>
      <c r="K48" s="485"/>
      <c r="L48" s="485"/>
      <c r="M48" s="485"/>
      <c r="N48" s="487"/>
      <c r="P48" s="484"/>
    </row>
    <row r="49" spans="1:16" s="483" customFormat="1">
      <c r="A49" s="516" t="s">
        <v>447</v>
      </c>
      <c r="B49" s="517"/>
      <c r="C49" s="517"/>
      <c r="D49" s="517"/>
      <c r="E49" s="517"/>
      <c r="F49" s="518">
        <f>SUM(F43:F46)</f>
        <v>3243.75</v>
      </c>
      <c r="G49" s="517" t="s">
        <v>323</v>
      </c>
      <c r="H49" s="517"/>
      <c r="I49" s="517"/>
      <c r="J49" s="517"/>
      <c r="K49" s="517" t="s">
        <v>448</v>
      </c>
      <c r="L49" s="517"/>
      <c r="M49" s="517"/>
      <c r="N49" s="519"/>
      <c r="O49" s="520"/>
      <c r="P49" s="484"/>
    </row>
    <row r="50" spans="1:16" s="483" customFormat="1" ht="7" customHeight="1">
      <c r="A50" s="497"/>
      <c r="B50" s="485"/>
      <c r="C50" s="485"/>
      <c r="D50" s="485"/>
      <c r="E50" s="485"/>
      <c r="F50" s="511"/>
      <c r="G50" s="508"/>
      <c r="H50" s="485"/>
      <c r="I50" s="485"/>
      <c r="J50" s="485"/>
      <c r="K50" s="485"/>
      <c r="L50" s="485"/>
      <c r="M50" s="485"/>
      <c r="N50" s="487"/>
      <c r="P50" s="484"/>
    </row>
    <row r="51" spans="1:16" s="483" customFormat="1" ht="7" customHeight="1">
      <c r="A51" s="497"/>
      <c r="B51" s="485"/>
      <c r="C51" s="485"/>
      <c r="D51" s="485"/>
      <c r="E51" s="485"/>
      <c r="F51" s="492"/>
      <c r="G51" s="485"/>
      <c r="H51" s="485"/>
      <c r="I51" s="485"/>
      <c r="J51" s="485"/>
      <c r="K51" s="485"/>
      <c r="L51" s="485"/>
      <c r="M51" s="485"/>
      <c r="N51" s="487"/>
      <c r="P51" s="484"/>
    </row>
    <row r="52" spans="1:16" s="483" customFormat="1">
      <c r="A52" s="497"/>
      <c r="B52" s="485"/>
      <c r="C52" s="485"/>
      <c r="D52" s="485"/>
      <c r="E52" s="485"/>
      <c r="F52" s="492"/>
      <c r="G52" s="485"/>
      <c r="H52" s="485"/>
      <c r="I52" s="485"/>
      <c r="J52" s="485"/>
      <c r="K52" s="485"/>
      <c r="L52" s="485"/>
      <c r="M52" s="485"/>
      <c r="N52" s="487"/>
      <c r="P52" s="484"/>
    </row>
    <row r="53" spans="1:16" s="525" customFormat="1">
      <c r="A53" s="521" t="s">
        <v>449</v>
      </c>
      <c r="B53" s="522"/>
      <c r="C53" s="522"/>
      <c r="D53" s="522"/>
      <c r="E53" s="522"/>
      <c r="F53" s="523"/>
      <c r="G53" s="522"/>
      <c r="H53" s="522"/>
      <c r="I53" s="522" t="s">
        <v>450</v>
      </c>
      <c r="J53" s="522"/>
      <c r="K53" s="522"/>
      <c r="L53" s="522"/>
      <c r="M53" s="522"/>
      <c r="N53" s="524"/>
      <c r="P53" s="526"/>
    </row>
    <row r="54" spans="1:16" s="483" customFormat="1" ht="22.5" customHeight="1">
      <c r="A54" s="497" t="s">
        <v>451</v>
      </c>
      <c r="B54" s="485"/>
      <c r="C54" s="485"/>
      <c r="D54" s="485"/>
      <c r="E54" s="485"/>
      <c r="F54" s="492"/>
      <c r="G54" s="485"/>
      <c r="H54" s="485"/>
      <c r="I54" s="485" t="s">
        <v>452</v>
      </c>
      <c r="J54" s="485"/>
      <c r="L54" s="485"/>
      <c r="M54" s="485"/>
      <c r="N54" s="487"/>
      <c r="P54" s="484"/>
    </row>
    <row r="55" spans="1:16" s="483" customFormat="1">
      <c r="A55" s="497" t="s">
        <v>453</v>
      </c>
      <c r="B55" s="485"/>
      <c r="C55" s="485"/>
      <c r="D55" s="485"/>
      <c r="E55" s="485"/>
      <c r="F55" s="492"/>
      <c r="G55" s="485"/>
      <c r="H55" s="485"/>
      <c r="I55" s="485" t="s">
        <v>454</v>
      </c>
      <c r="J55" s="485"/>
      <c r="L55" s="485"/>
      <c r="M55" s="485"/>
      <c r="N55" s="487"/>
      <c r="P55" s="484"/>
    </row>
    <row r="56" spans="1:16" s="483" customFormat="1">
      <c r="A56" s="497" t="s">
        <v>455</v>
      </c>
      <c r="B56" s="485"/>
      <c r="C56" s="485"/>
      <c r="D56" s="485"/>
      <c r="E56" s="485"/>
      <c r="F56" s="492"/>
      <c r="G56" s="485"/>
      <c r="H56" s="485"/>
      <c r="I56" s="485" t="s">
        <v>456</v>
      </c>
      <c r="J56" s="485"/>
      <c r="L56" s="485"/>
      <c r="M56" s="485"/>
      <c r="N56" s="487"/>
      <c r="P56" s="484"/>
    </row>
    <row r="57" spans="1:16" s="483" customFormat="1">
      <c r="A57" s="497"/>
      <c r="B57" s="485"/>
      <c r="C57" s="485"/>
      <c r="D57" s="485"/>
      <c r="E57" s="485"/>
      <c r="F57" s="492"/>
      <c r="G57" s="485"/>
      <c r="H57" s="485"/>
      <c r="I57" s="485" t="s">
        <v>457</v>
      </c>
      <c r="J57" s="485"/>
      <c r="L57" s="485"/>
      <c r="M57" s="485"/>
      <c r="N57" s="487"/>
      <c r="P57" s="484"/>
    </row>
    <row r="58" spans="1:16" s="483" customFormat="1">
      <c r="A58" s="497" t="s">
        <v>458</v>
      </c>
      <c r="B58" s="485"/>
      <c r="C58" s="485"/>
      <c r="D58" s="485"/>
      <c r="E58" s="485"/>
      <c r="F58" s="492"/>
      <c r="G58" s="485"/>
      <c r="H58" s="485"/>
      <c r="I58" s="485" t="s">
        <v>459</v>
      </c>
      <c r="J58" s="485"/>
      <c r="L58" s="485"/>
      <c r="M58" s="485"/>
      <c r="N58" s="487"/>
      <c r="P58" s="484"/>
    </row>
    <row r="59" spans="1:16" s="483" customFormat="1">
      <c r="A59" s="497" t="s">
        <v>460</v>
      </c>
      <c r="B59" s="485"/>
      <c r="C59" s="485"/>
      <c r="D59" s="485"/>
      <c r="E59" s="485"/>
      <c r="F59" s="492"/>
      <c r="G59" s="485"/>
      <c r="H59" s="485"/>
      <c r="I59" s="485" t="s">
        <v>461</v>
      </c>
      <c r="J59" s="485"/>
      <c r="L59" s="485"/>
      <c r="M59" s="485"/>
      <c r="N59" s="487"/>
      <c r="P59" s="484"/>
    </row>
    <row r="60" spans="1:16" s="483" customFormat="1">
      <c r="A60" s="527"/>
      <c r="B60" s="487"/>
      <c r="C60" s="487"/>
      <c r="D60" s="487"/>
      <c r="E60" s="487"/>
      <c r="F60" s="528"/>
      <c r="G60" s="487"/>
      <c r="H60" s="487"/>
      <c r="I60" s="487"/>
      <c r="J60" s="487"/>
      <c r="L60" s="487"/>
      <c r="M60" s="487"/>
      <c r="N60" s="487"/>
      <c r="P60" s="484" t="s">
        <v>438</v>
      </c>
    </row>
    <row r="61" spans="1:16" s="483" customFormat="1">
      <c r="A61" s="497" t="s">
        <v>462</v>
      </c>
      <c r="B61" s="497"/>
      <c r="C61" s="497"/>
      <c r="D61" s="497"/>
      <c r="E61" s="497"/>
      <c r="F61" s="497"/>
      <c r="G61" s="497"/>
      <c r="H61" s="497"/>
      <c r="I61" s="497" t="s">
        <v>463</v>
      </c>
      <c r="J61" s="497"/>
      <c r="K61" s="497"/>
      <c r="L61" s="497"/>
      <c r="M61" s="497"/>
      <c r="N61" s="497"/>
      <c r="O61" s="497"/>
      <c r="P61" s="484"/>
    </row>
    <row r="62" spans="1:16" s="483" customFormat="1">
      <c r="A62" s="497"/>
      <c r="B62" s="497"/>
      <c r="C62" s="497"/>
      <c r="D62" s="497"/>
      <c r="E62" s="497"/>
      <c r="F62" s="497"/>
      <c r="G62" s="497"/>
      <c r="H62" s="497"/>
      <c r="I62" s="529"/>
      <c r="J62" s="497"/>
      <c r="K62" s="497"/>
      <c r="L62" s="497"/>
      <c r="M62" s="497"/>
      <c r="N62" s="497"/>
      <c r="O62" s="497"/>
      <c r="P62" s="484"/>
    </row>
    <row r="63" spans="1:16" s="483" customFormat="1">
      <c r="A63" s="497" t="s">
        <v>155</v>
      </c>
      <c r="B63" s="529">
        <v>10880</v>
      </c>
      <c r="C63" s="497" t="s">
        <v>323</v>
      </c>
      <c r="D63" s="497"/>
      <c r="E63" s="497" t="s">
        <v>53</v>
      </c>
      <c r="F63" s="497"/>
      <c r="G63" s="497"/>
      <c r="H63" s="497"/>
      <c r="I63" s="529">
        <v>12550</v>
      </c>
      <c r="J63" s="497" t="s">
        <v>54</v>
      </c>
      <c r="K63" s="497"/>
      <c r="L63" s="497" t="s">
        <v>55</v>
      </c>
      <c r="M63" s="497"/>
      <c r="N63" s="529">
        <v>21405</v>
      </c>
      <c r="O63" s="497" t="s">
        <v>323</v>
      </c>
      <c r="P63" s="484"/>
    </row>
    <row r="64" spans="1:16" s="483" customFormat="1">
      <c r="A64" s="497" t="s">
        <v>56</v>
      </c>
      <c r="B64" s="529">
        <v>14760</v>
      </c>
      <c r="C64" s="497" t="s">
        <v>323</v>
      </c>
      <c r="D64" s="497"/>
      <c r="E64" s="497" t="s">
        <v>57</v>
      </c>
      <c r="F64" s="497"/>
      <c r="G64" s="497"/>
      <c r="H64" s="497"/>
      <c r="I64" s="529">
        <v>13520.319065052099</v>
      </c>
      <c r="J64" s="497" t="s">
        <v>323</v>
      </c>
      <c r="K64" s="497"/>
      <c r="L64" s="497" t="s">
        <v>58</v>
      </c>
      <c r="M64" s="497"/>
      <c r="N64" s="529">
        <v>18339.624612785134</v>
      </c>
      <c r="O64" s="497" t="s">
        <v>323</v>
      </c>
      <c r="P64" s="484"/>
    </row>
    <row r="65" spans="1:16" s="483" customFormat="1">
      <c r="A65" s="497" t="s">
        <v>59</v>
      </c>
      <c r="B65" s="529">
        <v>12845</v>
      </c>
      <c r="C65" s="497" t="s">
        <v>323</v>
      </c>
      <c r="D65" s="497"/>
      <c r="E65" s="497" t="s">
        <v>60</v>
      </c>
      <c r="F65" s="497"/>
      <c r="G65" s="497"/>
      <c r="H65" s="497"/>
      <c r="I65" s="529">
        <v>27150.282455646298</v>
      </c>
      <c r="J65" s="497" t="s">
        <v>323</v>
      </c>
      <c r="K65" s="497"/>
      <c r="L65" s="497" t="s">
        <v>61</v>
      </c>
      <c r="M65" s="497"/>
      <c r="N65" s="529">
        <v>17245</v>
      </c>
      <c r="O65" s="497" t="s">
        <v>54</v>
      </c>
      <c r="P65" s="484"/>
    </row>
    <row r="66" spans="1:16" s="483" customFormat="1">
      <c r="A66" s="497" t="s">
        <v>62</v>
      </c>
      <c r="B66" s="529">
        <v>18814.871141319738</v>
      </c>
      <c r="C66" s="497" t="s">
        <v>323</v>
      </c>
      <c r="D66" s="497"/>
      <c r="E66" s="497" t="s">
        <v>63</v>
      </c>
      <c r="F66" s="497"/>
      <c r="G66" s="497"/>
      <c r="H66" s="497"/>
      <c r="I66" s="529">
        <v>20724.797240214026</v>
      </c>
      <c r="J66" s="497" t="s">
        <v>323</v>
      </c>
      <c r="K66" s="497"/>
      <c r="L66" s="497" t="s">
        <v>64</v>
      </c>
      <c r="M66" s="497"/>
      <c r="N66" s="529">
        <v>27710</v>
      </c>
      <c r="O66" s="497" t="s">
        <v>54</v>
      </c>
      <c r="P66" s="484"/>
    </row>
    <row r="67" spans="1:16" s="483" customFormat="1">
      <c r="A67" s="497" t="s">
        <v>65</v>
      </c>
      <c r="B67" s="529">
        <v>4650</v>
      </c>
      <c r="C67" s="497" t="s">
        <v>323</v>
      </c>
      <c r="D67" s="497"/>
      <c r="E67" s="497" t="s">
        <v>66</v>
      </c>
      <c r="F67" s="497"/>
      <c r="G67" s="497"/>
      <c r="H67" s="497"/>
      <c r="I67" s="529">
        <v>13400</v>
      </c>
      <c r="J67" s="497" t="s">
        <v>323</v>
      </c>
      <c r="K67" s="497"/>
      <c r="L67" s="497" t="s">
        <v>67</v>
      </c>
      <c r="M67" s="497"/>
      <c r="N67" s="529">
        <v>21595</v>
      </c>
      <c r="O67" s="497" t="s">
        <v>54</v>
      </c>
      <c r="P67" s="484"/>
    </row>
    <row r="68" spans="1:16" s="483" customFormat="1">
      <c r="A68" s="497" t="s">
        <v>68</v>
      </c>
      <c r="B68" s="529">
        <v>16995</v>
      </c>
      <c r="C68" s="497" t="s">
        <v>323</v>
      </c>
      <c r="D68" s="497"/>
      <c r="E68" s="497" t="s">
        <v>69</v>
      </c>
      <c r="F68" s="497"/>
      <c r="G68" s="497"/>
      <c r="H68" s="497"/>
      <c r="I68" s="529">
        <v>11015</v>
      </c>
      <c r="J68" s="497" t="s">
        <v>323</v>
      </c>
      <c r="K68" s="497"/>
      <c r="L68" s="497" t="s">
        <v>70</v>
      </c>
      <c r="M68" s="497"/>
      <c r="N68" s="529">
        <v>8890</v>
      </c>
      <c r="O68" s="497" t="s">
        <v>54</v>
      </c>
      <c r="P68" s="484"/>
    </row>
    <row r="69" spans="1:16" s="483" customFormat="1">
      <c r="A69" s="497" t="s">
        <v>71</v>
      </c>
      <c r="B69" s="529">
        <v>13045</v>
      </c>
      <c r="C69" s="497" t="s">
        <v>323</v>
      </c>
      <c r="D69" s="497"/>
      <c r="E69" s="497" t="s">
        <v>72</v>
      </c>
      <c r="F69" s="497"/>
      <c r="G69" s="497"/>
      <c r="H69" s="497"/>
      <c r="I69" s="529">
        <v>4865</v>
      </c>
      <c r="J69" s="497" t="s">
        <v>323</v>
      </c>
      <c r="K69" s="497"/>
      <c r="L69" s="497" t="s">
        <v>73</v>
      </c>
      <c r="M69" s="497"/>
      <c r="N69" s="529">
        <v>27065</v>
      </c>
      <c r="O69" s="497" t="s">
        <v>54</v>
      </c>
      <c r="P69" s="484"/>
    </row>
    <row r="70" spans="1:16" s="483" customFormat="1">
      <c r="A70" s="497" t="s">
        <v>74</v>
      </c>
      <c r="B70" s="529">
        <v>13630</v>
      </c>
      <c r="C70" s="497" t="s">
        <v>323</v>
      </c>
      <c r="D70" s="497"/>
      <c r="E70" s="497" t="s">
        <v>75</v>
      </c>
      <c r="F70" s="497"/>
      <c r="G70" s="497"/>
      <c r="H70" s="497"/>
      <c r="I70" s="529">
        <v>15340</v>
      </c>
      <c r="J70" s="497" t="s">
        <v>323</v>
      </c>
      <c r="K70" s="497"/>
      <c r="L70" s="497" t="s">
        <v>76</v>
      </c>
      <c r="M70" s="497"/>
      <c r="N70" s="529">
        <v>12605</v>
      </c>
      <c r="O70" s="497" t="s">
        <v>54</v>
      </c>
      <c r="P70" s="484"/>
    </row>
    <row r="71" spans="1:16" s="483" customFormat="1">
      <c r="A71" s="497" t="s">
        <v>77</v>
      </c>
      <c r="B71" s="529">
        <v>12620</v>
      </c>
      <c r="C71" s="497" t="s">
        <v>323</v>
      </c>
      <c r="D71" s="497"/>
      <c r="E71" s="497" t="s">
        <v>78</v>
      </c>
      <c r="F71" s="497"/>
      <c r="G71" s="497"/>
      <c r="H71" s="497"/>
      <c r="I71" s="529">
        <v>18900</v>
      </c>
      <c r="J71" s="497" t="s">
        <v>323</v>
      </c>
      <c r="K71" s="497"/>
      <c r="L71" s="497" t="s">
        <v>79</v>
      </c>
      <c r="M71" s="497"/>
      <c r="N71" s="529">
        <v>24225</v>
      </c>
      <c r="O71" s="497" t="s">
        <v>323</v>
      </c>
      <c r="P71" s="484"/>
    </row>
    <row r="72" spans="1:16" s="483" customFormat="1">
      <c r="A72" s="497"/>
      <c r="B72" s="497"/>
      <c r="C72" s="497"/>
      <c r="D72" s="497"/>
      <c r="E72" s="497"/>
      <c r="F72" s="497"/>
      <c r="G72" s="497"/>
      <c r="H72" s="497"/>
      <c r="I72" s="529"/>
      <c r="J72" s="497"/>
      <c r="K72" s="497"/>
      <c r="L72" s="497" t="s">
        <v>80</v>
      </c>
      <c r="M72" s="497"/>
      <c r="N72" s="497"/>
      <c r="O72" s="497"/>
      <c r="P72" s="484"/>
    </row>
    <row r="73" spans="1:16">
      <c r="O73" s="483"/>
      <c r="P73" s="484"/>
    </row>
    <row r="74" spans="1:16" s="532" customFormat="1">
      <c r="A74" s="530"/>
      <c r="B74" s="531"/>
      <c r="C74" s="531"/>
      <c r="D74" s="531"/>
      <c r="E74" s="531"/>
      <c r="F74" s="531"/>
      <c r="G74" s="531"/>
      <c r="H74" s="531"/>
      <c r="I74" s="531"/>
      <c r="J74" s="531"/>
      <c r="K74" s="531"/>
      <c r="L74" s="531"/>
      <c r="M74" s="531"/>
      <c r="O74" s="533"/>
      <c r="P74" s="484"/>
    </row>
    <row r="76" spans="1:16">
      <c r="O76" s="532"/>
      <c r="P76" s="535"/>
    </row>
  </sheetData>
  <printOptions horizontalCentered="1"/>
  <pageMargins left="0.39370078740157483" right="0.39370078740157483" top="0.59055118110236227" bottom="0.59055118110236227" header="0.39370078740157483" footer="0.39370078740157483"/>
  <pageSetup paperSize="9" scale="61" orientation="portrait" r:id="rId1"/>
  <headerFooter alignWithMargins="0">
    <oddHeader>&amp;C&amp;"Helvetica,Fett"&amp;12 2017</oddHeader>
    <oddFooter>&amp;L8&amp;C&amp;"Helvetica,Standard" Eidg. Steuerverwaltung  -  Administration fédérale des contributions  -  Amministrazione federale delle contribuzioni</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92D050"/>
  </sheetPr>
  <dimension ref="A1:P67"/>
  <sheetViews>
    <sheetView view="pageLayout" zoomScale="70" zoomScaleNormal="75" zoomScalePageLayoutView="70" workbookViewId="0"/>
  </sheetViews>
  <sheetFormatPr baseColWidth="10" defaultColWidth="10.33203125" defaultRowHeight="10"/>
  <cols>
    <col min="1" max="1" width="9.1640625" style="561" customWidth="1"/>
    <col min="2" max="2" width="20.33203125" style="561" customWidth="1"/>
    <col min="3" max="3" width="4.5" style="561" customWidth="1"/>
    <col min="4" max="4" width="13.5" style="562" customWidth="1"/>
    <col min="5" max="5" width="7.5" style="561" customWidth="1"/>
    <col min="6" max="6" width="10.33203125" style="561" customWidth="1"/>
    <col min="7" max="7" width="8.83203125" style="561" customWidth="1"/>
    <col min="8" max="8" width="8.6640625" style="561" customWidth="1"/>
    <col min="9" max="9" width="4.1640625" style="561" customWidth="1"/>
    <col min="10" max="10" width="8.5" style="562" customWidth="1"/>
    <col min="11" max="11" width="20" style="563" customWidth="1"/>
    <col min="12" max="12" width="4" style="562" customWidth="1"/>
    <col min="13" max="13" width="8.33203125" style="562" customWidth="1"/>
    <col min="14" max="14" width="6.5" style="562" customWidth="1"/>
    <col min="15" max="16384" width="10.33203125" style="562"/>
  </cols>
  <sheetData>
    <row r="1" spans="1:13" s="664" customFormat="1" ht="18.75" customHeight="1">
      <c r="A1" s="536" t="s">
        <v>84</v>
      </c>
      <c r="B1" s="536"/>
      <c r="C1" s="536"/>
      <c r="D1" s="537"/>
      <c r="E1" s="536"/>
      <c r="F1" s="536"/>
      <c r="G1" s="536"/>
      <c r="H1" s="538" t="s">
        <v>606</v>
      </c>
      <c r="I1" s="536"/>
      <c r="J1" s="537"/>
      <c r="K1" s="663"/>
      <c r="L1" s="537"/>
      <c r="M1" s="537"/>
    </row>
    <row r="2" spans="1:13" ht="15" customHeight="1"/>
    <row r="3" spans="1:13" ht="15" customHeight="1"/>
    <row r="4" spans="1:13" s="543" customFormat="1" ht="19" customHeight="1">
      <c r="A4" s="485" t="s">
        <v>607</v>
      </c>
      <c r="B4" s="485"/>
      <c r="C4" s="485"/>
      <c r="D4" s="485"/>
      <c r="E4" s="485"/>
      <c r="F4" s="485"/>
      <c r="G4" s="485"/>
      <c r="H4" s="485" t="s">
        <v>608</v>
      </c>
      <c r="I4" s="485"/>
      <c r="J4" s="485"/>
      <c r="K4" s="486"/>
      <c r="L4" s="485"/>
      <c r="M4" s="485"/>
    </row>
    <row r="5" spans="1:13" s="543" customFormat="1" ht="19" customHeight="1">
      <c r="A5" s="485"/>
      <c r="B5" s="485"/>
      <c r="C5" s="485"/>
      <c r="D5" s="485"/>
      <c r="E5" s="485"/>
      <c r="F5" s="485"/>
      <c r="G5" s="485"/>
      <c r="H5" s="485"/>
      <c r="I5" s="485"/>
      <c r="J5" s="485"/>
      <c r="K5" s="486"/>
      <c r="L5" s="485"/>
      <c r="M5" s="485"/>
    </row>
    <row r="6" spans="1:13" s="665" customFormat="1" ht="19" customHeight="1">
      <c r="A6" s="485" t="s">
        <v>609</v>
      </c>
      <c r="B6" s="485"/>
      <c r="C6" s="485"/>
      <c r="D6" s="485"/>
      <c r="E6" s="485"/>
      <c r="F6" s="485"/>
      <c r="G6" s="485"/>
      <c r="H6" s="485" t="s">
        <v>610</v>
      </c>
      <c r="I6" s="485"/>
      <c r="J6" s="485"/>
      <c r="K6" s="486"/>
      <c r="L6" s="485"/>
      <c r="M6" s="485"/>
    </row>
    <row r="7" spans="1:13" s="665" customFormat="1" ht="19" customHeight="1">
      <c r="A7" s="485"/>
      <c r="B7" s="485"/>
      <c r="C7" s="485"/>
      <c r="D7" s="485"/>
      <c r="E7" s="485"/>
      <c r="F7" s="485"/>
      <c r="G7" s="485"/>
      <c r="H7" s="485"/>
      <c r="I7" s="485"/>
      <c r="J7" s="485"/>
      <c r="K7" s="486"/>
      <c r="L7" s="485"/>
      <c r="M7" s="485"/>
    </row>
    <row r="8" spans="1:13" s="665" customFormat="1" ht="19" customHeight="1">
      <c r="A8" s="485" t="s">
        <v>396</v>
      </c>
      <c r="B8" s="485"/>
      <c r="C8" s="485"/>
      <c r="D8" s="485"/>
      <c r="E8" s="485"/>
      <c r="F8" s="485"/>
      <c r="G8" s="485"/>
      <c r="H8" s="485" t="s">
        <v>397</v>
      </c>
      <c r="I8" s="485"/>
      <c r="J8" s="485"/>
      <c r="K8" s="486"/>
      <c r="L8" s="485"/>
      <c r="M8" s="485"/>
    </row>
    <row r="9" spans="1:13" s="665" customFormat="1" ht="19" customHeight="1">
      <c r="A9" s="489" t="s">
        <v>611</v>
      </c>
      <c r="B9" s="490"/>
      <c r="C9" s="490"/>
      <c r="D9" s="485"/>
      <c r="E9" s="485"/>
      <c r="F9" s="485"/>
      <c r="G9" s="485"/>
      <c r="H9" s="489" t="s">
        <v>612</v>
      </c>
      <c r="I9" s="490"/>
      <c r="J9" s="485"/>
      <c r="K9" s="486"/>
      <c r="L9" s="485"/>
      <c r="M9" s="485"/>
    </row>
    <row r="10" spans="1:13" s="665" customFormat="1" ht="19" customHeight="1">
      <c r="A10" s="485" t="s">
        <v>613</v>
      </c>
      <c r="B10" s="485"/>
      <c r="C10" s="485"/>
      <c r="D10" s="485"/>
      <c r="E10" s="485"/>
      <c r="F10" s="485"/>
      <c r="G10" s="485"/>
      <c r="H10" s="485" t="s">
        <v>614</v>
      </c>
      <c r="I10" s="485"/>
      <c r="J10" s="485"/>
      <c r="K10" s="486"/>
      <c r="L10" s="485"/>
      <c r="M10" s="485"/>
    </row>
    <row r="11" spans="1:13" s="665" customFormat="1" ht="19" customHeight="1">
      <c r="A11" s="666" t="s">
        <v>615</v>
      </c>
      <c r="B11" s="485"/>
      <c r="C11" s="485"/>
      <c r="D11" s="485"/>
      <c r="E11" s="485"/>
      <c r="F11" s="485" t="s">
        <v>438</v>
      </c>
      <c r="G11" s="485"/>
      <c r="H11" s="666" t="s">
        <v>616</v>
      </c>
      <c r="I11" s="485"/>
      <c r="J11" s="485"/>
      <c r="K11" s="486"/>
      <c r="L11" s="485"/>
      <c r="M11" s="485"/>
    </row>
    <row r="12" spans="1:13" s="665" customFormat="1" ht="19" customHeight="1">
      <c r="A12" s="485"/>
      <c r="B12" s="485"/>
      <c r="C12" s="485"/>
      <c r="D12" s="485"/>
      <c r="E12" s="485"/>
      <c r="F12" s="485"/>
      <c r="G12" s="485"/>
      <c r="H12" s="485"/>
      <c r="I12" s="485"/>
      <c r="J12" s="485"/>
      <c r="K12" s="486"/>
      <c r="L12" s="485"/>
      <c r="M12" s="485"/>
    </row>
    <row r="13" spans="1:13" s="665" customFormat="1" ht="19" customHeight="1">
      <c r="A13" s="489" t="s">
        <v>617</v>
      </c>
      <c r="B13" s="490"/>
      <c r="C13" s="490"/>
      <c r="D13" s="485"/>
      <c r="E13" s="485"/>
      <c r="F13" s="485"/>
      <c r="G13" s="485"/>
      <c r="H13" s="489" t="s">
        <v>618</v>
      </c>
      <c r="I13" s="490"/>
      <c r="J13" s="485"/>
      <c r="K13" s="486"/>
      <c r="L13" s="485"/>
      <c r="M13" s="485"/>
    </row>
    <row r="14" spans="1:13" s="665" customFormat="1" ht="19" customHeight="1">
      <c r="A14" s="485" t="s">
        <v>438</v>
      </c>
      <c r="B14" s="485"/>
      <c r="C14" s="485"/>
      <c r="D14" s="485"/>
      <c r="E14" s="485"/>
      <c r="F14" s="485"/>
      <c r="G14" s="485"/>
      <c r="H14" s="522" t="s">
        <v>619</v>
      </c>
      <c r="I14" s="485"/>
      <c r="J14" s="485"/>
      <c r="K14" s="486"/>
      <c r="L14" s="485"/>
      <c r="M14" s="485"/>
    </row>
    <row r="15" spans="1:13" s="665" customFormat="1" ht="19" customHeight="1">
      <c r="A15" s="485"/>
      <c r="B15" s="485"/>
      <c r="C15" s="485"/>
      <c r="D15" s="485"/>
      <c r="E15" s="485"/>
      <c r="F15" s="485"/>
      <c r="G15" s="485"/>
      <c r="H15" s="485"/>
      <c r="I15" s="485"/>
      <c r="J15" s="485"/>
      <c r="K15" s="667" t="s">
        <v>438</v>
      </c>
      <c r="L15" s="485"/>
      <c r="M15" s="485"/>
    </row>
    <row r="16" spans="1:13" s="665" customFormat="1" ht="19" customHeight="1">
      <c r="A16" s="485" t="s">
        <v>407</v>
      </c>
      <c r="B16" s="485"/>
      <c r="C16" s="485"/>
      <c r="D16" s="485"/>
      <c r="E16" s="485"/>
      <c r="F16" s="485"/>
      <c r="G16" s="485"/>
      <c r="H16" s="485" t="s">
        <v>408</v>
      </c>
      <c r="I16" s="485"/>
      <c r="J16" s="485"/>
      <c r="K16" s="486"/>
      <c r="L16" s="485"/>
      <c r="M16" s="485"/>
    </row>
    <row r="17" spans="1:16" s="665" customFormat="1" ht="19" customHeight="1">
      <c r="A17" s="485"/>
      <c r="B17" s="485"/>
      <c r="C17" s="485"/>
      <c r="D17" s="485"/>
      <c r="E17" s="485"/>
      <c r="F17" s="485"/>
      <c r="G17" s="485"/>
      <c r="H17" s="485"/>
      <c r="I17" s="485"/>
      <c r="J17" s="485"/>
      <c r="K17" s="486"/>
      <c r="L17" s="485"/>
      <c r="M17" s="485"/>
    </row>
    <row r="18" spans="1:16" s="665" customFormat="1" ht="19" customHeight="1">
      <c r="A18" s="485" t="s">
        <v>620</v>
      </c>
      <c r="B18" s="485"/>
      <c r="C18" s="485"/>
      <c r="D18" s="485"/>
      <c r="E18" s="485"/>
      <c r="F18" s="492">
        <v>50000</v>
      </c>
      <c r="G18" s="485" t="s">
        <v>323</v>
      </c>
      <c r="H18" s="485" t="s">
        <v>621</v>
      </c>
      <c r="I18" s="485"/>
      <c r="J18" s="485"/>
      <c r="K18" s="485"/>
      <c r="L18" s="485"/>
      <c r="M18" s="485"/>
      <c r="O18" s="668"/>
    </row>
    <row r="19" spans="1:16" s="665" customFormat="1" ht="19" customHeight="1">
      <c r="A19" s="651"/>
      <c r="B19" s="651"/>
      <c r="C19" s="651"/>
      <c r="F19" s="669"/>
      <c r="G19" s="651"/>
      <c r="H19" s="651"/>
      <c r="I19" s="651"/>
      <c r="J19" s="651"/>
      <c r="K19" s="543"/>
      <c r="O19" s="668"/>
    </row>
    <row r="20" spans="1:16" s="665" customFormat="1" ht="19" customHeight="1">
      <c r="A20" s="485" t="s">
        <v>411</v>
      </c>
      <c r="B20" s="485"/>
      <c r="C20" s="485"/>
      <c r="D20" s="485"/>
      <c r="E20" s="485"/>
      <c r="F20" s="492"/>
      <c r="G20" s="485"/>
      <c r="H20" s="485" t="s">
        <v>412</v>
      </c>
      <c r="I20" s="485"/>
      <c r="J20" s="485"/>
      <c r="K20" s="485"/>
      <c r="L20" s="485"/>
      <c r="M20" s="485"/>
      <c r="N20" s="485"/>
      <c r="O20" s="486"/>
    </row>
    <row r="21" spans="1:16" s="665" customFormat="1" ht="19" customHeight="1">
      <c r="A21" s="485"/>
      <c r="B21" s="485"/>
      <c r="C21" s="485"/>
      <c r="D21" s="485"/>
      <c r="E21" s="485"/>
      <c r="F21" s="492"/>
      <c r="G21" s="485"/>
      <c r="H21" s="485"/>
      <c r="I21" s="485"/>
      <c r="J21" s="485"/>
      <c r="K21" s="485"/>
      <c r="L21" s="485"/>
      <c r="M21" s="485"/>
      <c r="N21" s="485"/>
      <c r="O21" s="486"/>
    </row>
    <row r="22" spans="1:16" s="665" customFormat="1" ht="19" customHeight="1">
      <c r="A22" s="670"/>
      <c r="B22" s="485" t="s">
        <v>421</v>
      </c>
      <c r="C22" s="485"/>
      <c r="D22" s="485"/>
      <c r="E22" s="485"/>
      <c r="F22" s="495">
        <v>7800</v>
      </c>
      <c r="G22" s="496" t="s">
        <v>323</v>
      </c>
      <c r="H22" s="670"/>
      <c r="I22" s="485" t="s">
        <v>422</v>
      </c>
      <c r="J22" s="485"/>
      <c r="K22" s="485"/>
      <c r="L22" s="485"/>
      <c r="M22" s="485"/>
      <c r="N22" s="485"/>
      <c r="O22" s="486"/>
      <c r="P22" s="671"/>
    </row>
    <row r="23" spans="1:16" s="665" customFormat="1" ht="19" customHeight="1">
      <c r="A23" s="497"/>
      <c r="B23" s="485" t="s">
        <v>423</v>
      </c>
      <c r="C23" s="485"/>
      <c r="D23" s="485"/>
      <c r="E23" s="485"/>
      <c r="F23" s="498"/>
      <c r="G23" s="499"/>
      <c r="H23" s="497"/>
      <c r="I23" s="485" t="s">
        <v>424</v>
      </c>
      <c r="J23" s="485"/>
      <c r="K23" s="485"/>
      <c r="L23" s="485"/>
      <c r="M23" s="485"/>
      <c r="N23" s="485"/>
      <c r="O23" s="486"/>
      <c r="P23" s="671"/>
    </row>
    <row r="24" spans="1:16" s="665" customFormat="1" ht="19" customHeight="1">
      <c r="A24" s="670"/>
      <c r="B24" s="485"/>
      <c r="C24" s="485"/>
      <c r="D24" s="485"/>
      <c r="E24" s="485"/>
      <c r="F24" s="672"/>
      <c r="G24" s="499"/>
      <c r="H24" s="670"/>
      <c r="I24" s="485" t="s">
        <v>425</v>
      </c>
      <c r="J24" s="485"/>
      <c r="K24" s="485"/>
      <c r="L24" s="485"/>
      <c r="M24" s="485"/>
      <c r="N24" s="485"/>
      <c r="O24" s="486"/>
      <c r="P24" s="671"/>
    </row>
    <row r="25" spans="1:16" s="665" customFormat="1" ht="19" customHeight="1">
      <c r="A25" s="670"/>
      <c r="B25" s="485" t="s">
        <v>426</v>
      </c>
      <c r="C25" s="485"/>
      <c r="D25" s="485"/>
      <c r="E25" s="485"/>
      <c r="F25" s="549">
        <v>672</v>
      </c>
      <c r="G25" s="501" t="s">
        <v>323</v>
      </c>
      <c r="H25" s="670"/>
      <c r="I25" s="485" t="s">
        <v>427</v>
      </c>
      <c r="J25" s="485"/>
      <c r="K25" s="485"/>
      <c r="L25" s="485"/>
      <c r="M25" s="485"/>
      <c r="N25" s="485"/>
      <c r="O25" s="502"/>
      <c r="P25" s="671"/>
    </row>
    <row r="26" spans="1:16" s="665" customFormat="1" ht="19" customHeight="1">
      <c r="A26" s="670"/>
      <c r="B26" s="485"/>
      <c r="C26" s="485"/>
      <c r="D26" s="485"/>
      <c r="E26" s="485"/>
      <c r="F26" s="492">
        <f>F22-F25</f>
        <v>7128</v>
      </c>
      <c r="G26" s="485" t="s">
        <v>323</v>
      </c>
      <c r="H26" s="670"/>
      <c r="I26" s="485"/>
      <c r="J26" s="485"/>
      <c r="K26" s="490"/>
      <c r="L26" s="490"/>
      <c r="M26" s="485"/>
      <c r="N26" s="485"/>
      <c r="O26" s="490"/>
      <c r="P26" s="576"/>
    </row>
    <row r="27" spans="1:16" s="665" customFormat="1" ht="19" customHeight="1">
      <c r="A27" s="497"/>
      <c r="B27" s="485"/>
      <c r="C27" s="485"/>
      <c r="D27" s="485"/>
      <c r="E27" s="485"/>
      <c r="F27" s="511"/>
      <c r="G27" s="508"/>
      <c r="H27" s="485"/>
      <c r="I27" s="485"/>
      <c r="J27" s="485"/>
      <c r="K27" s="485"/>
      <c r="L27" s="485"/>
      <c r="M27" s="485"/>
      <c r="N27" s="485"/>
      <c r="O27" s="486"/>
    </row>
    <row r="28" spans="1:16" s="665" customFormat="1" ht="19" customHeight="1">
      <c r="A28" s="497" t="s">
        <v>434</v>
      </c>
      <c r="B28" s="485"/>
      <c r="C28" s="485"/>
      <c r="D28" s="485"/>
      <c r="E28" s="485"/>
      <c r="F28" s="492">
        <v>42800</v>
      </c>
      <c r="G28" s="485" t="s">
        <v>323</v>
      </c>
      <c r="H28" s="485"/>
      <c r="I28" s="485" t="s">
        <v>435</v>
      </c>
      <c r="J28" s="485"/>
      <c r="K28" s="485"/>
      <c r="L28" s="485"/>
      <c r="M28" s="485"/>
      <c r="N28" s="485"/>
      <c r="O28" s="486"/>
    </row>
    <row r="29" spans="1:16" s="665" customFormat="1" ht="19" customHeight="1">
      <c r="A29" s="497"/>
      <c r="B29" s="485"/>
      <c r="C29" s="485"/>
      <c r="D29" s="485"/>
      <c r="E29" s="485"/>
      <c r="F29" s="511"/>
      <c r="G29" s="508"/>
      <c r="H29" s="485"/>
      <c r="I29" s="485"/>
      <c r="J29" s="485"/>
      <c r="K29" s="485"/>
      <c r="L29" s="485"/>
      <c r="M29" s="485"/>
      <c r="N29" s="485"/>
      <c r="O29" s="486"/>
    </row>
    <row r="30" spans="1:16" s="665" customFormat="1" ht="19" customHeight="1">
      <c r="A30" s="509" t="s">
        <v>436</v>
      </c>
      <c r="B30" s="486"/>
      <c r="C30" s="486"/>
      <c r="D30" s="485"/>
      <c r="E30" s="485"/>
      <c r="F30" s="567">
        <v>1034</v>
      </c>
      <c r="G30" s="486" t="s">
        <v>323</v>
      </c>
      <c r="H30" s="486"/>
      <c r="I30" s="486" t="s">
        <v>470</v>
      </c>
      <c r="J30" s="486"/>
      <c r="K30" s="485"/>
      <c r="L30" s="485"/>
      <c r="M30" s="485"/>
      <c r="N30" s="485"/>
      <c r="O30" s="502"/>
    </row>
    <row r="31" spans="1:16" s="665" customFormat="1" ht="19" customHeight="1">
      <c r="A31" s="497"/>
      <c r="B31" s="485"/>
      <c r="C31" s="485"/>
      <c r="D31" s="485"/>
      <c r="E31" s="485"/>
      <c r="F31" s="511"/>
      <c r="G31" s="508"/>
      <c r="H31" s="485"/>
      <c r="I31" s="485"/>
      <c r="J31" s="485"/>
      <c r="K31" s="485"/>
      <c r="L31" s="485"/>
      <c r="M31" s="485"/>
      <c r="N31" s="485"/>
      <c r="O31" s="486"/>
    </row>
    <row r="32" spans="1:16" s="665" customFormat="1" ht="19" customHeight="1">
      <c r="A32" s="497" t="s">
        <v>622</v>
      </c>
      <c r="B32" s="485"/>
      <c r="C32" s="485"/>
      <c r="D32" s="485"/>
      <c r="E32" s="485"/>
      <c r="F32" s="513">
        <v>1034</v>
      </c>
      <c r="G32" s="485" t="s">
        <v>323</v>
      </c>
      <c r="H32" s="485"/>
      <c r="I32" s="485" t="s">
        <v>623</v>
      </c>
      <c r="J32" s="485"/>
      <c r="K32" s="673"/>
      <c r="L32" s="485"/>
      <c r="M32" s="485"/>
      <c r="N32" s="485"/>
      <c r="O32" s="668"/>
      <c r="P32" s="674"/>
    </row>
    <row r="33" spans="1:16" s="665" customFormat="1" ht="19" customHeight="1">
      <c r="A33" s="497" t="s">
        <v>624</v>
      </c>
      <c r="B33" s="485"/>
      <c r="C33" s="485"/>
      <c r="D33" s="485"/>
      <c r="E33" s="485"/>
      <c r="F33" s="513">
        <v>1230.45</v>
      </c>
      <c r="G33" s="485" t="s">
        <v>323</v>
      </c>
      <c r="H33" s="485"/>
      <c r="I33" s="485" t="s">
        <v>625</v>
      </c>
      <c r="J33" s="485"/>
      <c r="K33" s="673"/>
      <c r="L33" s="485"/>
      <c r="M33" s="485"/>
      <c r="N33" s="485"/>
      <c r="O33" s="668"/>
      <c r="P33" s="674"/>
    </row>
    <row r="34" spans="1:16" s="665" customFormat="1" ht="19" customHeight="1">
      <c r="A34" s="497" t="s">
        <v>626</v>
      </c>
      <c r="B34" s="485"/>
      <c r="C34" s="485"/>
      <c r="D34" s="485"/>
      <c r="E34" s="485"/>
      <c r="F34" s="513">
        <v>103.4</v>
      </c>
      <c r="G34" s="485" t="s">
        <v>323</v>
      </c>
      <c r="H34" s="485"/>
      <c r="I34" s="485" t="s">
        <v>627</v>
      </c>
      <c r="J34" s="485"/>
      <c r="K34" s="673"/>
      <c r="L34" s="485"/>
      <c r="M34" s="485"/>
      <c r="N34" s="485"/>
      <c r="O34" s="668"/>
      <c r="P34" s="674"/>
    </row>
    <row r="35" spans="1:16" s="665" customFormat="1" ht="19" customHeight="1">
      <c r="A35" s="497" t="s">
        <v>445</v>
      </c>
      <c r="B35" s="485"/>
      <c r="C35" s="485"/>
      <c r="D35" s="485"/>
      <c r="E35" s="485"/>
      <c r="F35" s="515">
        <v>48</v>
      </c>
      <c r="G35" s="485" t="s">
        <v>323</v>
      </c>
      <c r="H35" s="485"/>
      <c r="I35" s="485" t="s">
        <v>446</v>
      </c>
      <c r="J35" s="485"/>
      <c r="K35" s="485"/>
      <c r="L35" s="485"/>
      <c r="M35" s="485"/>
      <c r="N35" s="485"/>
      <c r="O35" s="668"/>
      <c r="P35" s="674"/>
    </row>
    <row r="36" spans="1:16" s="665" customFormat="1" ht="9" customHeight="1">
      <c r="A36" s="497"/>
      <c r="B36" s="485"/>
      <c r="C36" s="485"/>
      <c r="D36" s="485"/>
      <c r="E36" s="485"/>
      <c r="F36" s="511"/>
      <c r="G36" s="508"/>
      <c r="H36" s="485"/>
      <c r="I36" s="485"/>
      <c r="J36" s="485"/>
      <c r="K36" s="485"/>
      <c r="L36" s="485"/>
      <c r="M36" s="485"/>
      <c r="N36" s="485"/>
      <c r="O36" s="668"/>
    </row>
    <row r="37" spans="1:16" s="665" customFormat="1" ht="19" customHeight="1">
      <c r="A37" s="574"/>
      <c r="B37" s="651"/>
      <c r="C37" s="651"/>
      <c r="F37" s="669"/>
      <c r="G37" s="651"/>
      <c r="H37" s="651"/>
      <c r="I37" s="651"/>
      <c r="J37" s="651"/>
      <c r="K37" s="543"/>
      <c r="O37" s="668"/>
    </row>
    <row r="38" spans="1:16" s="665" customFormat="1" ht="19" customHeight="1">
      <c r="A38" s="516" t="s">
        <v>447</v>
      </c>
      <c r="B38" s="517"/>
      <c r="C38" s="517"/>
      <c r="D38" s="517"/>
      <c r="E38" s="517"/>
      <c r="F38" s="518">
        <f>SUM(F32:F35)</f>
        <v>2415.85</v>
      </c>
      <c r="G38" s="517" t="s">
        <v>323</v>
      </c>
      <c r="H38" s="517"/>
      <c r="I38" s="517" t="s">
        <v>448</v>
      </c>
      <c r="J38" s="517"/>
      <c r="K38" s="517"/>
      <c r="L38" s="517"/>
      <c r="M38" s="517"/>
      <c r="N38" s="517"/>
      <c r="O38" s="668"/>
    </row>
    <row r="39" spans="1:16" s="665" customFormat="1" ht="9" customHeight="1">
      <c r="A39" s="497"/>
      <c r="B39" s="485"/>
      <c r="C39" s="485"/>
      <c r="D39" s="485"/>
      <c r="E39" s="485"/>
      <c r="F39" s="511"/>
      <c r="G39" s="508"/>
      <c r="H39" s="485"/>
      <c r="I39" s="485"/>
      <c r="J39" s="485"/>
      <c r="K39" s="485"/>
      <c r="L39" s="485"/>
      <c r="M39" s="486"/>
      <c r="N39" s="485"/>
    </row>
    <row r="40" spans="1:16" s="665" customFormat="1" ht="19" customHeight="1">
      <c r="A40" s="497"/>
      <c r="B40" s="485"/>
      <c r="C40" s="485"/>
      <c r="D40" s="485"/>
      <c r="E40" s="485"/>
      <c r="F40" s="492"/>
      <c r="G40" s="485"/>
      <c r="H40" s="485"/>
      <c r="I40" s="485"/>
      <c r="J40" s="485"/>
      <c r="K40" s="485"/>
      <c r="L40" s="485"/>
      <c r="M40" s="486"/>
      <c r="N40" s="485"/>
    </row>
    <row r="41" spans="1:16" s="576" customFormat="1" ht="19" customHeight="1">
      <c r="A41" s="521" t="s">
        <v>449</v>
      </c>
      <c r="B41" s="485"/>
      <c r="C41" s="485"/>
      <c r="D41" s="485"/>
      <c r="E41" s="485"/>
      <c r="F41" s="492"/>
      <c r="G41" s="485"/>
      <c r="H41" s="522" t="s">
        <v>450</v>
      </c>
      <c r="I41" s="485"/>
      <c r="J41" s="485"/>
      <c r="K41" s="485"/>
      <c r="L41" s="485"/>
      <c r="M41" s="485"/>
      <c r="N41" s="485"/>
    </row>
    <row r="42" spans="1:16" s="576" customFormat="1" ht="19" customHeight="1">
      <c r="A42" s="497" t="s">
        <v>628</v>
      </c>
      <c r="B42" s="485"/>
      <c r="C42" s="485"/>
      <c r="D42" s="485"/>
      <c r="E42" s="485"/>
      <c r="F42" s="492"/>
      <c r="G42" s="485"/>
      <c r="H42" s="485" t="s">
        <v>452</v>
      </c>
      <c r="I42" s="485"/>
      <c r="J42" s="485"/>
      <c r="K42" s="485"/>
      <c r="L42" s="485"/>
      <c r="M42" s="485"/>
      <c r="N42" s="485"/>
    </row>
    <row r="43" spans="1:16" s="665" customFormat="1" ht="19" customHeight="1">
      <c r="A43" s="497" t="s">
        <v>629</v>
      </c>
      <c r="B43" s="485"/>
      <c r="C43" s="485"/>
      <c r="D43" s="485"/>
      <c r="E43" s="485"/>
      <c r="F43" s="492"/>
      <c r="G43" s="485"/>
      <c r="H43" s="485" t="s">
        <v>630</v>
      </c>
      <c r="I43" s="485"/>
      <c r="J43" s="485"/>
      <c r="K43" s="485"/>
      <c r="L43" s="485"/>
      <c r="M43" s="485"/>
      <c r="N43" s="485"/>
    </row>
    <row r="44" spans="1:16" s="665" customFormat="1" ht="19" customHeight="1">
      <c r="A44" s="497" t="s">
        <v>631</v>
      </c>
      <c r="B44" s="485"/>
      <c r="C44" s="485"/>
      <c r="D44" s="485"/>
      <c r="E44" s="485"/>
      <c r="F44" s="492"/>
      <c r="G44" s="485"/>
      <c r="H44" s="485" t="s">
        <v>632</v>
      </c>
      <c r="I44" s="485"/>
      <c r="J44" s="485"/>
      <c r="K44" s="485"/>
      <c r="L44" s="485"/>
      <c r="M44" s="485"/>
      <c r="N44" s="485"/>
    </row>
    <row r="45" spans="1:16" s="665" customFormat="1" ht="19" customHeight="1">
      <c r="A45" s="497"/>
      <c r="B45" s="485"/>
      <c r="C45" s="485"/>
      <c r="D45" s="485"/>
      <c r="E45" s="485"/>
      <c r="F45" s="492"/>
      <c r="G45" s="485"/>
      <c r="H45" s="485"/>
      <c r="I45" s="485"/>
      <c r="J45" s="485"/>
      <c r="K45" s="485"/>
      <c r="L45" s="485"/>
      <c r="M45" s="485"/>
      <c r="N45" s="485"/>
    </row>
    <row r="46" spans="1:16" s="665" customFormat="1" ht="19" customHeight="1">
      <c r="A46" s="497" t="s">
        <v>458</v>
      </c>
      <c r="B46" s="485"/>
      <c r="C46" s="485"/>
      <c r="D46" s="485"/>
      <c r="E46" s="485"/>
      <c r="F46" s="492"/>
      <c r="G46" s="485"/>
      <c r="H46" s="485" t="s">
        <v>459</v>
      </c>
      <c r="I46" s="485"/>
      <c r="J46" s="485"/>
      <c r="K46" s="485"/>
      <c r="L46" s="485"/>
      <c r="M46" s="485"/>
      <c r="N46" s="485"/>
    </row>
    <row r="47" spans="1:16" s="665" customFormat="1" ht="19" customHeight="1">
      <c r="A47" s="497" t="s">
        <v>460</v>
      </c>
      <c r="B47" s="485"/>
      <c r="C47" s="485"/>
      <c r="D47" s="485"/>
      <c r="E47" s="485"/>
      <c r="F47" s="492"/>
      <c r="G47" s="485"/>
      <c r="H47" s="485" t="s">
        <v>461</v>
      </c>
      <c r="I47" s="485"/>
      <c r="J47" s="485"/>
      <c r="K47" s="485"/>
      <c r="L47" s="485"/>
      <c r="M47" s="485"/>
      <c r="N47" s="485"/>
    </row>
    <row r="48" spans="1:16" s="665" customFormat="1" ht="19" customHeight="1">
      <c r="A48" s="497"/>
      <c r="B48" s="485"/>
      <c r="C48" s="485"/>
      <c r="D48" s="485"/>
      <c r="E48" s="485"/>
      <c r="F48" s="492"/>
      <c r="G48" s="485"/>
      <c r="H48" s="485"/>
      <c r="I48" s="485"/>
      <c r="J48" s="485"/>
      <c r="K48" s="485"/>
      <c r="L48" s="485"/>
      <c r="M48" s="485"/>
      <c r="N48" s="485"/>
    </row>
    <row r="49" spans="1:16" s="665" customFormat="1" ht="19" customHeight="1">
      <c r="A49" s="497" t="s">
        <v>462</v>
      </c>
      <c r="B49" s="485"/>
      <c r="C49" s="485"/>
      <c r="D49" s="485"/>
      <c r="E49" s="485"/>
      <c r="F49" s="492"/>
      <c r="G49" s="485"/>
      <c r="H49" s="485" t="s">
        <v>463</v>
      </c>
      <c r="I49" s="485"/>
      <c r="J49" s="485"/>
      <c r="K49" s="485"/>
      <c r="L49" s="485"/>
      <c r="M49" s="485"/>
      <c r="N49" s="485"/>
      <c r="O49" s="485"/>
      <c r="P49" s="485"/>
    </row>
    <row r="50" spans="1:16" s="665" customFormat="1" ht="19" customHeight="1">
      <c r="A50" s="497" t="s">
        <v>155</v>
      </c>
      <c r="B50" s="630">
        <v>17010</v>
      </c>
      <c r="C50" s="572" t="s">
        <v>323</v>
      </c>
      <c r="D50" s="485"/>
      <c r="E50" s="492" t="s">
        <v>53</v>
      </c>
      <c r="F50" s="485"/>
      <c r="G50" s="485"/>
      <c r="H50" s="630">
        <v>19070</v>
      </c>
      <c r="I50" s="572" t="s">
        <v>54</v>
      </c>
      <c r="J50" s="485"/>
      <c r="K50" s="485" t="s">
        <v>55</v>
      </c>
      <c r="L50" s="485"/>
      <c r="M50" s="630">
        <v>19600</v>
      </c>
      <c r="N50" s="572" t="s">
        <v>323</v>
      </c>
      <c r="O50" s="485"/>
      <c r="P50" s="485"/>
    </row>
    <row r="51" spans="1:16" s="665" customFormat="1" ht="19" customHeight="1">
      <c r="A51" s="497" t="s">
        <v>56</v>
      </c>
      <c r="B51" s="630">
        <v>19500</v>
      </c>
      <c r="C51" s="572" t="s">
        <v>323</v>
      </c>
      <c r="D51" s="485"/>
      <c r="E51" s="492" t="s">
        <v>57</v>
      </c>
      <c r="F51" s="485"/>
      <c r="G51" s="485"/>
      <c r="H51" s="630">
        <v>24005</v>
      </c>
      <c r="I51" s="572" t="s">
        <v>323</v>
      </c>
      <c r="J51" s="485"/>
      <c r="K51" s="485" t="s">
        <v>58</v>
      </c>
      <c r="L51" s="485"/>
      <c r="M51" s="630">
        <v>30650.053022269352</v>
      </c>
      <c r="N51" s="572" t="s">
        <v>323</v>
      </c>
      <c r="O51" s="485"/>
      <c r="P51" s="485"/>
    </row>
    <row r="52" spans="1:16" s="665" customFormat="1" ht="19" customHeight="1">
      <c r="A52" s="497" t="s">
        <v>59</v>
      </c>
      <c r="B52" s="630">
        <v>18810</v>
      </c>
      <c r="C52" s="572" t="s">
        <v>323</v>
      </c>
      <c r="D52" s="485"/>
      <c r="E52" s="492" t="s">
        <v>60</v>
      </c>
      <c r="F52" s="485"/>
      <c r="G52" s="485"/>
      <c r="H52" s="630">
        <v>39100</v>
      </c>
      <c r="I52" s="572" t="s">
        <v>323</v>
      </c>
      <c r="J52" s="485"/>
      <c r="K52" s="485" t="s">
        <v>61</v>
      </c>
      <c r="L52" s="485"/>
      <c r="M52" s="630">
        <v>32025</v>
      </c>
      <c r="N52" s="572" t="s">
        <v>54</v>
      </c>
      <c r="O52" s="485"/>
      <c r="P52" s="485"/>
    </row>
    <row r="53" spans="1:16" s="665" customFormat="1" ht="19" customHeight="1">
      <c r="A53" s="497" t="s">
        <v>62</v>
      </c>
      <c r="B53" s="630">
        <v>25700</v>
      </c>
      <c r="C53" s="572" t="s">
        <v>323</v>
      </c>
      <c r="D53" s="485"/>
      <c r="E53" s="492" t="s">
        <v>63</v>
      </c>
      <c r="F53" s="485"/>
      <c r="G53" s="485"/>
      <c r="H53" s="630">
        <v>43555</v>
      </c>
      <c r="I53" s="572" t="s">
        <v>323</v>
      </c>
      <c r="J53" s="485"/>
      <c r="K53" s="485" t="s">
        <v>64</v>
      </c>
      <c r="L53" s="485"/>
      <c r="M53" s="630">
        <v>30355</v>
      </c>
      <c r="N53" s="572" t="s">
        <v>54</v>
      </c>
      <c r="O53" s="485"/>
      <c r="P53" s="485"/>
    </row>
    <row r="54" spans="1:16" s="665" customFormat="1" ht="19" customHeight="1">
      <c r="A54" s="497" t="s">
        <v>65</v>
      </c>
      <c r="B54" s="630">
        <v>12900</v>
      </c>
      <c r="C54" s="572" t="s">
        <v>323</v>
      </c>
      <c r="D54" s="485"/>
      <c r="E54" s="492" t="s">
        <v>66</v>
      </c>
      <c r="F54" s="485"/>
      <c r="G54" s="485"/>
      <c r="H54" s="630">
        <v>21900</v>
      </c>
      <c r="I54" s="572" t="s">
        <v>323</v>
      </c>
      <c r="J54" s="485"/>
      <c r="K54" s="485" t="s">
        <v>67</v>
      </c>
      <c r="L54" s="485"/>
      <c r="M54" s="630">
        <v>20900</v>
      </c>
      <c r="N54" s="572" t="s">
        <v>54</v>
      </c>
      <c r="O54" s="485"/>
      <c r="P54" s="485"/>
    </row>
    <row r="55" spans="1:16" s="665" customFormat="1" ht="19" customHeight="1">
      <c r="A55" s="497" t="s">
        <v>68</v>
      </c>
      <c r="B55" s="630">
        <v>19910</v>
      </c>
      <c r="C55" s="572" t="s">
        <v>323</v>
      </c>
      <c r="D55" s="485"/>
      <c r="E55" s="492" t="s">
        <v>69</v>
      </c>
      <c r="F55" s="485"/>
      <c r="G55" s="485"/>
      <c r="H55" s="630">
        <v>16100</v>
      </c>
      <c r="I55" s="572" t="s">
        <v>323</v>
      </c>
      <c r="J55" s="485"/>
      <c r="K55" s="485" t="s">
        <v>70</v>
      </c>
      <c r="L55" s="485"/>
      <c r="M55" s="630">
        <v>12900</v>
      </c>
      <c r="N55" s="572" t="s">
        <v>54</v>
      </c>
      <c r="O55" s="485"/>
      <c r="P55" s="485"/>
    </row>
    <row r="56" spans="1:16" s="665" customFormat="1" ht="19" customHeight="1">
      <c r="A56" s="497" t="s">
        <v>71</v>
      </c>
      <c r="B56" s="630">
        <v>20350</v>
      </c>
      <c r="C56" s="572" t="s">
        <v>323</v>
      </c>
      <c r="D56" s="485"/>
      <c r="E56" s="492" t="s">
        <v>72</v>
      </c>
      <c r="F56" s="485"/>
      <c r="G56" s="485"/>
      <c r="H56" s="630">
        <v>6200</v>
      </c>
      <c r="I56" s="572" t="s">
        <v>323</v>
      </c>
      <c r="J56" s="485"/>
      <c r="K56" s="485" t="s">
        <v>73</v>
      </c>
      <c r="L56" s="485"/>
      <c r="M56" s="630">
        <v>57306</v>
      </c>
      <c r="N56" s="572" t="s">
        <v>54</v>
      </c>
      <c r="O56" s="485"/>
      <c r="P56" s="485"/>
    </row>
    <row r="57" spans="1:16" s="665" customFormat="1" ht="19" customHeight="1">
      <c r="A57" s="497" t="s">
        <v>74</v>
      </c>
      <c r="B57" s="630">
        <v>18100</v>
      </c>
      <c r="C57" s="572" t="s">
        <v>323</v>
      </c>
      <c r="D57" s="485"/>
      <c r="E57" s="492" t="s">
        <v>75</v>
      </c>
      <c r="F57" s="485"/>
      <c r="G57" s="485"/>
      <c r="H57" s="630">
        <v>23769.894</v>
      </c>
      <c r="I57" s="572" t="s">
        <v>323</v>
      </c>
      <c r="J57" s="485"/>
      <c r="K57" s="485" t="s">
        <v>76</v>
      </c>
      <c r="L57" s="485"/>
      <c r="M57" s="630">
        <v>30860</v>
      </c>
      <c r="N57" s="572" t="s">
        <v>54</v>
      </c>
      <c r="O57" s="485"/>
      <c r="P57" s="485"/>
    </row>
    <row r="58" spans="1:16" s="665" customFormat="1" ht="19" customHeight="1">
      <c r="A58" s="497" t="s">
        <v>77</v>
      </c>
      <c r="B58" s="630">
        <v>21600</v>
      </c>
      <c r="C58" s="572" t="s">
        <v>323</v>
      </c>
      <c r="D58" s="485"/>
      <c r="E58" s="492" t="s">
        <v>78</v>
      </c>
      <c r="F58" s="485"/>
      <c r="G58" s="485"/>
      <c r="H58" s="630">
        <v>28600</v>
      </c>
      <c r="I58" s="572" t="s">
        <v>323</v>
      </c>
      <c r="J58" s="485"/>
      <c r="K58" s="485" t="s">
        <v>79</v>
      </c>
      <c r="L58" s="485"/>
      <c r="M58" s="630">
        <v>38050</v>
      </c>
      <c r="N58" s="572" t="s">
        <v>323</v>
      </c>
      <c r="O58" s="485"/>
      <c r="P58" s="485"/>
    </row>
    <row r="59" spans="1:16" s="665" customFormat="1" ht="19" customHeight="1">
      <c r="A59" s="497"/>
      <c r="B59" s="485"/>
      <c r="C59" s="485"/>
      <c r="D59" s="485"/>
      <c r="E59" s="485"/>
      <c r="F59" s="485"/>
      <c r="G59" s="485"/>
      <c r="H59" s="497"/>
      <c r="I59" s="497"/>
      <c r="J59" s="485"/>
      <c r="K59" s="485" t="s">
        <v>80</v>
      </c>
      <c r="L59" s="485"/>
      <c r="M59" s="485"/>
      <c r="N59" s="485"/>
      <c r="O59" s="485"/>
      <c r="P59" s="485"/>
    </row>
    <row r="60" spans="1:16" s="665" customFormat="1" ht="19" customHeight="1">
      <c r="A60" s="497"/>
      <c r="B60" s="485"/>
      <c r="C60" s="485"/>
      <c r="D60" s="492"/>
      <c r="E60" s="485"/>
      <c r="F60" s="485"/>
      <c r="G60" s="485"/>
      <c r="H60" s="485"/>
      <c r="I60" s="485"/>
      <c r="J60" s="485"/>
      <c r="K60" s="486"/>
      <c r="L60" s="485"/>
      <c r="M60" s="485"/>
      <c r="N60" s="485"/>
      <c r="O60" s="485"/>
      <c r="P60" s="485"/>
    </row>
    <row r="61" spans="1:16" ht="19" customHeight="1">
      <c r="J61" s="576"/>
      <c r="K61" s="577"/>
    </row>
    <row r="62" spans="1:16" ht="19" customHeight="1"/>
    <row r="63" spans="1:16" ht="19" customHeight="1"/>
    <row r="64" spans="1:16" ht="19" customHeight="1"/>
    <row r="65" ht="19" customHeight="1"/>
    <row r="66" ht="19" customHeight="1"/>
    <row r="67" ht="19" customHeight="1"/>
  </sheetData>
  <printOptions horizontalCentered="1"/>
  <pageMargins left="0.39370078740157483" right="0.39370078740157483" top="0.59055118110236227" bottom="0.59055118110236227" header="0.39370078740157483" footer="0.39370078740157483"/>
  <pageSetup paperSize="9" scale="64" orientation="portrait" r:id="rId1"/>
  <headerFooter alignWithMargins="0">
    <oddHeader>&amp;C&amp;"Helvetica,Fett"&amp;12 2017</oddHeader>
    <oddFooter>&amp;L44&amp;C&amp;"Helvetica,Standard" Eidg. Steuerverwaltung  -  Administration fédérale des contributions  -  Amministrazione federale delle contribuzioni</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Tabelle22"/>
  <dimension ref="A1:AG295"/>
  <sheetViews>
    <sheetView view="pageLayout" zoomScale="70" zoomScaleNormal="60" zoomScalePageLayoutView="70" workbookViewId="0"/>
  </sheetViews>
  <sheetFormatPr baseColWidth="10" defaultColWidth="12.6640625" defaultRowHeight="18"/>
  <cols>
    <col min="1" max="1" width="31.1640625" style="4" customWidth="1"/>
    <col min="2" max="2" width="13.6640625" style="4" bestFit="1" customWidth="1"/>
    <col min="3" max="13" width="11.6640625" style="4" customWidth="1"/>
    <col min="14" max="15" width="12.6640625" style="192" customWidth="1"/>
    <col min="16" max="16" width="14.6640625" style="192" customWidth="1"/>
    <col min="17" max="18" width="5.6640625" style="194" customWidth="1"/>
    <col min="19" max="19" width="4.6640625" style="194" customWidth="1"/>
    <col min="20" max="24" width="5.6640625" style="194" customWidth="1"/>
    <col min="25" max="33" width="12.6640625" style="192" customWidth="1"/>
    <col min="34" max="16384" width="12.6640625" style="4"/>
  </cols>
  <sheetData>
    <row r="1" spans="1:33" s="408" customFormat="1" ht="19" customHeight="1">
      <c r="A1" s="409" t="s">
        <v>252</v>
      </c>
      <c r="B1" s="409"/>
      <c r="C1" s="409"/>
      <c r="D1" s="409"/>
      <c r="E1" s="409"/>
      <c r="F1" s="409"/>
      <c r="G1" s="409"/>
      <c r="H1" s="409"/>
      <c r="I1" s="409"/>
      <c r="J1" s="409"/>
      <c r="K1" s="409"/>
      <c r="L1" s="409"/>
      <c r="M1" s="409"/>
      <c r="N1" s="406"/>
      <c r="O1" s="406"/>
      <c r="P1" s="406"/>
      <c r="Q1" s="407"/>
      <c r="R1" s="407"/>
      <c r="S1" s="407"/>
      <c r="T1" s="407"/>
      <c r="U1" s="407"/>
      <c r="V1" s="407"/>
      <c r="W1" s="407"/>
      <c r="X1" s="407"/>
      <c r="Y1" s="406"/>
      <c r="Z1" s="406"/>
      <c r="AA1" s="406"/>
      <c r="AB1" s="406"/>
      <c r="AC1" s="406"/>
      <c r="AD1" s="406"/>
      <c r="AE1" s="406"/>
      <c r="AF1" s="406"/>
      <c r="AG1" s="406"/>
    </row>
    <row r="2" spans="1:33" ht="35.25" customHeight="1">
      <c r="A2" s="849" t="s">
        <v>139</v>
      </c>
      <c r="B2" s="849"/>
      <c r="C2" s="849"/>
      <c r="D2" s="849"/>
      <c r="E2" s="849"/>
      <c r="F2" s="849"/>
      <c r="G2" s="849"/>
      <c r="H2" s="849"/>
      <c r="I2" s="849"/>
      <c r="J2" s="849"/>
      <c r="K2" s="849"/>
      <c r="L2" s="849"/>
      <c r="M2" s="849"/>
    </row>
    <row r="3" spans="1:33">
      <c r="B3" s="6"/>
      <c r="C3" s="6"/>
      <c r="D3" s="6"/>
      <c r="E3" s="6"/>
      <c r="F3" s="6"/>
      <c r="G3" s="6"/>
      <c r="H3" s="6"/>
      <c r="I3" s="6"/>
      <c r="J3" s="6"/>
      <c r="K3" s="6"/>
      <c r="L3" s="6"/>
      <c r="M3" s="6"/>
    </row>
    <row r="4" spans="1:33" ht="19" customHeight="1">
      <c r="A4" s="7" t="s">
        <v>51</v>
      </c>
      <c r="B4" s="3"/>
      <c r="C4" s="3"/>
      <c r="D4" s="3"/>
      <c r="E4" s="3"/>
      <c r="F4" s="3"/>
      <c r="G4" s="3"/>
      <c r="H4" s="3"/>
      <c r="I4" s="3"/>
      <c r="J4" s="3"/>
    </row>
    <row r="5" spans="1:33" ht="19" customHeight="1">
      <c r="A5" s="856" t="s">
        <v>34</v>
      </c>
      <c r="B5" s="856"/>
      <c r="C5" s="856"/>
      <c r="D5" s="856"/>
      <c r="E5" s="856"/>
      <c r="F5" s="856"/>
      <c r="G5" s="856"/>
      <c r="H5" s="856"/>
      <c r="I5" s="856"/>
      <c r="J5" s="856"/>
    </row>
    <row r="6" spans="1:33" ht="19" customHeight="1">
      <c r="A6" s="383" t="s">
        <v>35</v>
      </c>
    </row>
    <row r="7" spans="1:33" ht="19" customHeight="1">
      <c r="A7" s="3"/>
    </row>
    <row r="8" spans="1:33" ht="19" customHeight="1">
      <c r="A8" s="6">
        <v>20</v>
      </c>
    </row>
    <row r="9" spans="1:33" ht="19" customHeight="1" thickBot="1">
      <c r="A9" s="7" t="s">
        <v>10</v>
      </c>
      <c r="C9" s="182"/>
      <c r="D9" s="182"/>
      <c r="E9" s="182"/>
      <c r="F9" s="182"/>
      <c r="G9" s="182"/>
      <c r="H9" s="182"/>
      <c r="I9" s="182"/>
      <c r="J9" s="182"/>
      <c r="K9" s="182"/>
      <c r="L9" s="182"/>
      <c r="M9" s="182"/>
    </row>
    <row r="10" spans="1:33" ht="19" customHeight="1" thickBot="1">
      <c r="A10" s="7" t="s">
        <v>11</v>
      </c>
      <c r="B10" s="850" t="s">
        <v>281</v>
      </c>
      <c r="C10" s="851"/>
      <c r="D10" s="851"/>
      <c r="E10" s="851"/>
      <c r="F10" s="851"/>
      <c r="G10" s="851"/>
      <c r="H10" s="851"/>
      <c r="I10" s="851"/>
      <c r="J10" s="851"/>
      <c r="K10" s="851"/>
      <c r="L10" s="851"/>
      <c r="M10" s="852"/>
    </row>
    <row r="11" spans="1:33" s="185" customFormat="1" ht="19" customHeight="1">
      <c r="A11" s="7" t="s">
        <v>279</v>
      </c>
      <c r="B11" s="190">
        <v>20000</v>
      </c>
      <c r="C11" s="190">
        <v>30000</v>
      </c>
      <c r="D11" s="190">
        <v>40000</v>
      </c>
      <c r="E11" s="190">
        <v>50000</v>
      </c>
      <c r="F11" s="190">
        <v>60000</v>
      </c>
      <c r="G11" s="190">
        <v>70000</v>
      </c>
      <c r="H11" s="190">
        <v>80000</v>
      </c>
      <c r="I11" s="190">
        <v>90000</v>
      </c>
      <c r="J11" s="190">
        <v>100000</v>
      </c>
      <c r="K11" s="190">
        <v>150000</v>
      </c>
      <c r="L11" s="190">
        <v>200000</v>
      </c>
      <c r="M11" s="190">
        <v>500000</v>
      </c>
      <c r="N11" s="193"/>
      <c r="O11" s="193"/>
      <c r="P11" s="193"/>
      <c r="Q11" s="195"/>
      <c r="R11" s="195"/>
      <c r="S11" s="195"/>
      <c r="T11" s="195"/>
      <c r="U11" s="195"/>
      <c r="V11" s="195"/>
      <c r="W11" s="195"/>
      <c r="X11" s="195"/>
      <c r="Y11" s="193"/>
      <c r="Z11" s="193"/>
      <c r="AA11" s="193"/>
      <c r="AB11" s="193"/>
      <c r="AC11" s="193"/>
      <c r="AD11" s="193"/>
      <c r="AE11" s="193"/>
      <c r="AF11" s="193"/>
      <c r="AG11" s="193"/>
    </row>
    <row r="12" spans="1:33" s="185" customFormat="1" ht="19" customHeight="1">
      <c r="A12" s="7"/>
      <c r="B12" s="184"/>
      <c r="C12" s="184"/>
      <c r="D12" s="184"/>
      <c r="E12" s="184"/>
      <c r="F12" s="184"/>
      <c r="G12" s="184"/>
      <c r="H12" s="184"/>
      <c r="I12" s="184"/>
      <c r="J12" s="184"/>
      <c r="K12" s="184"/>
      <c r="L12" s="184"/>
      <c r="M12" s="184"/>
      <c r="N12" s="193"/>
      <c r="O12" s="193"/>
      <c r="P12" s="193"/>
      <c r="Q12" s="195"/>
      <c r="R12" s="195"/>
      <c r="S12" s="195"/>
      <c r="T12" s="195"/>
      <c r="U12" s="195"/>
      <c r="V12" s="195"/>
      <c r="W12" s="195"/>
      <c r="X12" s="195"/>
      <c r="Y12" s="193"/>
      <c r="Z12" s="193"/>
      <c r="AA12" s="193"/>
      <c r="AB12" s="193"/>
      <c r="AC12" s="193"/>
      <c r="AD12" s="193"/>
      <c r="AE12" s="193"/>
      <c r="AF12" s="193"/>
      <c r="AG12" s="193"/>
    </row>
    <row r="13" spans="1:33" s="185" customFormat="1" ht="19" customHeight="1">
      <c r="A13" s="183"/>
      <c r="B13" s="853" t="s">
        <v>251</v>
      </c>
      <c r="C13" s="854"/>
      <c r="D13" s="854"/>
      <c r="E13" s="854"/>
      <c r="F13" s="854"/>
      <c r="G13" s="854"/>
      <c r="H13" s="854"/>
      <c r="I13" s="854"/>
      <c r="J13" s="854"/>
      <c r="K13" s="854"/>
      <c r="L13" s="854"/>
      <c r="M13" s="855"/>
      <c r="N13" s="193"/>
      <c r="O13" s="193"/>
      <c r="P13" s="193"/>
      <c r="Q13" s="195"/>
      <c r="R13" s="195"/>
      <c r="S13" s="195"/>
      <c r="T13" s="195"/>
      <c r="U13" s="195"/>
      <c r="V13" s="195"/>
      <c r="W13" s="195"/>
      <c r="X13" s="195"/>
      <c r="Y13" s="193"/>
      <c r="Z13" s="193"/>
      <c r="AA13" s="193"/>
      <c r="AB13" s="193"/>
      <c r="AC13" s="193"/>
      <c r="AD13" s="193"/>
      <c r="AE13" s="193"/>
      <c r="AF13" s="193"/>
      <c r="AG13" s="193"/>
    </row>
    <row r="14" spans="1:33" ht="19" customHeight="1">
      <c r="A14" s="9" t="s">
        <v>155</v>
      </c>
      <c r="B14" s="15">
        <v>73.25</v>
      </c>
      <c r="C14" s="15">
        <v>103.05000000000007</v>
      </c>
      <c r="D14" s="15">
        <v>274.79999999999995</v>
      </c>
      <c r="E14" s="15">
        <v>492.34999999999991</v>
      </c>
      <c r="F14" s="15">
        <v>739.69999999999982</v>
      </c>
      <c r="G14" s="15">
        <v>1023.6500000000005</v>
      </c>
      <c r="H14" s="15">
        <v>1378.6000000000004</v>
      </c>
      <c r="I14" s="15">
        <v>1587.0000000000009</v>
      </c>
      <c r="J14" s="15">
        <v>1813.6999999999998</v>
      </c>
      <c r="K14" s="15">
        <v>3771.6500000000015</v>
      </c>
      <c r="L14" s="15">
        <v>5594.4500000000044</v>
      </c>
      <c r="M14" s="15">
        <v>16522.349999999991</v>
      </c>
    </row>
    <row r="15" spans="1:33" ht="19" customHeight="1">
      <c r="A15" s="9" t="s">
        <v>56</v>
      </c>
      <c r="B15" s="15">
        <v>44.45</v>
      </c>
      <c r="C15" s="15">
        <v>436.34999999999991</v>
      </c>
      <c r="D15" s="15">
        <v>855.60000000000014</v>
      </c>
      <c r="E15" s="15">
        <v>1111.5499999999997</v>
      </c>
      <c r="F15" s="15">
        <v>1199.8500000000004</v>
      </c>
      <c r="G15" s="15">
        <v>1399.7999999999993</v>
      </c>
      <c r="H15" s="15">
        <v>1777.2500000000018</v>
      </c>
      <c r="I15" s="15">
        <v>2118.8500000000004</v>
      </c>
      <c r="J15" s="15">
        <v>2412.0999999999985</v>
      </c>
      <c r="K15" s="15">
        <v>4651.9500000000007</v>
      </c>
      <c r="L15" s="15">
        <v>6609.8499999999985</v>
      </c>
      <c r="M15" s="15">
        <v>17206.150000000023</v>
      </c>
    </row>
    <row r="16" spans="1:33" ht="19" customHeight="1">
      <c r="A16" s="9" t="s">
        <v>59</v>
      </c>
      <c r="B16" s="15">
        <v>22.200000000000003</v>
      </c>
      <c r="C16" s="15">
        <v>654.90000000000009</v>
      </c>
      <c r="D16" s="15">
        <v>1082.2000000000003</v>
      </c>
      <c r="E16" s="15">
        <v>1281.9999999999995</v>
      </c>
      <c r="F16" s="15">
        <v>1315.3999999999987</v>
      </c>
      <c r="G16" s="15">
        <v>1498.5</v>
      </c>
      <c r="H16" s="15">
        <v>1681.6000000000004</v>
      </c>
      <c r="I16" s="15">
        <v>1914.7000000000007</v>
      </c>
      <c r="J16" s="15">
        <v>2190.4000000000015</v>
      </c>
      <c r="K16" s="15">
        <v>3849.9000000000015</v>
      </c>
      <c r="L16" s="15">
        <v>5322.1000000000022</v>
      </c>
      <c r="M16" s="15">
        <v>12167.899999999994</v>
      </c>
    </row>
    <row r="17" spans="1:13" ht="19" customHeight="1">
      <c r="A17" s="9" t="s">
        <v>62</v>
      </c>
      <c r="B17" s="15">
        <v>0</v>
      </c>
      <c r="C17" s="15">
        <v>645.26</v>
      </c>
      <c r="D17" s="15">
        <v>953.22499999999991</v>
      </c>
      <c r="E17" s="15">
        <v>1129.2050000000004</v>
      </c>
      <c r="F17" s="15">
        <v>1290.5200000000004</v>
      </c>
      <c r="G17" s="15">
        <v>1246.5250000000015</v>
      </c>
      <c r="H17" s="15">
        <v>1305.1849999999995</v>
      </c>
      <c r="I17" s="15">
        <v>1437.1699999999983</v>
      </c>
      <c r="J17" s="15">
        <v>1627.8150000000005</v>
      </c>
      <c r="K17" s="15">
        <v>2815.6800000000039</v>
      </c>
      <c r="L17" s="15">
        <v>3592.9250000000029</v>
      </c>
      <c r="M17" s="15">
        <v>8271.0599999999977</v>
      </c>
    </row>
    <row r="18" spans="1:13" ht="19" customHeight="1">
      <c r="A18" s="9" t="s">
        <v>65</v>
      </c>
      <c r="B18" s="15">
        <v>-25.350000000000023</v>
      </c>
      <c r="C18" s="15">
        <v>194.60000000000002</v>
      </c>
      <c r="D18" s="15">
        <v>532.99999999999977</v>
      </c>
      <c r="E18" s="15">
        <v>723.34999999999991</v>
      </c>
      <c r="F18" s="15">
        <v>482.25000000000045</v>
      </c>
      <c r="G18" s="15">
        <v>668.35000000000036</v>
      </c>
      <c r="H18" s="15">
        <v>1307.0499999999993</v>
      </c>
      <c r="I18" s="15">
        <v>1484.7499999999991</v>
      </c>
      <c r="J18" s="15">
        <v>1746.9499999999989</v>
      </c>
      <c r="K18" s="15">
        <v>2504.1499999999978</v>
      </c>
      <c r="L18" s="15">
        <v>3214.7999999999993</v>
      </c>
      <c r="M18" s="15">
        <v>9338.25</v>
      </c>
    </row>
    <row r="19" spans="1:13" ht="19" customHeight="1">
      <c r="A19" s="9" t="s">
        <v>68</v>
      </c>
      <c r="B19" s="15">
        <v>27.55</v>
      </c>
      <c r="C19" s="15">
        <v>716.05</v>
      </c>
      <c r="D19" s="15">
        <v>963.90000000000032</v>
      </c>
      <c r="E19" s="15">
        <v>1198</v>
      </c>
      <c r="F19" s="15">
        <v>1473.3999999999996</v>
      </c>
      <c r="G19" s="15">
        <v>1294.3500000000004</v>
      </c>
      <c r="H19" s="15">
        <v>1790.1000000000004</v>
      </c>
      <c r="I19" s="15">
        <v>1762.5</v>
      </c>
      <c r="J19" s="15">
        <v>1886.5</v>
      </c>
      <c r="K19" s="15">
        <v>2657.6000000000004</v>
      </c>
      <c r="L19" s="15">
        <v>3387.3999999999978</v>
      </c>
      <c r="M19" s="15">
        <v>7780.0499999999956</v>
      </c>
    </row>
    <row r="20" spans="1:13" ht="19" customHeight="1">
      <c r="A20" s="9" t="s">
        <v>71</v>
      </c>
      <c r="B20" s="15">
        <v>0</v>
      </c>
      <c r="C20" s="15">
        <v>320.74999999999994</v>
      </c>
      <c r="D20" s="15">
        <v>733.35000000000014</v>
      </c>
      <c r="E20" s="15">
        <v>1120.8499999999999</v>
      </c>
      <c r="F20" s="15">
        <v>1284.7500000000005</v>
      </c>
      <c r="G20" s="15">
        <v>1488.6999999999998</v>
      </c>
      <c r="H20" s="15">
        <v>1734.7999999999993</v>
      </c>
      <c r="I20" s="15">
        <v>1970.5500000000002</v>
      </c>
      <c r="J20" s="15">
        <v>2255.6500000000015</v>
      </c>
      <c r="K20" s="15">
        <v>3585.0999999999949</v>
      </c>
      <c r="L20" s="15">
        <v>4636.1500000000051</v>
      </c>
      <c r="M20" s="15">
        <v>8898.5</v>
      </c>
    </row>
    <row r="21" spans="1:13" ht="19" customHeight="1">
      <c r="A21" s="9" t="s">
        <v>74</v>
      </c>
      <c r="B21" s="15">
        <v>203.20000000000002</v>
      </c>
      <c r="C21" s="15">
        <v>345.45000000000005</v>
      </c>
      <c r="D21" s="15">
        <v>908.05000000000041</v>
      </c>
      <c r="E21" s="15">
        <v>1126.4999999999995</v>
      </c>
      <c r="F21" s="15">
        <v>1452.9</v>
      </c>
      <c r="G21" s="15">
        <v>1634.4999999999991</v>
      </c>
      <c r="H21" s="15">
        <v>1832.6500000000015</v>
      </c>
      <c r="I21" s="15">
        <v>2119.5999999999967</v>
      </c>
      <c r="J21" s="15">
        <v>2476.5</v>
      </c>
      <c r="K21" s="15">
        <v>3524.2499999999964</v>
      </c>
      <c r="L21" s="15">
        <v>4836.1500000000051</v>
      </c>
      <c r="M21" s="15">
        <v>13440.449999999997</v>
      </c>
    </row>
    <row r="22" spans="1:13" ht="19" customHeight="1">
      <c r="A22" s="9" t="s">
        <v>77</v>
      </c>
      <c r="B22" s="15">
        <v>0</v>
      </c>
      <c r="C22" s="15">
        <v>59.600000000000009</v>
      </c>
      <c r="D22" s="15">
        <v>221.95</v>
      </c>
      <c r="E22" s="15">
        <v>299.10000000000025</v>
      </c>
      <c r="F22" s="15">
        <v>458.90000000000009</v>
      </c>
      <c r="G22" s="15">
        <v>470.84999999999991</v>
      </c>
      <c r="H22" s="15">
        <v>545.29999999999973</v>
      </c>
      <c r="I22" s="15">
        <v>841.04999999999973</v>
      </c>
      <c r="J22" s="15">
        <v>1076.4999999999995</v>
      </c>
      <c r="K22" s="15">
        <v>1913.9000000000005</v>
      </c>
      <c r="L22" s="15">
        <v>4609.25</v>
      </c>
      <c r="M22" s="15">
        <v>6532.1499999999942</v>
      </c>
    </row>
    <row r="23" spans="1:13" ht="19" customHeight="1">
      <c r="A23" s="9" t="s">
        <v>53</v>
      </c>
      <c r="B23" s="15">
        <v>-32.100000000000009</v>
      </c>
      <c r="C23" s="15">
        <v>-111.75000000000011</v>
      </c>
      <c r="D23" s="15">
        <v>-5.4000000000003183</v>
      </c>
      <c r="E23" s="15">
        <v>448.74999999999955</v>
      </c>
      <c r="F23" s="15">
        <v>906.35000000000036</v>
      </c>
      <c r="G23" s="15">
        <v>1817.8000000000002</v>
      </c>
      <c r="H23" s="15">
        <v>2126.3000000000011</v>
      </c>
      <c r="I23" s="15">
        <v>2561.8500000000004</v>
      </c>
      <c r="J23" s="15">
        <v>3131.2000000000007</v>
      </c>
      <c r="K23" s="15">
        <v>5284.3999999999978</v>
      </c>
      <c r="L23" s="15">
        <v>6687.0500000000065</v>
      </c>
      <c r="M23" s="15">
        <v>14767.399999999994</v>
      </c>
    </row>
    <row r="24" spans="1:13" ht="19" customHeight="1">
      <c r="A24" s="9" t="s">
        <v>57</v>
      </c>
      <c r="B24" s="15">
        <v>0</v>
      </c>
      <c r="C24" s="15">
        <v>50.550000000000068</v>
      </c>
      <c r="D24" s="15">
        <v>1076.6500000000001</v>
      </c>
      <c r="E24" s="15">
        <v>1138.5500000000002</v>
      </c>
      <c r="F24" s="15">
        <v>1418</v>
      </c>
      <c r="G24" s="15">
        <v>2082.6500000000005</v>
      </c>
      <c r="H24" s="15">
        <v>2453.1499999999996</v>
      </c>
      <c r="I24" s="15">
        <v>2784.9000000000015</v>
      </c>
      <c r="J24" s="15">
        <v>2969.2499999999982</v>
      </c>
      <c r="K24" s="15">
        <v>4454.8000000000029</v>
      </c>
      <c r="L24" s="15">
        <v>6031.7499999999964</v>
      </c>
      <c r="M24" s="15">
        <v>15130.300000000003</v>
      </c>
    </row>
    <row r="25" spans="1:13" ht="19" customHeight="1">
      <c r="A25" s="9" t="s">
        <v>60</v>
      </c>
      <c r="B25" s="15">
        <v>0</v>
      </c>
      <c r="C25" s="15">
        <v>0</v>
      </c>
      <c r="D25" s="15">
        <v>222.5</v>
      </c>
      <c r="E25" s="15">
        <v>2354.0500000000002</v>
      </c>
      <c r="F25" s="15">
        <v>2595.25</v>
      </c>
      <c r="G25" s="15">
        <v>2859.55</v>
      </c>
      <c r="H25" s="15">
        <v>3123.8999999999996</v>
      </c>
      <c r="I25" s="15">
        <v>3412.25</v>
      </c>
      <c r="J25" s="15">
        <v>3676.5999999999985</v>
      </c>
      <c r="K25" s="15">
        <v>5020.5</v>
      </c>
      <c r="L25" s="15">
        <v>6294.1000000000022</v>
      </c>
      <c r="M25" s="15">
        <v>16314.5</v>
      </c>
    </row>
    <row r="26" spans="1:13" ht="19" customHeight="1">
      <c r="A26" s="9" t="s">
        <v>63</v>
      </c>
      <c r="B26" s="15">
        <v>0</v>
      </c>
      <c r="C26" s="15">
        <v>-300.60000000000002</v>
      </c>
      <c r="D26" s="15">
        <v>-421.20000000000005</v>
      </c>
      <c r="E26" s="15">
        <v>-790.80000000000018</v>
      </c>
      <c r="F26" s="15">
        <v>1111.25</v>
      </c>
      <c r="G26" s="15">
        <v>1488.5000000000009</v>
      </c>
      <c r="H26" s="15">
        <v>1887.75</v>
      </c>
      <c r="I26" s="15">
        <v>2306.1500000000005</v>
      </c>
      <c r="J26" s="15">
        <v>2688.25</v>
      </c>
      <c r="K26" s="15">
        <v>4491.6999999999971</v>
      </c>
      <c r="L26" s="15">
        <v>6345.7000000000007</v>
      </c>
      <c r="M26" s="15">
        <v>16561</v>
      </c>
    </row>
    <row r="27" spans="1:13" ht="19" customHeight="1">
      <c r="A27" s="9" t="s">
        <v>66</v>
      </c>
      <c r="B27" s="15">
        <v>0</v>
      </c>
      <c r="C27" s="15">
        <v>170.29999999999995</v>
      </c>
      <c r="D27" s="15">
        <v>505.65000000000009</v>
      </c>
      <c r="E27" s="15">
        <v>939.35000000000036</v>
      </c>
      <c r="F27" s="15">
        <v>975.64999999999964</v>
      </c>
      <c r="G27" s="15">
        <v>972.94999999999982</v>
      </c>
      <c r="H27" s="15">
        <v>1277.5999999999985</v>
      </c>
      <c r="I27" s="15">
        <v>1558.9500000000007</v>
      </c>
      <c r="J27" s="15">
        <v>1985.6499999999978</v>
      </c>
      <c r="K27" s="15">
        <v>4751.8999999999978</v>
      </c>
      <c r="L27" s="15">
        <v>6187.8999999999978</v>
      </c>
      <c r="M27" s="15">
        <v>12605.949999999983</v>
      </c>
    </row>
    <row r="28" spans="1:13" ht="19" customHeight="1">
      <c r="A28" s="9" t="s">
        <v>69</v>
      </c>
      <c r="B28" s="15">
        <v>218.40000000000003</v>
      </c>
      <c r="C28" s="15">
        <v>726.94999999999993</v>
      </c>
      <c r="D28" s="15">
        <v>992.94999999999982</v>
      </c>
      <c r="E28" s="15">
        <v>904.05000000000018</v>
      </c>
      <c r="F28" s="15">
        <v>1500.7499999999991</v>
      </c>
      <c r="G28" s="15">
        <v>1790.8499999999995</v>
      </c>
      <c r="H28" s="15">
        <v>2213.6499999999996</v>
      </c>
      <c r="I28" s="15">
        <v>2472.6000000000022</v>
      </c>
      <c r="J28" s="15">
        <v>2843.1000000000022</v>
      </c>
      <c r="K28" s="15">
        <v>4215.1500000000015</v>
      </c>
      <c r="L28" s="15">
        <v>5564.5500000000029</v>
      </c>
      <c r="M28" s="15">
        <v>11458.200000000012</v>
      </c>
    </row>
    <row r="29" spans="1:13" ht="19" customHeight="1">
      <c r="A29" s="9" t="s">
        <v>72</v>
      </c>
      <c r="B29" s="15">
        <v>183.09999999999994</v>
      </c>
      <c r="C29" s="15">
        <v>407.95000000000005</v>
      </c>
      <c r="D29" s="15">
        <v>720.35000000000014</v>
      </c>
      <c r="E29" s="15">
        <v>935</v>
      </c>
      <c r="F29" s="15">
        <v>1179.5500000000002</v>
      </c>
      <c r="G29" s="15">
        <v>1643.7999999999993</v>
      </c>
      <c r="H29" s="15">
        <v>1920.9500000000007</v>
      </c>
      <c r="I29" s="15">
        <v>2187</v>
      </c>
      <c r="J29" s="15">
        <v>2422.8500000000013</v>
      </c>
      <c r="K29" s="15">
        <v>3140</v>
      </c>
      <c r="L29" s="15">
        <v>4166.25</v>
      </c>
      <c r="M29" s="15">
        <v>8214.8000000000102</v>
      </c>
    </row>
    <row r="30" spans="1:13" ht="19" customHeight="1">
      <c r="A30" s="9" t="s">
        <v>75</v>
      </c>
      <c r="B30" s="15">
        <v>0</v>
      </c>
      <c r="C30" s="15">
        <v>478.09999999999997</v>
      </c>
      <c r="D30" s="15">
        <v>925.34999999999991</v>
      </c>
      <c r="E30" s="15">
        <v>1225.5</v>
      </c>
      <c r="F30" s="15">
        <v>1402.1999999999998</v>
      </c>
      <c r="G30" s="15">
        <v>1609.4000000000005</v>
      </c>
      <c r="H30" s="15">
        <v>2359.8000000000002</v>
      </c>
      <c r="I30" s="15">
        <v>2644.7999999999993</v>
      </c>
      <c r="J30" s="15">
        <v>2905.2999999999975</v>
      </c>
      <c r="K30" s="15">
        <v>4807.6499999999978</v>
      </c>
      <c r="L30" s="15">
        <v>6234.6500000000015</v>
      </c>
      <c r="M30" s="15">
        <v>14871.449999999997</v>
      </c>
    </row>
    <row r="31" spans="1:13" ht="19" customHeight="1">
      <c r="A31" s="9" t="s">
        <v>78</v>
      </c>
      <c r="B31" s="15">
        <v>0</v>
      </c>
      <c r="C31" s="15">
        <v>75.180000000000007</v>
      </c>
      <c r="D31" s="15">
        <v>918.81999999999994</v>
      </c>
      <c r="E31" s="15">
        <v>1375.01</v>
      </c>
      <c r="F31" s="15">
        <v>1474.5100000000002</v>
      </c>
      <c r="G31" s="15">
        <v>1741.25</v>
      </c>
      <c r="H31" s="15">
        <v>2028.0900000000001</v>
      </c>
      <c r="I31" s="15">
        <v>2426.0900000000011</v>
      </c>
      <c r="J31" s="15">
        <v>2888.7199999999993</v>
      </c>
      <c r="K31" s="15">
        <v>4155.68</v>
      </c>
      <c r="L31" s="15">
        <v>4896.7099999999991</v>
      </c>
      <c r="M31" s="15">
        <v>12344.330000000002</v>
      </c>
    </row>
    <row r="32" spans="1:13" ht="19" customHeight="1">
      <c r="A32" s="9" t="s">
        <v>55</v>
      </c>
      <c r="B32" s="15">
        <v>11.200000000000001</v>
      </c>
      <c r="C32" s="15">
        <v>322.55</v>
      </c>
      <c r="D32" s="15">
        <v>696.65</v>
      </c>
      <c r="E32" s="15">
        <v>860.14999999999986</v>
      </c>
      <c r="F32" s="15">
        <v>1164.7999999999997</v>
      </c>
      <c r="G32" s="15">
        <v>1420.1499999999996</v>
      </c>
      <c r="H32" s="15">
        <v>1756.1499999999996</v>
      </c>
      <c r="I32" s="15">
        <v>2139.2000000000016</v>
      </c>
      <c r="J32" s="15">
        <v>2490.9000000000015</v>
      </c>
      <c r="K32" s="15">
        <v>4280.6500000000015</v>
      </c>
      <c r="L32" s="15">
        <v>5575.3499999999985</v>
      </c>
      <c r="M32" s="15">
        <v>13665.100000000006</v>
      </c>
    </row>
    <row r="33" spans="1:33" ht="19" customHeight="1">
      <c r="A33" s="9" t="s">
        <v>58</v>
      </c>
      <c r="B33" s="15">
        <v>0</v>
      </c>
      <c r="C33" s="15">
        <v>100.4</v>
      </c>
      <c r="D33" s="15">
        <v>572.15</v>
      </c>
      <c r="E33" s="15">
        <v>1257.5000000000002</v>
      </c>
      <c r="F33" s="15">
        <v>1447.3499999999995</v>
      </c>
      <c r="G33" s="15">
        <v>1666.3499999999995</v>
      </c>
      <c r="H33" s="15">
        <v>2016.7499999999991</v>
      </c>
      <c r="I33" s="15">
        <v>2451.0999999999995</v>
      </c>
      <c r="J33" s="15">
        <v>2707.1499999999996</v>
      </c>
      <c r="K33" s="15">
        <v>4087.5499999999993</v>
      </c>
      <c r="L33" s="15">
        <v>5482.3499999999985</v>
      </c>
      <c r="M33" s="15">
        <v>12970.949999999997</v>
      </c>
    </row>
    <row r="34" spans="1:33" ht="19" customHeight="1">
      <c r="A34" s="9" t="s">
        <v>61</v>
      </c>
      <c r="B34" s="15">
        <v>0</v>
      </c>
      <c r="C34" s="15">
        <v>-289.85000000000002</v>
      </c>
      <c r="D34" s="15">
        <v>-273.20000000000005</v>
      </c>
      <c r="E34" s="15">
        <v>-31.100000000000136</v>
      </c>
      <c r="F34" s="15">
        <v>474.65000000000009</v>
      </c>
      <c r="G34" s="15">
        <v>1104.9499999999998</v>
      </c>
      <c r="H34" s="15">
        <v>1624.8499999999995</v>
      </c>
      <c r="I34" s="15">
        <v>1878.9000000000005</v>
      </c>
      <c r="J34" s="15">
        <v>2321.5000000000009</v>
      </c>
      <c r="K34" s="15">
        <v>3862.8500000000022</v>
      </c>
      <c r="L34" s="15">
        <v>5547.5000000000073</v>
      </c>
      <c r="M34" s="15">
        <v>15193.75</v>
      </c>
    </row>
    <row r="35" spans="1:33" ht="19" customHeight="1">
      <c r="A35" s="9" t="s">
        <v>64</v>
      </c>
      <c r="B35" s="15">
        <v>0</v>
      </c>
      <c r="C35" s="15">
        <v>35.049999999999997</v>
      </c>
      <c r="D35" s="15">
        <v>1175.95</v>
      </c>
      <c r="E35" s="15">
        <v>2209.5499999999997</v>
      </c>
      <c r="F35" s="15">
        <v>2670.35</v>
      </c>
      <c r="G35" s="15">
        <v>2441.2500000000009</v>
      </c>
      <c r="H35" s="15">
        <v>2200.7500000000018</v>
      </c>
      <c r="I35" s="15">
        <v>2635.1000000000022</v>
      </c>
      <c r="J35" s="15">
        <v>2919.5500000000011</v>
      </c>
      <c r="K35" s="15">
        <v>5544.5999999999985</v>
      </c>
      <c r="L35" s="15">
        <v>7463.5</v>
      </c>
      <c r="M35" s="15">
        <v>20348.449999999997</v>
      </c>
    </row>
    <row r="36" spans="1:33" ht="19" customHeight="1">
      <c r="A36" s="9" t="s">
        <v>67</v>
      </c>
      <c r="B36" s="15">
        <v>-10</v>
      </c>
      <c r="C36" s="15">
        <v>547.45000000000005</v>
      </c>
      <c r="D36" s="15">
        <v>727.95</v>
      </c>
      <c r="E36" s="15">
        <v>911.99999999999955</v>
      </c>
      <c r="F36" s="15">
        <v>1173.7999999999993</v>
      </c>
      <c r="G36" s="15">
        <v>1417.2500000000009</v>
      </c>
      <c r="H36" s="15">
        <v>1741.4500000000016</v>
      </c>
      <c r="I36" s="15">
        <v>2064.8000000000029</v>
      </c>
      <c r="J36" s="15">
        <v>2467.1500000000015</v>
      </c>
      <c r="K36" s="15">
        <v>6102.9000000000051</v>
      </c>
      <c r="L36" s="15">
        <v>6835.9499999999971</v>
      </c>
      <c r="M36" s="15">
        <v>14716.75</v>
      </c>
    </row>
    <row r="37" spans="1:33" ht="19" customHeight="1">
      <c r="A37" s="9" t="s">
        <v>70</v>
      </c>
      <c r="B37" s="15">
        <v>158.44999999999999</v>
      </c>
      <c r="C37" s="15">
        <v>413.5</v>
      </c>
      <c r="D37" s="15">
        <v>942.30000000000018</v>
      </c>
      <c r="E37" s="15">
        <v>818.95000000000027</v>
      </c>
      <c r="F37" s="15">
        <v>1533.6499999999996</v>
      </c>
      <c r="G37" s="15">
        <v>2422.75</v>
      </c>
      <c r="H37" s="15">
        <v>2451.1499999999996</v>
      </c>
      <c r="I37" s="15">
        <v>2804.5499999999993</v>
      </c>
      <c r="J37" s="15">
        <v>3168.5999999999985</v>
      </c>
      <c r="K37" s="15">
        <v>5320.8499999999985</v>
      </c>
      <c r="L37" s="15">
        <v>7158.4999999999927</v>
      </c>
      <c r="M37" s="15">
        <v>15135.349999999991</v>
      </c>
    </row>
    <row r="38" spans="1:33" ht="19" customHeight="1">
      <c r="A38" s="9" t="s">
        <v>73</v>
      </c>
      <c r="B38" s="15">
        <v>0</v>
      </c>
      <c r="C38" s="15">
        <v>0</v>
      </c>
      <c r="D38" s="15">
        <v>0</v>
      </c>
      <c r="E38" s="15">
        <v>0</v>
      </c>
      <c r="F38" s="15">
        <v>-229.10000000000002</v>
      </c>
      <c r="G38" s="15">
        <v>-239.40000000000032</v>
      </c>
      <c r="H38" s="15">
        <v>846.60000000000036</v>
      </c>
      <c r="I38" s="15">
        <v>1769.9499999999998</v>
      </c>
      <c r="J38" s="15">
        <v>2695.8000000000011</v>
      </c>
      <c r="K38" s="15">
        <v>4914.8000000000029</v>
      </c>
      <c r="L38" s="15">
        <v>6536.0500000000029</v>
      </c>
      <c r="M38" s="15">
        <v>16132.85000000002</v>
      </c>
    </row>
    <row r="39" spans="1:33" ht="19" customHeight="1">
      <c r="A39" s="9" t="s">
        <v>76</v>
      </c>
      <c r="B39" s="15">
        <v>0</v>
      </c>
      <c r="C39" s="15">
        <v>-96.35</v>
      </c>
      <c r="D39" s="15">
        <v>-201</v>
      </c>
      <c r="E39" s="15">
        <v>912.5</v>
      </c>
      <c r="F39" s="15">
        <v>1946.6999999999994</v>
      </c>
      <c r="G39" s="15">
        <v>2384.8999999999996</v>
      </c>
      <c r="H39" s="15">
        <v>2642.75</v>
      </c>
      <c r="I39" s="15">
        <v>2878.9999999999982</v>
      </c>
      <c r="J39" s="15">
        <v>3335.3000000000029</v>
      </c>
      <c r="K39" s="15">
        <v>4998.6999999999971</v>
      </c>
      <c r="L39" s="15">
        <v>6427.8499999999985</v>
      </c>
      <c r="M39" s="15">
        <v>17291.050000000003</v>
      </c>
    </row>
    <row r="40" spans="1:33" ht="19" customHeight="1">
      <c r="A40" s="9"/>
      <c r="B40" s="16"/>
      <c r="C40" s="191"/>
      <c r="D40" s="191"/>
      <c r="E40" s="191"/>
      <c r="F40" s="191"/>
      <c r="G40" s="191"/>
      <c r="H40" s="191"/>
      <c r="I40" s="191"/>
      <c r="J40" s="191"/>
      <c r="K40" s="16"/>
      <c r="L40" s="16"/>
      <c r="M40" s="16"/>
    </row>
    <row r="41" spans="1:33" ht="19" customHeight="1">
      <c r="A41" s="10" t="s">
        <v>79</v>
      </c>
      <c r="B41" s="15">
        <v>0</v>
      </c>
      <c r="C41" s="15">
        <v>0</v>
      </c>
      <c r="D41" s="15">
        <v>38</v>
      </c>
      <c r="E41" s="15">
        <v>58.099999999999994</v>
      </c>
      <c r="F41" s="15">
        <v>81.300000000000011</v>
      </c>
      <c r="G41" s="15">
        <v>198.2</v>
      </c>
      <c r="H41" s="15">
        <v>279.3</v>
      </c>
      <c r="I41" s="15">
        <v>389</v>
      </c>
      <c r="J41" s="15">
        <v>501.59999999999991</v>
      </c>
      <c r="K41" s="15">
        <v>1671.5</v>
      </c>
      <c r="L41" s="15">
        <v>3164.2000000000007</v>
      </c>
      <c r="M41" s="15">
        <v>7307.9000000000015</v>
      </c>
    </row>
    <row r="42" spans="1:33" ht="19" customHeight="1">
      <c r="A42" s="10" t="s">
        <v>80</v>
      </c>
      <c r="B42" s="8"/>
      <c r="C42" s="8"/>
      <c r="D42" s="196"/>
      <c r="E42" s="8"/>
      <c r="F42" s="8"/>
      <c r="G42" s="8"/>
      <c r="H42" s="8"/>
      <c r="I42" s="8"/>
      <c r="J42" s="8"/>
      <c r="K42" s="8"/>
      <c r="L42" s="8"/>
      <c r="M42" s="8"/>
    </row>
    <row r="43" spans="1:33" ht="19" customHeight="1">
      <c r="A43" s="10"/>
      <c r="B43" s="8"/>
      <c r="C43" s="186"/>
      <c r="D43" s="186"/>
      <c r="E43" s="186"/>
      <c r="F43" s="186"/>
      <c r="G43" s="186"/>
      <c r="H43" s="186"/>
      <c r="I43" s="186"/>
      <c r="J43" s="186"/>
      <c r="K43" s="8"/>
      <c r="L43" s="8"/>
      <c r="M43" s="8"/>
    </row>
    <row r="44" spans="1:33" s="185" customFormat="1" ht="19" customHeight="1">
      <c r="A44" s="187"/>
      <c r="B44" s="853" t="s">
        <v>140</v>
      </c>
      <c r="C44" s="854"/>
      <c r="D44" s="854"/>
      <c r="E44" s="854"/>
      <c r="F44" s="854"/>
      <c r="G44" s="854"/>
      <c r="H44" s="854"/>
      <c r="I44" s="854"/>
      <c r="J44" s="854"/>
      <c r="K44" s="854"/>
      <c r="L44" s="854"/>
      <c r="M44" s="855"/>
      <c r="N44" s="193"/>
      <c r="O44" s="193"/>
      <c r="P44" s="193"/>
      <c r="Q44" s="195"/>
      <c r="R44" s="195"/>
      <c r="S44" s="195"/>
      <c r="T44" s="195"/>
      <c r="U44" s="195"/>
      <c r="V44" s="195"/>
      <c r="W44" s="195"/>
      <c r="X44" s="195"/>
      <c r="Y44" s="193"/>
      <c r="Z44" s="193"/>
      <c r="AA44" s="193"/>
      <c r="AB44" s="193"/>
      <c r="AC44" s="193"/>
      <c r="AD44" s="193"/>
      <c r="AE44" s="193"/>
      <c r="AF44" s="193"/>
      <c r="AG44" s="193"/>
    </row>
    <row r="45" spans="1:33" ht="19" customHeight="1">
      <c r="A45" s="9" t="s">
        <v>155</v>
      </c>
      <c r="B45" s="27">
        <v>68.107856810785677</v>
      </c>
      <c r="C45" s="27">
        <v>16.919793120433475</v>
      </c>
      <c r="D45" s="27">
        <v>22.473931711306481</v>
      </c>
      <c r="E45" s="27">
        <v>25.596568754873925</v>
      </c>
      <c r="F45" s="27">
        <v>25.841950810508656</v>
      </c>
      <c r="G45" s="27">
        <v>25.764840613634377</v>
      </c>
      <c r="H45" s="27">
        <v>26.404397540748121</v>
      </c>
      <c r="I45" s="27">
        <v>23.988391251114788</v>
      </c>
      <c r="J45" s="27">
        <v>22.68741478303291</v>
      </c>
      <c r="K45" s="27">
        <v>24.118030732240729</v>
      </c>
      <c r="L45" s="27">
        <v>22.511971349241499</v>
      </c>
      <c r="M45" s="27">
        <v>17.129647388877878</v>
      </c>
      <c r="Y45" s="194"/>
    </row>
    <row r="46" spans="1:33" ht="19" customHeight="1">
      <c r="A46" s="9" t="s">
        <v>56</v>
      </c>
      <c r="B46" s="27">
        <v>100</v>
      </c>
      <c r="C46" s="27">
        <v>68.371983704167945</v>
      </c>
      <c r="D46" s="27">
        <v>45.548191327956566</v>
      </c>
      <c r="E46" s="27">
        <v>30.666832202174025</v>
      </c>
      <c r="F46" s="27">
        <v>22.409301022552185</v>
      </c>
      <c r="G46" s="27">
        <v>20.076876739049354</v>
      </c>
      <c r="H46" s="27">
        <v>20.777315345226704</v>
      </c>
      <c r="I46" s="27">
        <v>20.632857156768232</v>
      </c>
      <c r="J46" s="27">
        <v>20.036632622970554</v>
      </c>
      <c r="K46" s="27">
        <v>21.329387140332098</v>
      </c>
      <c r="L46" s="27">
        <v>19.717270005951104</v>
      </c>
      <c r="M46" s="27">
        <v>15.34396771784327</v>
      </c>
      <c r="Y46" s="194"/>
    </row>
    <row r="47" spans="1:33" ht="19" customHeight="1">
      <c r="A47" s="9" t="s">
        <v>59</v>
      </c>
      <c r="B47" s="27">
        <v>44.400000000000006</v>
      </c>
      <c r="C47" s="27">
        <v>251.0157148332695</v>
      </c>
      <c r="D47" s="27">
        <v>73.669162695711393</v>
      </c>
      <c r="E47" s="27">
        <v>43.691636561924867</v>
      </c>
      <c r="F47" s="27">
        <v>30.243251942796675</v>
      </c>
      <c r="G47" s="27">
        <v>26.76753242113536</v>
      </c>
      <c r="H47" s="27">
        <v>24.619709236783162</v>
      </c>
      <c r="I47" s="27">
        <v>23.650826982225137</v>
      </c>
      <c r="J47" s="27">
        <v>23.274891084900663</v>
      </c>
      <c r="K47" s="27">
        <v>22.470801790706776</v>
      </c>
      <c r="L47" s="27">
        <v>20.225278462877327</v>
      </c>
      <c r="M47" s="27">
        <v>14.511802863027626</v>
      </c>
      <c r="Y47" s="194"/>
    </row>
    <row r="48" spans="1:33" ht="19" customHeight="1">
      <c r="A48" s="9" t="s">
        <v>62</v>
      </c>
      <c r="B48" s="27">
        <v>0</v>
      </c>
      <c r="C48" s="27">
        <v>645.26</v>
      </c>
      <c r="D48" s="27">
        <v>75.74084153400581</v>
      </c>
      <c r="E48" s="27">
        <v>44.298965695130171</v>
      </c>
      <c r="F48" s="27">
        <v>33.48312507783637</v>
      </c>
      <c r="G48" s="27">
        <v>24.160153505477869</v>
      </c>
      <c r="H48" s="27">
        <v>20.515470480379058</v>
      </c>
      <c r="I48" s="27">
        <v>19.147395522810594</v>
      </c>
      <c r="J48" s="27">
        <v>18.819334092126955</v>
      </c>
      <c r="K48" s="27">
        <v>19.032156238234542</v>
      </c>
      <c r="L48" s="27">
        <v>16.829015645971587</v>
      </c>
      <c r="M48" s="27">
        <v>13.633664076272797</v>
      </c>
      <c r="Y48" s="194"/>
    </row>
    <row r="49" spans="1:25" ht="19" customHeight="1">
      <c r="A49" s="9" t="s">
        <v>65</v>
      </c>
      <c r="B49" s="27">
        <v>-13.621708758731875</v>
      </c>
      <c r="C49" s="27">
        <v>29.680469762830782</v>
      </c>
      <c r="D49" s="27">
        <v>39.749422029979847</v>
      </c>
      <c r="E49" s="27">
        <v>31.262425447316097</v>
      </c>
      <c r="F49" s="27">
        <v>14.268806864413062</v>
      </c>
      <c r="G49" s="27">
        <v>15.119843451310423</v>
      </c>
      <c r="H49" s="27">
        <v>25.749605988967676</v>
      </c>
      <c r="I49" s="27">
        <v>23.877872662067176</v>
      </c>
      <c r="J49" s="27">
        <v>23.721391278371076</v>
      </c>
      <c r="K49" s="27">
        <v>17.788377866730109</v>
      </c>
      <c r="L49" s="27">
        <v>14.987168041547102</v>
      </c>
      <c r="M49" s="27">
        <v>14.217971595269129</v>
      </c>
      <c r="Y49" s="194"/>
    </row>
    <row r="50" spans="1:25" ht="19" customHeight="1">
      <c r="A50" s="9" t="s">
        <v>68</v>
      </c>
      <c r="B50" s="27">
        <v>100</v>
      </c>
      <c r="C50" s="27">
        <v>120.93396385745652</v>
      </c>
      <c r="D50" s="27">
        <v>60.869565217391326</v>
      </c>
      <c r="E50" s="27">
        <v>46.277160791887979</v>
      </c>
      <c r="F50" s="27">
        <v>40.075069357558597</v>
      </c>
      <c r="G50" s="27">
        <v>26.329868386256848</v>
      </c>
      <c r="H50" s="27">
        <v>30.660272330221812</v>
      </c>
      <c r="I50" s="27">
        <v>24.520033388981638</v>
      </c>
      <c r="J50" s="27">
        <v>22.349247719464518</v>
      </c>
      <c r="K50" s="27">
        <v>18.259142969034485</v>
      </c>
      <c r="L50" s="27">
        <v>16.356270611923637</v>
      </c>
      <c r="M50" s="27">
        <v>13.500597371565107</v>
      </c>
    </row>
    <row r="51" spans="1:25" ht="19" customHeight="1">
      <c r="A51" s="9" t="s">
        <v>71</v>
      </c>
      <c r="B51" s="27">
        <v>0</v>
      </c>
      <c r="C51" s="27">
        <v>150.90566925429306</v>
      </c>
      <c r="D51" s="27">
        <v>84.511668107173733</v>
      </c>
      <c r="E51" s="27">
        <v>59.307370760357685</v>
      </c>
      <c r="F51" s="27">
        <v>42.648010755365249</v>
      </c>
      <c r="G51" s="27">
        <v>35.872289156626501</v>
      </c>
      <c r="H51" s="27">
        <v>32.438901250958303</v>
      </c>
      <c r="I51" s="27">
        <v>29.826991190627563</v>
      </c>
      <c r="J51" s="27">
        <v>28.423367229929834</v>
      </c>
      <c r="K51" s="27">
        <v>24.198469160468122</v>
      </c>
      <c r="L51" s="27">
        <v>20.858518940101209</v>
      </c>
      <c r="M51" s="27">
        <v>13.598326359832637</v>
      </c>
    </row>
    <row r="52" spans="1:25" ht="19" customHeight="1">
      <c r="A52" s="9" t="s">
        <v>74</v>
      </c>
      <c r="B52" s="27">
        <v>100</v>
      </c>
      <c r="C52" s="27">
        <v>39.536480686695278</v>
      </c>
      <c r="D52" s="27">
        <v>49.480968858131519</v>
      </c>
      <c r="E52" s="27">
        <v>36.75966715614291</v>
      </c>
      <c r="F52" s="27">
        <v>35.650488295627426</v>
      </c>
      <c r="G52" s="27">
        <v>31.444181527865933</v>
      </c>
      <c r="H52" s="27">
        <v>27.971275507867972</v>
      </c>
      <c r="I52" s="27">
        <v>26.699249256814589</v>
      </c>
      <c r="J52" s="27">
        <v>26.369168356997971</v>
      </c>
      <c r="K52" s="27">
        <v>20.043336944745374</v>
      </c>
      <c r="L52" s="27">
        <v>18.449574253799696</v>
      </c>
      <c r="M52" s="27">
        <v>15.784031416686824</v>
      </c>
    </row>
    <row r="53" spans="1:25" ht="19" customHeight="1">
      <c r="A53" s="9" t="s">
        <v>77</v>
      </c>
      <c r="B53" s="27">
        <v>0</v>
      </c>
      <c r="C53" s="27">
        <v>75.49081697276759</v>
      </c>
      <c r="D53" s="27">
        <v>56.851946721311464</v>
      </c>
      <c r="E53" s="27">
        <v>37.329173166926715</v>
      </c>
      <c r="F53" s="27">
        <v>36.818035943517344</v>
      </c>
      <c r="G53" s="27">
        <v>28.00261678908085</v>
      </c>
      <c r="H53" s="27">
        <v>25.547564946473312</v>
      </c>
      <c r="I53" s="27">
        <v>34.023746435000689</v>
      </c>
      <c r="J53" s="27">
        <v>35.704809286898829</v>
      </c>
      <c r="K53" s="27">
        <v>29.892777096625569</v>
      </c>
      <c r="L53" s="27">
        <v>39.169988017642105</v>
      </c>
      <c r="M53" s="27">
        <v>13.014091634474184</v>
      </c>
    </row>
    <row r="54" spans="1:25" ht="19" customHeight="1">
      <c r="A54" s="9" t="s">
        <v>53</v>
      </c>
      <c r="B54" s="27">
        <v>-22.099827882960419</v>
      </c>
      <c r="C54" s="27">
        <v>-20.386755450150524</v>
      </c>
      <c r="D54" s="27">
        <v>-0.40960291273184796</v>
      </c>
      <c r="E54" s="27">
        <v>18.082362896401641</v>
      </c>
      <c r="F54" s="27">
        <v>24.219710330821453</v>
      </c>
      <c r="G54" s="27">
        <v>35.744764526595226</v>
      </c>
      <c r="H54" s="27">
        <v>31.896972015331208</v>
      </c>
      <c r="I54" s="27">
        <v>30.970140232108321</v>
      </c>
      <c r="J54" s="27">
        <v>31.385756527840432</v>
      </c>
      <c r="K54" s="27">
        <v>26.713713754195805</v>
      </c>
      <c r="L54" s="27">
        <v>21.364923065126284</v>
      </c>
      <c r="M54" s="27">
        <v>13.444617678187337</v>
      </c>
      <c r="P54" s="194"/>
    </row>
    <row r="55" spans="1:25" ht="19" customHeight="1">
      <c r="A55" s="9" t="s">
        <v>57</v>
      </c>
      <c r="B55" s="27">
        <v>0</v>
      </c>
      <c r="C55" s="27">
        <v>6.9494088534506551</v>
      </c>
      <c r="D55" s="27">
        <v>53.37745717756129</v>
      </c>
      <c r="E55" s="27">
        <v>33.125791012641663</v>
      </c>
      <c r="F55" s="27">
        <v>30.257767156025949</v>
      </c>
      <c r="G55" s="27">
        <v>34.576561021367041</v>
      </c>
      <c r="H55" s="27">
        <v>31.663353812793634</v>
      </c>
      <c r="I55" s="27">
        <v>29.194731131506824</v>
      </c>
      <c r="J55" s="27">
        <v>25.869504608897159</v>
      </c>
      <c r="K55" s="27">
        <v>20.700743494423808</v>
      </c>
      <c r="L55" s="27">
        <v>18.539436355644884</v>
      </c>
      <c r="M55" s="27">
        <v>14.382243556991957</v>
      </c>
    </row>
    <row r="56" spans="1:25" ht="19" customHeight="1">
      <c r="A56" s="9" t="s">
        <v>60</v>
      </c>
      <c r="B56" s="27">
        <v>0</v>
      </c>
      <c r="C56" s="27">
        <v>0</v>
      </c>
      <c r="D56" s="27">
        <v>100</v>
      </c>
      <c r="E56" s="27">
        <v>813.84615384615392</v>
      </c>
      <c r="F56" s="27">
        <v>105.88319291732115</v>
      </c>
      <c r="G56" s="27">
        <v>62.302957677433412</v>
      </c>
      <c r="H56" s="27">
        <v>46.428571428571431</v>
      </c>
      <c r="I56" s="27">
        <v>38.586799803235309</v>
      </c>
      <c r="J56" s="27">
        <v>33.479333800777638</v>
      </c>
      <c r="K56" s="27">
        <v>23.18637774329417</v>
      </c>
      <c r="L56" s="27">
        <v>19.429712726352253</v>
      </c>
      <c r="M56" s="27">
        <v>16.830471773149441</v>
      </c>
    </row>
    <row r="57" spans="1:25" ht="19" customHeight="1">
      <c r="A57" s="9" t="s">
        <v>63</v>
      </c>
      <c r="B57" s="27">
        <v>0</v>
      </c>
      <c r="C57" s="27">
        <v>-100</v>
      </c>
      <c r="D57" s="27">
        <v>-100</v>
      </c>
      <c r="E57" s="27">
        <v>-64.883491959304237</v>
      </c>
      <c r="F57" s="27">
        <v>47.054962737127369</v>
      </c>
      <c r="G57" s="27">
        <v>39.746859103592861</v>
      </c>
      <c r="H57" s="27">
        <v>35.407151766371882</v>
      </c>
      <c r="I57" s="27">
        <v>32.509832668424103</v>
      </c>
      <c r="J57" s="27">
        <v>29.832154251629909</v>
      </c>
      <c r="K57" s="27">
        <v>22.806006524415771</v>
      </c>
      <c r="L57" s="27">
        <v>20.099329462778378</v>
      </c>
      <c r="M57" s="27">
        <v>14.957233115084714</v>
      </c>
    </row>
    <row r="58" spans="1:25" ht="19" customHeight="1">
      <c r="A58" s="9" t="s">
        <v>66</v>
      </c>
      <c r="B58" s="27">
        <v>0</v>
      </c>
      <c r="C58" s="27">
        <v>34.987159732922436</v>
      </c>
      <c r="D58" s="27">
        <v>33.433615445649302</v>
      </c>
      <c r="E58" s="27">
        <v>35.728277199855484</v>
      </c>
      <c r="F58" s="27">
        <v>24.561337260529157</v>
      </c>
      <c r="G58" s="27">
        <v>17.924319743556676</v>
      </c>
      <c r="H58" s="27">
        <v>18.675222733020011</v>
      </c>
      <c r="I58" s="27">
        <v>18.615884312718684</v>
      </c>
      <c r="J58" s="27">
        <v>19.934043428938544</v>
      </c>
      <c r="K58" s="27">
        <v>25.849777644802856</v>
      </c>
      <c r="L58" s="27">
        <v>21.183023182571297</v>
      </c>
      <c r="M58" s="27">
        <v>13.002594134059466</v>
      </c>
    </row>
    <row r="59" spans="1:25" ht="19" customHeight="1">
      <c r="A59" s="9" t="s">
        <v>69</v>
      </c>
      <c r="B59" s="27">
        <v>100</v>
      </c>
      <c r="C59" s="27">
        <v>113.93307734503564</v>
      </c>
      <c r="D59" s="27">
        <v>55.907772866754868</v>
      </c>
      <c r="E59" s="27">
        <v>30.990333196215559</v>
      </c>
      <c r="F59" s="27">
        <v>38.822707694695559</v>
      </c>
      <c r="G59" s="27">
        <v>34.247439832477539</v>
      </c>
      <c r="H59" s="27">
        <v>32.763992392342011</v>
      </c>
      <c r="I59" s="27">
        <v>29.216589861751178</v>
      </c>
      <c r="J59" s="27">
        <v>27.877629063097537</v>
      </c>
      <c r="K59" s="27">
        <v>21.465072757132496</v>
      </c>
      <c r="L59" s="27">
        <v>18.920187075090155</v>
      </c>
      <c r="M59" s="27">
        <v>12.855517633674642</v>
      </c>
    </row>
    <row r="60" spans="1:25" ht="19" customHeight="1">
      <c r="A60" s="9" t="s">
        <v>72</v>
      </c>
      <c r="B60" s="27">
        <v>75.755068266445974</v>
      </c>
      <c r="C60" s="27">
        <v>62.372907270086394</v>
      </c>
      <c r="D60" s="27">
        <v>55.520443947743658</v>
      </c>
      <c r="E60" s="27">
        <v>43.845252051582648</v>
      </c>
      <c r="F60" s="27">
        <v>41.02782608695653</v>
      </c>
      <c r="G60" s="27">
        <v>44.397628597280168</v>
      </c>
      <c r="H60" s="27">
        <v>40.364148306910018</v>
      </c>
      <c r="I60" s="27">
        <v>37.259461807773882</v>
      </c>
      <c r="J60" s="27">
        <v>34.360087075524568</v>
      </c>
      <c r="K60" s="27">
        <v>22.926067084300751</v>
      </c>
      <c r="L60" s="27">
        <v>20.231831414759217</v>
      </c>
      <c r="M60" s="27">
        <v>13.330888331010058</v>
      </c>
    </row>
    <row r="61" spans="1:25" ht="19" customHeight="1">
      <c r="A61" s="9" t="s">
        <v>75</v>
      </c>
      <c r="B61" s="27">
        <v>0</v>
      </c>
      <c r="C61" s="27">
        <v>261.11414527580558</v>
      </c>
      <c r="D61" s="27">
        <v>82.561563169164856</v>
      </c>
      <c r="E61" s="27">
        <v>57.951482479784367</v>
      </c>
      <c r="F61" s="27">
        <v>38.4375</v>
      </c>
      <c r="G61" s="27">
        <v>31.176630118941546</v>
      </c>
      <c r="H61" s="27">
        <v>35.264054514480407</v>
      </c>
      <c r="I61" s="27">
        <v>30.446194225721779</v>
      </c>
      <c r="J61" s="27">
        <v>27.136358966216125</v>
      </c>
      <c r="K61" s="27">
        <v>22.638297671965631</v>
      </c>
      <c r="L61" s="27">
        <v>18.912077411918162</v>
      </c>
      <c r="M61" s="27">
        <v>14.203908893721755</v>
      </c>
    </row>
    <row r="62" spans="1:25" ht="19" customHeight="1">
      <c r="A62" s="9" t="s">
        <v>78</v>
      </c>
      <c r="B62" s="27">
        <v>0</v>
      </c>
      <c r="C62" s="27">
        <v>100</v>
      </c>
      <c r="D62" s="418">
        <v>344.46277273749712</v>
      </c>
      <c r="E62" s="27">
        <v>100.54403065290991</v>
      </c>
      <c r="F62" s="27">
        <v>53.76360944803799</v>
      </c>
      <c r="G62" s="27">
        <v>43.576133417419939</v>
      </c>
      <c r="H62" s="27">
        <v>38.21271175742411</v>
      </c>
      <c r="I62" s="27">
        <v>36.14539863498824</v>
      </c>
      <c r="J62" s="27">
        <v>35.240798868866868</v>
      </c>
      <c r="K62" s="27">
        <v>24.813348173128826</v>
      </c>
      <c r="L62" s="27">
        <v>18.685033039399627</v>
      </c>
      <c r="M62" s="27">
        <v>14.381526430532759</v>
      </c>
    </row>
    <row r="63" spans="1:25" ht="19" customHeight="1">
      <c r="A63" s="9" t="s">
        <v>55</v>
      </c>
      <c r="B63" s="27">
        <v>100</v>
      </c>
      <c r="C63" s="27">
        <v>119.99627976190476</v>
      </c>
      <c r="D63" s="27">
        <v>84.284072348920191</v>
      </c>
      <c r="E63" s="27">
        <v>49.739779101370488</v>
      </c>
      <c r="F63" s="27">
        <v>42.763000899462149</v>
      </c>
      <c r="G63" s="27">
        <v>36.394505522667274</v>
      </c>
      <c r="H63" s="27">
        <v>34.205605656298076</v>
      </c>
      <c r="I63" s="27">
        <v>32.919632208671594</v>
      </c>
      <c r="J63" s="27">
        <v>31.377266629296305</v>
      </c>
      <c r="K63" s="27">
        <v>26.671381218223516</v>
      </c>
      <c r="L63" s="27">
        <v>21.954605058495989</v>
      </c>
      <c r="M63" s="27">
        <v>15.843162534122266</v>
      </c>
    </row>
    <row r="64" spans="1:25" ht="19" customHeight="1">
      <c r="A64" s="9" t="s">
        <v>58</v>
      </c>
      <c r="B64" s="27">
        <v>0</v>
      </c>
      <c r="C64" s="27">
        <v>100</v>
      </c>
      <c r="D64" s="27">
        <v>109.07444476217708</v>
      </c>
      <c r="E64" s="27">
        <v>82.945813132812262</v>
      </c>
      <c r="F64" s="27">
        <v>49.881100082712955</v>
      </c>
      <c r="G64" s="27">
        <v>38.916135360470804</v>
      </c>
      <c r="H64" s="27">
        <v>35.658400742607057</v>
      </c>
      <c r="I64" s="27">
        <v>34.73165893230366</v>
      </c>
      <c r="J64" s="27">
        <v>31.3001503063938</v>
      </c>
      <c r="K64" s="27">
        <v>24.124590550948735</v>
      </c>
      <c r="L64" s="27">
        <v>21.261656418519959</v>
      </c>
      <c r="M64" s="27">
        <v>15.483070436842469</v>
      </c>
    </row>
    <row r="65" spans="1:13" ht="19" customHeight="1">
      <c r="A65" s="9" t="s">
        <v>61</v>
      </c>
      <c r="B65" s="27">
        <v>0</v>
      </c>
      <c r="C65" s="27">
        <v>-87.873275731393065</v>
      </c>
      <c r="D65" s="27">
        <v>-29.934805237495212</v>
      </c>
      <c r="E65" s="27">
        <v>-2.3108931490563331</v>
      </c>
      <c r="F65" s="27">
        <v>24.08351726412462</v>
      </c>
      <c r="G65" s="27">
        <v>36.383542699089546</v>
      </c>
      <c r="H65" s="27">
        <v>36.427938885090057</v>
      </c>
      <c r="I65" s="27">
        <v>30.277491298182294</v>
      </c>
      <c r="J65" s="27">
        <v>29.191343820337757</v>
      </c>
      <c r="K65" s="27">
        <v>20.805539023345887</v>
      </c>
      <c r="L65" s="27">
        <v>18.695856580284364</v>
      </c>
      <c r="M65" s="27">
        <v>14.34268382706936</v>
      </c>
    </row>
    <row r="66" spans="1:13" ht="19" customHeight="1">
      <c r="A66" s="9" t="s">
        <v>64</v>
      </c>
      <c r="B66" s="27">
        <v>0</v>
      </c>
      <c r="C66" s="27">
        <v>100</v>
      </c>
      <c r="D66" s="27">
        <v>534.40127243808229</v>
      </c>
      <c r="E66" s="27">
        <v>128.43607405469817</v>
      </c>
      <c r="F66" s="27">
        <v>66.165739559200659</v>
      </c>
      <c r="G66" s="27">
        <v>36.402880916167142</v>
      </c>
      <c r="H66" s="27">
        <v>24.752001979485357</v>
      </c>
      <c r="I66" s="27">
        <v>25.003320998197193</v>
      </c>
      <c r="J66" s="27">
        <v>23.669500147957187</v>
      </c>
      <c r="K66" s="27">
        <v>25.421292613538668</v>
      </c>
      <c r="L66" s="27">
        <v>22.214384360787676</v>
      </c>
      <c r="M66" s="27">
        <v>17.285091089175349</v>
      </c>
    </row>
    <row r="67" spans="1:13" ht="19" customHeight="1">
      <c r="A67" s="9" t="s">
        <v>67</v>
      </c>
      <c r="B67" s="27">
        <v>-29.411764705882351</v>
      </c>
      <c r="C67" s="27">
        <v>121.87221727515586</v>
      </c>
      <c r="D67" s="27">
        <v>58.969581595042328</v>
      </c>
      <c r="E67" s="27">
        <v>41.353042531966963</v>
      </c>
      <c r="F67" s="27">
        <v>35.960908060414788</v>
      </c>
      <c r="G67" s="27">
        <v>31.836510058068381</v>
      </c>
      <c r="H67" s="27">
        <v>30.593888073926404</v>
      </c>
      <c r="I67" s="27">
        <v>29.369386027921443</v>
      </c>
      <c r="J67" s="27">
        <v>29.222632838225209</v>
      </c>
      <c r="K67" s="27">
        <v>35.575258380987393</v>
      </c>
      <c r="L67" s="27">
        <v>22.815475654080672</v>
      </c>
      <c r="M67" s="27">
        <v>14.580126920689677</v>
      </c>
    </row>
    <row r="68" spans="1:13" ht="19" customHeight="1">
      <c r="A68" s="9" t="s">
        <v>70</v>
      </c>
      <c r="B68" s="27">
        <v>133.656684943062</v>
      </c>
      <c r="C68" s="27">
        <v>74.491082687803996</v>
      </c>
      <c r="D68" s="27">
        <v>66.02438340807177</v>
      </c>
      <c r="E68" s="27">
        <v>27.975814303038597</v>
      </c>
      <c r="F68" s="27">
        <v>35.322907549864105</v>
      </c>
      <c r="G68" s="27">
        <v>38.599412106776711</v>
      </c>
      <c r="H68" s="27">
        <v>28.028839006986765</v>
      </c>
      <c r="I68" s="27">
        <v>25.820543745454202</v>
      </c>
      <c r="J68" s="27">
        <v>24.379565975094142</v>
      </c>
      <c r="K68" s="27">
        <v>22.135529337371441</v>
      </c>
      <c r="L68" s="27">
        <v>19.722912163679347</v>
      </c>
      <c r="M68" s="27">
        <v>13.172358963937631</v>
      </c>
    </row>
    <row r="69" spans="1:13" ht="19" customHeight="1">
      <c r="A69" s="9" t="s">
        <v>73</v>
      </c>
      <c r="B69" s="27">
        <v>0</v>
      </c>
      <c r="C69" s="27">
        <v>0</v>
      </c>
      <c r="D69" s="27">
        <v>0</v>
      </c>
      <c r="E69" s="27">
        <v>0</v>
      </c>
      <c r="F69" s="27">
        <v>-36.431581458217387</v>
      </c>
      <c r="G69" s="27">
        <v>-12.118144314241619</v>
      </c>
      <c r="H69" s="27">
        <v>24.521716462222493</v>
      </c>
      <c r="I69" s="27">
        <v>34.38298285658783</v>
      </c>
      <c r="J69" s="27">
        <v>37.854916168169197</v>
      </c>
      <c r="K69" s="27">
        <v>26.704048422413859</v>
      </c>
      <c r="L69" s="27">
        <v>21.669349344304969</v>
      </c>
      <c r="M69" s="27">
        <v>15.204723281453536</v>
      </c>
    </row>
    <row r="70" spans="1:13" ht="19" customHeight="1">
      <c r="A70" s="9" t="s">
        <v>76</v>
      </c>
      <c r="B70" s="27">
        <v>0</v>
      </c>
      <c r="C70" s="27">
        <v>-100</v>
      </c>
      <c r="D70" s="27">
        <v>-22.932116371933827</v>
      </c>
      <c r="E70" s="27">
        <v>41.325121144875688</v>
      </c>
      <c r="F70" s="27">
        <v>52.442720329736908</v>
      </c>
      <c r="G70" s="27">
        <v>43.982369430510474</v>
      </c>
      <c r="H70" s="27">
        <v>36.137205836102339</v>
      </c>
      <c r="I70" s="27">
        <v>31.207318923840674</v>
      </c>
      <c r="J70" s="27">
        <v>29.946308001723917</v>
      </c>
      <c r="K70" s="27">
        <v>22.81594610384867</v>
      </c>
      <c r="L70" s="27">
        <v>19.463411384605131</v>
      </c>
      <c r="M70" s="27">
        <v>15.485010050316513</v>
      </c>
    </row>
    <row r="71" spans="1:13" ht="19" customHeight="1">
      <c r="A71" s="9"/>
      <c r="B71" s="106"/>
      <c r="C71" s="197"/>
      <c r="D71" s="197"/>
      <c r="E71" s="197"/>
      <c r="F71" s="197"/>
      <c r="G71" s="197"/>
      <c r="H71" s="197"/>
      <c r="I71" s="197"/>
      <c r="J71" s="197"/>
      <c r="K71" s="106"/>
      <c r="L71" s="106"/>
      <c r="M71" s="106"/>
    </row>
    <row r="72" spans="1:13" ht="19" customHeight="1">
      <c r="A72" s="10" t="s">
        <v>79</v>
      </c>
      <c r="B72" s="27">
        <v>0</v>
      </c>
      <c r="C72" s="27">
        <v>0</v>
      </c>
      <c r="D72" s="27">
        <v>100</v>
      </c>
      <c r="E72" s="27">
        <v>72.715894868585721</v>
      </c>
      <c r="F72" s="27">
        <v>48.192056905749865</v>
      </c>
      <c r="G72" s="27">
        <v>68.62880886426592</v>
      </c>
      <c r="H72" s="27">
        <v>55.012802836320667</v>
      </c>
      <c r="I72" s="27">
        <v>50.783289817232372</v>
      </c>
      <c r="J72" s="27">
        <v>46.817248459958925</v>
      </c>
      <c r="K72" s="27">
        <v>49.125642909625277</v>
      </c>
      <c r="L72" s="27">
        <v>37.800449180484549</v>
      </c>
      <c r="M72" s="27">
        <v>16.905829907627396</v>
      </c>
    </row>
    <row r="73" spans="1:13" ht="19" customHeight="1">
      <c r="A73" s="10" t="s">
        <v>80</v>
      </c>
      <c r="B73" s="188"/>
      <c r="C73" s="7"/>
      <c r="D73" s="7"/>
      <c r="E73" s="7"/>
      <c r="F73" s="7"/>
      <c r="G73" s="7"/>
      <c r="H73" s="7"/>
      <c r="I73" s="7"/>
      <c r="J73" s="7"/>
      <c r="K73" s="189"/>
      <c r="L73" s="189"/>
      <c r="M73" s="189"/>
    </row>
    <row r="74" spans="1:13" ht="19" customHeight="1">
      <c r="B74" s="13"/>
      <c r="C74" s="13"/>
      <c r="D74" s="13"/>
      <c r="E74" s="13"/>
      <c r="F74" s="13"/>
      <c r="G74" s="13"/>
      <c r="H74" s="13"/>
      <c r="I74" s="13"/>
      <c r="J74" s="13"/>
      <c r="K74" s="13"/>
      <c r="L74" s="13"/>
      <c r="M74" s="13"/>
    </row>
    <row r="75" spans="1:13" ht="19" customHeight="1">
      <c r="B75" s="13"/>
      <c r="C75" s="13"/>
      <c r="D75" s="13"/>
      <c r="E75" s="13"/>
      <c r="F75" s="13"/>
      <c r="G75" s="13"/>
      <c r="H75" s="13"/>
      <c r="I75" s="13"/>
      <c r="J75" s="13"/>
      <c r="K75" s="13"/>
      <c r="L75" s="13"/>
      <c r="M75" s="13"/>
    </row>
    <row r="76" spans="1:13" ht="19" customHeight="1">
      <c r="B76" s="13"/>
      <c r="C76" s="13"/>
      <c r="D76" s="13"/>
      <c r="E76" s="13"/>
      <c r="F76" s="13"/>
      <c r="G76" s="13"/>
      <c r="H76" s="13"/>
      <c r="I76" s="13"/>
      <c r="J76" s="13"/>
      <c r="K76" s="13"/>
      <c r="L76" s="13"/>
      <c r="M76" s="13"/>
    </row>
    <row r="77" spans="1:13" ht="19" customHeight="1">
      <c r="B77" s="13"/>
      <c r="C77" s="13"/>
      <c r="D77" s="13"/>
      <c r="E77" s="13"/>
      <c r="F77" s="13"/>
      <c r="G77" s="13"/>
      <c r="H77" s="13"/>
      <c r="I77" s="13"/>
      <c r="J77" s="13"/>
      <c r="K77" s="13"/>
      <c r="L77" s="13"/>
      <c r="M77" s="13"/>
    </row>
    <row r="78" spans="1:13" ht="19" customHeight="1">
      <c r="B78" s="13"/>
      <c r="C78" s="13"/>
      <c r="D78" s="13"/>
      <c r="E78" s="13"/>
      <c r="F78" s="13"/>
      <c r="G78" s="13"/>
      <c r="H78" s="13"/>
      <c r="I78" s="13"/>
      <c r="J78" s="13"/>
      <c r="K78" s="13"/>
      <c r="L78" s="13"/>
      <c r="M78" s="13"/>
    </row>
    <row r="79" spans="1:13" ht="19" customHeight="1">
      <c r="B79" s="13"/>
      <c r="C79" s="13"/>
      <c r="D79" s="13"/>
      <c r="E79" s="13"/>
      <c r="F79" s="13"/>
      <c r="G79" s="13"/>
      <c r="H79" s="13"/>
      <c r="I79" s="13"/>
      <c r="J79" s="13"/>
      <c r="K79" s="13"/>
      <c r="L79" s="13"/>
      <c r="M79" s="13"/>
    </row>
    <row r="80" spans="1:13" ht="19" customHeight="1">
      <c r="B80" s="13"/>
      <c r="C80" s="13"/>
      <c r="D80" s="13"/>
      <c r="E80" s="13"/>
      <c r="F80" s="13"/>
      <c r="G80" s="13"/>
      <c r="H80" s="13"/>
      <c r="I80" s="13"/>
      <c r="J80" s="13"/>
      <c r="K80" s="13"/>
      <c r="L80" s="13"/>
      <c r="M80" s="13"/>
    </row>
    <row r="81" spans="2:13" ht="19" customHeight="1">
      <c r="B81" s="13"/>
      <c r="C81" s="13"/>
      <c r="D81" s="13"/>
      <c r="E81" s="13"/>
      <c r="F81" s="13"/>
      <c r="G81" s="13"/>
      <c r="H81" s="13"/>
      <c r="I81" s="13"/>
      <c r="J81" s="13"/>
      <c r="K81" s="13"/>
      <c r="L81" s="13"/>
      <c r="M81" s="13"/>
    </row>
    <row r="82" spans="2:13" ht="15" customHeight="1">
      <c r="B82" s="13"/>
      <c r="C82" s="13"/>
      <c r="D82" s="13"/>
      <c r="E82" s="13"/>
      <c r="F82" s="13"/>
      <c r="G82" s="13"/>
      <c r="H82" s="13"/>
      <c r="I82" s="13"/>
      <c r="J82" s="13"/>
      <c r="K82" s="13"/>
      <c r="L82" s="13"/>
      <c r="M82" s="13"/>
    </row>
    <row r="83" spans="2:13" ht="15" customHeight="1">
      <c r="B83" s="13"/>
      <c r="C83" s="13"/>
      <c r="D83" s="13"/>
      <c r="E83" s="13"/>
      <c r="F83" s="13"/>
      <c r="G83" s="13"/>
      <c r="H83" s="13"/>
      <c r="I83" s="13"/>
      <c r="J83" s="13"/>
      <c r="K83" s="13"/>
      <c r="L83" s="13"/>
      <c r="M83" s="13"/>
    </row>
    <row r="84" spans="2:13" ht="15" customHeight="1">
      <c r="B84" s="13"/>
      <c r="C84" s="13"/>
      <c r="D84" s="13"/>
      <c r="E84" s="13"/>
      <c r="F84" s="13"/>
      <c r="G84" s="13"/>
      <c r="H84" s="13"/>
      <c r="I84" s="13"/>
      <c r="J84" s="13"/>
      <c r="K84" s="13"/>
      <c r="L84" s="13"/>
      <c r="M84" s="13"/>
    </row>
    <row r="85" spans="2:13" ht="15" customHeight="1">
      <c r="B85" s="13"/>
      <c r="C85" s="13"/>
      <c r="D85" s="13"/>
      <c r="E85" s="13"/>
      <c r="F85" s="13"/>
      <c r="G85" s="13"/>
      <c r="H85" s="13"/>
      <c r="I85" s="13"/>
      <c r="J85" s="13"/>
      <c r="K85" s="13"/>
      <c r="L85" s="13"/>
      <c r="M85" s="13"/>
    </row>
    <row r="86" spans="2:13" ht="15" customHeight="1">
      <c r="B86" s="13"/>
      <c r="C86" s="13"/>
      <c r="D86" s="13"/>
      <c r="E86" s="13"/>
      <c r="F86" s="13"/>
      <c r="G86" s="13"/>
      <c r="H86" s="13"/>
      <c r="I86" s="13"/>
      <c r="J86" s="13"/>
      <c r="K86" s="13"/>
      <c r="L86" s="13"/>
      <c r="M86" s="13"/>
    </row>
    <row r="87" spans="2:13" ht="15" customHeight="1">
      <c r="B87" s="13"/>
      <c r="C87" s="13"/>
      <c r="D87" s="13"/>
      <c r="E87" s="13"/>
      <c r="F87" s="13"/>
      <c r="G87" s="13"/>
      <c r="H87" s="13"/>
      <c r="I87" s="13"/>
      <c r="J87" s="13"/>
      <c r="K87" s="13"/>
      <c r="L87" s="13"/>
      <c r="M87" s="13"/>
    </row>
    <row r="88" spans="2:13" ht="15" customHeight="1">
      <c r="B88" s="13"/>
      <c r="C88" s="13"/>
      <c r="D88" s="13"/>
      <c r="E88" s="13"/>
      <c r="F88" s="13"/>
      <c r="G88" s="13"/>
      <c r="H88" s="13"/>
      <c r="I88" s="13"/>
      <c r="J88" s="13"/>
      <c r="K88" s="13"/>
      <c r="L88" s="13"/>
      <c r="M88" s="13"/>
    </row>
    <row r="89" spans="2:13" ht="15" customHeight="1">
      <c r="B89" s="13"/>
      <c r="C89" s="13"/>
      <c r="D89" s="13"/>
      <c r="E89" s="13"/>
      <c r="F89" s="13"/>
      <c r="G89" s="13"/>
      <c r="H89" s="13"/>
      <c r="I89" s="13"/>
      <c r="J89" s="13"/>
      <c r="K89" s="13"/>
      <c r="L89" s="13"/>
      <c r="M89" s="13"/>
    </row>
    <row r="90" spans="2:13" ht="15" customHeight="1">
      <c r="B90" s="13"/>
      <c r="C90" s="13"/>
      <c r="D90" s="13"/>
      <c r="E90" s="13"/>
      <c r="F90" s="13"/>
      <c r="G90" s="13"/>
      <c r="H90" s="13"/>
      <c r="I90" s="13"/>
      <c r="J90" s="13"/>
      <c r="K90" s="13"/>
      <c r="L90" s="13"/>
      <c r="M90" s="13"/>
    </row>
    <row r="91" spans="2:13" ht="15" customHeight="1">
      <c r="B91" s="13"/>
      <c r="C91" s="13"/>
      <c r="D91" s="13"/>
      <c r="E91" s="13"/>
      <c r="F91" s="13"/>
      <c r="G91" s="13"/>
      <c r="H91" s="13"/>
      <c r="I91" s="13"/>
      <c r="J91" s="13"/>
      <c r="K91" s="13"/>
      <c r="L91" s="13"/>
      <c r="M91" s="13"/>
    </row>
    <row r="92" spans="2:13" ht="15" customHeight="1">
      <c r="B92" s="13"/>
      <c r="C92" s="13"/>
      <c r="D92" s="13"/>
      <c r="E92" s="13"/>
      <c r="F92" s="13"/>
      <c r="G92" s="13"/>
      <c r="H92" s="13"/>
      <c r="I92" s="13"/>
      <c r="J92" s="13"/>
      <c r="K92" s="13"/>
      <c r="L92" s="13"/>
      <c r="M92" s="13"/>
    </row>
    <row r="93" spans="2:13" ht="15" customHeight="1">
      <c r="B93" s="13"/>
      <c r="C93" s="13"/>
      <c r="D93" s="13"/>
      <c r="E93" s="13"/>
      <c r="F93" s="13"/>
      <c r="G93" s="13"/>
      <c r="H93" s="13"/>
      <c r="I93" s="13"/>
      <c r="J93" s="13"/>
      <c r="K93" s="13"/>
      <c r="L93" s="13"/>
      <c r="M93" s="13"/>
    </row>
    <row r="94" spans="2:13" ht="15" customHeight="1">
      <c r="B94" s="13"/>
      <c r="C94" s="13"/>
      <c r="D94" s="13"/>
      <c r="E94" s="13"/>
      <c r="F94" s="13"/>
      <c r="G94" s="13"/>
      <c r="H94" s="13"/>
      <c r="I94" s="13"/>
      <c r="J94" s="13"/>
      <c r="K94" s="13"/>
      <c r="L94" s="13"/>
      <c r="M94" s="13"/>
    </row>
    <row r="95" spans="2:13" ht="15" customHeight="1">
      <c r="B95" s="13"/>
      <c r="C95" s="13"/>
      <c r="D95" s="13"/>
      <c r="E95" s="13"/>
      <c r="F95" s="13"/>
      <c r="G95" s="13"/>
      <c r="H95" s="13"/>
      <c r="I95" s="13"/>
      <c r="J95" s="13"/>
      <c r="K95" s="13"/>
      <c r="L95" s="13"/>
      <c r="M95" s="13"/>
    </row>
    <row r="96" spans="2:13" ht="15" customHeight="1">
      <c r="B96" s="13"/>
      <c r="C96" s="13"/>
      <c r="D96" s="13"/>
      <c r="E96" s="13"/>
      <c r="F96" s="13"/>
      <c r="G96" s="13"/>
      <c r="H96" s="13"/>
      <c r="I96" s="13"/>
      <c r="J96" s="13"/>
      <c r="K96" s="13"/>
      <c r="L96" s="13"/>
      <c r="M96" s="13"/>
    </row>
    <row r="97" spans="2:13" ht="15" customHeight="1">
      <c r="B97" s="13"/>
      <c r="C97" s="13"/>
      <c r="D97" s="13"/>
      <c r="E97" s="13"/>
      <c r="F97" s="13"/>
      <c r="G97" s="13"/>
      <c r="H97" s="13"/>
      <c r="I97" s="13"/>
      <c r="J97" s="13"/>
      <c r="K97" s="13"/>
      <c r="L97" s="13"/>
      <c r="M97" s="13"/>
    </row>
    <row r="98" spans="2:13" ht="15" customHeight="1">
      <c r="B98" s="13"/>
      <c r="C98" s="13"/>
      <c r="D98" s="13"/>
      <c r="E98" s="13"/>
      <c r="F98" s="13"/>
      <c r="G98" s="13"/>
      <c r="H98" s="13"/>
      <c r="I98" s="13"/>
      <c r="J98" s="13"/>
      <c r="K98" s="13"/>
      <c r="L98" s="13"/>
      <c r="M98" s="13"/>
    </row>
    <row r="99" spans="2:13" ht="15" customHeight="1">
      <c r="B99" s="13"/>
      <c r="C99" s="13"/>
      <c r="D99" s="13"/>
      <c r="E99" s="13"/>
      <c r="F99" s="13"/>
      <c r="G99" s="13"/>
      <c r="H99" s="13"/>
      <c r="I99" s="13"/>
      <c r="J99" s="13"/>
      <c r="K99" s="13"/>
      <c r="L99" s="13"/>
      <c r="M99" s="13"/>
    </row>
    <row r="100" spans="2:13" ht="15" customHeight="1">
      <c r="B100" s="13"/>
      <c r="C100" s="13"/>
      <c r="D100" s="13"/>
      <c r="E100" s="13"/>
      <c r="F100" s="13"/>
      <c r="G100" s="13"/>
      <c r="H100" s="13"/>
      <c r="I100" s="13"/>
      <c r="J100" s="13"/>
      <c r="K100" s="13"/>
      <c r="L100" s="13"/>
      <c r="M100" s="13"/>
    </row>
    <row r="101" spans="2:13" ht="15" customHeight="1">
      <c r="B101" s="13"/>
      <c r="C101" s="13"/>
      <c r="D101" s="13"/>
      <c r="E101" s="13"/>
      <c r="F101" s="13"/>
      <c r="G101" s="13"/>
      <c r="H101" s="13"/>
      <c r="I101" s="13"/>
      <c r="J101" s="13"/>
      <c r="K101" s="13"/>
      <c r="L101" s="13"/>
      <c r="M101" s="13"/>
    </row>
    <row r="102" spans="2:13" ht="15" customHeight="1">
      <c r="B102" s="13"/>
      <c r="C102" s="13"/>
      <c r="D102" s="13"/>
      <c r="E102" s="13"/>
      <c r="F102" s="13"/>
      <c r="G102" s="13"/>
      <c r="H102" s="13"/>
      <c r="I102" s="13"/>
      <c r="J102" s="13"/>
      <c r="K102" s="13"/>
      <c r="L102" s="13"/>
      <c r="M102" s="13"/>
    </row>
    <row r="103" spans="2:13" ht="15" customHeight="1">
      <c r="B103" s="13"/>
      <c r="C103" s="13"/>
      <c r="D103" s="13"/>
      <c r="E103" s="13"/>
      <c r="F103" s="13"/>
      <c r="G103" s="13"/>
      <c r="H103" s="13"/>
      <c r="I103" s="13"/>
      <c r="J103" s="13"/>
      <c r="K103" s="13"/>
      <c r="L103" s="13"/>
      <c r="M103" s="13"/>
    </row>
    <row r="104" spans="2:13" ht="15" customHeight="1">
      <c r="B104" s="13"/>
      <c r="C104" s="13"/>
      <c r="D104" s="13"/>
      <c r="E104" s="13"/>
      <c r="F104" s="13"/>
      <c r="G104" s="13"/>
      <c r="H104" s="13"/>
      <c r="I104" s="13"/>
      <c r="J104" s="13"/>
      <c r="K104" s="13"/>
      <c r="L104" s="13"/>
      <c r="M104" s="13"/>
    </row>
    <row r="105" spans="2:13" ht="15" customHeight="1">
      <c r="B105" s="13"/>
      <c r="C105" s="13"/>
      <c r="D105" s="13"/>
      <c r="E105" s="13"/>
      <c r="F105" s="13"/>
      <c r="G105" s="13"/>
      <c r="H105" s="13"/>
      <c r="I105" s="13"/>
      <c r="J105" s="13"/>
      <c r="K105" s="13"/>
      <c r="L105" s="13"/>
      <c r="M105" s="13"/>
    </row>
    <row r="106" spans="2:13" ht="15" customHeight="1">
      <c r="B106" s="13"/>
      <c r="C106" s="13"/>
      <c r="D106" s="13"/>
      <c r="E106" s="13"/>
      <c r="F106" s="13"/>
      <c r="G106" s="13"/>
      <c r="H106" s="13"/>
      <c r="I106" s="13"/>
      <c r="J106" s="13"/>
      <c r="K106" s="13"/>
      <c r="L106" s="13"/>
      <c r="M106" s="13"/>
    </row>
    <row r="107" spans="2:13" ht="15" customHeight="1">
      <c r="B107" s="13"/>
      <c r="C107" s="13"/>
      <c r="D107" s="13"/>
      <c r="E107" s="13"/>
      <c r="F107" s="13"/>
      <c r="G107" s="13"/>
      <c r="H107" s="13"/>
      <c r="I107" s="13"/>
      <c r="J107" s="13"/>
      <c r="K107" s="13"/>
      <c r="L107" s="13"/>
      <c r="M107" s="13"/>
    </row>
    <row r="108" spans="2:13" ht="15" customHeight="1">
      <c r="B108" s="13"/>
      <c r="C108" s="13"/>
      <c r="D108" s="13"/>
      <c r="E108" s="13"/>
      <c r="F108" s="13"/>
      <c r="G108" s="13"/>
      <c r="H108" s="13"/>
      <c r="I108" s="13"/>
      <c r="J108" s="13"/>
      <c r="K108" s="13"/>
      <c r="L108" s="13"/>
      <c r="M108" s="13"/>
    </row>
    <row r="109" spans="2:13" ht="15" customHeight="1">
      <c r="B109" s="13"/>
      <c r="C109" s="13"/>
      <c r="D109" s="13"/>
      <c r="E109" s="13"/>
      <c r="F109" s="13"/>
      <c r="G109" s="13"/>
      <c r="H109" s="13"/>
      <c r="I109" s="13"/>
      <c r="J109" s="13"/>
      <c r="K109" s="13"/>
      <c r="L109" s="13"/>
      <c r="M109" s="13"/>
    </row>
    <row r="110" spans="2:13" ht="15" customHeight="1">
      <c r="B110" s="13"/>
      <c r="C110" s="13"/>
      <c r="D110" s="13"/>
      <c r="E110" s="13"/>
      <c r="F110" s="13"/>
      <c r="G110" s="13"/>
      <c r="H110" s="13"/>
      <c r="I110" s="13"/>
      <c r="J110" s="13"/>
      <c r="K110" s="13"/>
      <c r="L110" s="13"/>
      <c r="M110" s="13"/>
    </row>
    <row r="111" spans="2:13" ht="15" customHeight="1">
      <c r="B111" s="13"/>
      <c r="C111" s="13"/>
      <c r="D111" s="13"/>
      <c r="E111" s="13"/>
      <c r="F111" s="13"/>
      <c r="G111" s="13"/>
      <c r="H111" s="13"/>
      <c r="I111" s="13"/>
      <c r="J111" s="13"/>
      <c r="K111" s="13"/>
      <c r="L111" s="13"/>
      <c r="M111" s="13"/>
    </row>
    <row r="112" spans="2:13" ht="15" customHeight="1">
      <c r="B112" s="13"/>
      <c r="C112" s="13"/>
      <c r="D112" s="13"/>
      <c r="E112" s="13"/>
      <c r="F112" s="13"/>
      <c r="G112" s="13"/>
      <c r="H112" s="13"/>
      <c r="I112" s="13"/>
      <c r="J112" s="13"/>
      <c r="K112" s="13"/>
      <c r="L112" s="13"/>
      <c r="M112" s="13"/>
    </row>
    <row r="113" spans="2:13" ht="15" customHeight="1">
      <c r="B113" s="13"/>
      <c r="C113" s="13"/>
      <c r="D113" s="13"/>
      <c r="E113" s="13"/>
      <c r="F113" s="13"/>
      <c r="G113" s="13"/>
      <c r="H113" s="13"/>
      <c r="I113" s="13"/>
      <c r="J113" s="13"/>
      <c r="K113" s="13"/>
      <c r="L113" s="13"/>
      <c r="M113" s="13"/>
    </row>
    <row r="114" spans="2:13" ht="15" customHeight="1">
      <c r="B114" s="13"/>
      <c r="C114" s="13"/>
      <c r="D114" s="13"/>
      <c r="E114" s="13"/>
      <c r="F114" s="13"/>
      <c r="G114" s="13"/>
      <c r="H114" s="13"/>
      <c r="I114" s="13"/>
      <c r="J114" s="13"/>
      <c r="K114" s="13"/>
      <c r="L114" s="13"/>
      <c r="M114" s="13"/>
    </row>
    <row r="115" spans="2:13" ht="15" customHeight="1">
      <c r="B115" s="13"/>
      <c r="C115" s="13"/>
      <c r="D115" s="13"/>
      <c r="E115" s="13"/>
      <c r="F115" s="13"/>
      <c r="G115" s="13"/>
      <c r="H115" s="13"/>
      <c r="I115" s="13"/>
      <c r="J115" s="13"/>
      <c r="K115" s="13"/>
      <c r="L115" s="13"/>
      <c r="M115" s="13"/>
    </row>
    <row r="116" spans="2:13" ht="15" customHeight="1">
      <c r="B116" s="13"/>
      <c r="C116" s="13"/>
      <c r="D116" s="13"/>
      <c r="E116" s="13"/>
      <c r="F116" s="13"/>
      <c r="G116" s="13"/>
      <c r="H116" s="13"/>
      <c r="I116" s="13"/>
      <c r="J116" s="13"/>
      <c r="K116" s="13"/>
      <c r="L116" s="13"/>
      <c r="M116" s="13"/>
    </row>
    <row r="117" spans="2:13" ht="15" customHeight="1">
      <c r="B117" s="13"/>
      <c r="C117" s="13"/>
      <c r="D117" s="13"/>
      <c r="E117" s="13"/>
      <c r="F117" s="13"/>
      <c r="G117" s="13"/>
      <c r="H117" s="13"/>
      <c r="I117" s="13"/>
      <c r="J117" s="13"/>
      <c r="K117" s="13"/>
      <c r="L117" s="13"/>
      <c r="M117" s="13"/>
    </row>
    <row r="118" spans="2:13" ht="15" customHeight="1">
      <c r="B118" s="13"/>
      <c r="C118" s="13"/>
      <c r="D118" s="13"/>
      <c r="E118" s="13"/>
      <c r="F118" s="13"/>
      <c r="G118" s="13"/>
      <c r="H118" s="13"/>
      <c r="I118" s="13"/>
      <c r="J118" s="13"/>
      <c r="K118" s="13"/>
      <c r="L118" s="13"/>
      <c r="M118" s="13"/>
    </row>
    <row r="119" spans="2:13" ht="15" customHeight="1">
      <c r="B119" s="13"/>
      <c r="C119" s="13"/>
      <c r="D119" s="13"/>
      <c r="E119" s="13"/>
      <c r="F119" s="13"/>
      <c r="G119" s="13"/>
      <c r="H119" s="13"/>
      <c r="I119" s="13"/>
      <c r="J119" s="13"/>
      <c r="K119" s="13"/>
      <c r="L119" s="13"/>
      <c r="M119" s="13"/>
    </row>
    <row r="120" spans="2:13" ht="15" customHeight="1">
      <c r="B120" s="13"/>
      <c r="C120" s="13"/>
      <c r="D120" s="13"/>
      <c r="E120" s="13"/>
      <c r="F120" s="13"/>
      <c r="G120" s="13"/>
      <c r="H120" s="13"/>
      <c r="I120" s="13"/>
      <c r="J120" s="13"/>
      <c r="K120" s="13"/>
      <c r="L120" s="13"/>
      <c r="M120" s="13"/>
    </row>
    <row r="121" spans="2:13" ht="15" customHeight="1">
      <c r="B121" s="13"/>
      <c r="C121" s="13"/>
      <c r="D121" s="13"/>
      <c r="E121" s="13"/>
      <c r="F121" s="13"/>
      <c r="G121" s="13"/>
      <c r="H121" s="13"/>
      <c r="I121" s="13"/>
      <c r="J121" s="13"/>
      <c r="K121" s="13"/>
      <c r="L121" s="13"/>
      <c r="M121" s="13"/>
    </row>
    <row r="122" spans="2:13" ht="15" customHeight="1">
      <c r="B122" s="13"/>
      <c r="C122" s="13"/>
      <c r="D122" s="13"/>
      <c r="E122" s="13"/>
      <c r="F122" s="13"/>
      <c r="G122" s="13"/>
      <c r="H122" s="13"/>
      <c r="I122" s="13"/>
      <c r="J122" s="13"/>
      <c r="K122" s="13"/>
      <c r="L122" s="13"/>
      <c r="M122" s="13"/>
    </row>
    <row r="123" spans="2:13" ht="15" customHeight="1">
      <c r="B123" s="13"/>
      <c r="C123" s="13"/>
      <c r="D123" s="13"/>
      <c r="E123" s="13"/>
      <c r="F123" s="13"/>
      <c r="G123" s="13"/>
      <c r="H123" s="13"/>
      <c r="I123" s="13"/>
      <c r="J123" s="13"/>
      <c r="K123" s="13"/>
      <c r="L123" s="13"/>
      <c r="M123" s="13"/>
    </row>
    <row r="124" spans="2:13" ht="15" customHeight="1">
      <c r="B124" s="13"/>
      <c r="C124" s="13"/>
      <c r="D124" s="13"/>
      <c r="E124" s="13"/>
      <c r="F124" s="13"/>
      <c r="G124" s="13"/>
      <c r="H124" s="13"/>
      <c r="I124" s="13"/>
      <c r="J124" s="13"/>
      <c r="K124" s="13"/>
      <c r="L124" s="13"/>
      <c r="M124" s="13"/>
    </row>
    <row r="125" spans="2:13" ht="15" customHeight="1"/>
    <row r="126" spans="2:13" ht="15" customHeight="1"/>
    <row r="127" spans="2:13" ht="15" customHeight="1"/>
    <row r="128" spans="2:13"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sheetData>
  <mergeCells count="5">
    <mergeCell ref="A2:M2"/>
    <mergeCell ref="B10:M10"/>
    <mergeCell ref="B13:M13"/>
    <mergeCell ref="B44:M44"/>
    <mergeCell ref="A5:J5"/>
  </mergeCells>
  <phoneticPr fontId="7" type="noConversion"/>
  <printOptions horizontalCentered="1"/>
  <pageMargins left="0.39370078740157483" right="0.39370078740157483" top="0.59055118110236227" bottom="0.59055118110236227" header="0.39370078740157483" footer="0.39370078740157483"/>
  <pageSetup paperSize="9" scale="54" orientation="portrait" r:id="rId1"/>
  <headerFooter alignWithMargins="0">
    <oddHeader>&amp;C&amp;"Helvetica,Fett"&amp;12 2017</oddHeader>
    <oddFooter>&amp;C&amp;"Helvetica,Standard" Eidg. Steuerverwaltung  -  Administration fédérale des contributions  -  Amministrazione federale delle contribuzioni&amp;R41</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Tabelle23"/>
  <dimension ref="A1:W121"/>
  <sheetViews>
    <sheetView view="pageLayout" zoomScale="70" zoomScaleNormal="60" zoomScalePageLayoutView="70" workbookViewId="0"/>
  </sheetViews>
  <sheetFormatPr baseColWidth="10" defaultColWidth="12.6640625" defaultRowHeight="13"/>
  <cols>
    <col min="1" max="1" width="30.5" style="5" customWidth="1"/>
    <col min="2" max="11" width="14.1640625" style="5" customWidth="1"/>
    <col min="12" max="12" width="12.5" style="5" customWidth="1"/>
    <col min="13" max="19" width="12.6640625" style="5" customWidth="1"/>
    <col min="20" max="20" width="15.33203125" style="5" bestFit="1" customWidth="1"/>
    <col min="21" max="21" width="13" style="5" bestFit="1" customWidth="1"/>
    <col min="22" max="22" width="15.33203125" style="5" bestFit="1" customWidth="1"/>
    <col min="23" max="23" width="34.5" style="5" bestFit="1" customWidth="1"/>
    <col min="24" max="16384" width="12.6640625" style="5"/>
  </cols>
  <sheetData>
    <row r="1" spans="1:23" ht="19" customHeight="1">
      <c r="A1" s="3" t="s">
        <v>84</v>
      </c>
      <c r="B1" s="3"/>
      <c r="C1" s="3"/>
      <c r="D1" s="3"/>
      <c r="E1" s="3"/>
      <c r="F1" s="3"/>
      <c r="G1" s="3"/>
      <c r="H1" s="3"/>
      <c r="I1" s="3"/>
      <c r="J1" s="3"/>
      <c r="K1" s="3"/>
      <c r="L1" s="4"/>
    </row>
    <row r="2" spans="1:23" ht="19" customHeight="1">
      <c r="A2" s="3" t="s">
        <v>633</v>
      </c>
      <c r="B2" s="3"/>
      <c r="C2" s="3"/>
      <c r="D2" s="3"/>
      <c r="E2" s="3"/>
      <c r="F2" s="3"/>
      <c r="G2" s="3"/>
      <c r="H2" s="3"/>
      <c r="I2" s="3"/>
      <c r="J2" s="3"/>
      <c r="K2" s="3"/>
      <c r="L2" s="4"/>
    </row>
    <row r="3" spans="1:23" ht="19" customHeight="1">
      <c r="A3" s="856" t="s">
        <v>34</v>
      </c>
      <c r="B3" s="856"/>
      <c r="C3" s="856"/>
      <c r="D3" s="856"/>
      <c r="E3" s="856"/>
      <c r="F3" s="856"/>
      <c r="G3" s="856"/>
      <c r="H3" s="856"/>
      <c r="I3" s="856"/>
      <c r="J3" s="856"/>
      <c r="K3" s="384"/>
      <c r="L3" s="384"/>
      <c r="M3" s="384"/>
      <c r="N3" s="384"/>
      <c r="O3" s="384"/>
      <c r="P3" s="384"/>
      <c r="Q3" s="384"/>
      <c r="R3" s="384"/>
      <c r="S3" s="384"/>
      <c r="T3" s="384"/>
    </row>
    <row r="4" spans="1:23" ht="19" customHeight="1">
      <c r="A4" s="856" t="s">
        <v>35</v>
      </c>
      <c r="B4" s="856"/>
      <c r="C4" s="856"/>
      <c r="D4" s="856"/>
      <c r="E4" s="856"/>
      <c r="F4" s="856"/>
      <c r="G4" s="856"/>
      <c r="H4" s="856"/>
      <c r="I4" s="856"/>
      <c r="J4" s="856"/>
      <c r="K4" s="384"/>
      <c r="L4" s="4"/>
    </row>
    <row r="5" spans="1:23" ht="19" customHeight="1" thickBot="1">
      <c r="A5" s="6">
        <v>21</v>
      </c>
      <c r="B5" s="4"/>
      <c r="C5" s="4"/>
      <c r="D5" s="4"/>
      <c r="E5" s="4"/>
      <c r="F5" s="4"/>
      <c r="G5" s="4"/>
      <c r="H5" s="4"/>
      <c r="I5" s="4"/>
      <c r="J5" s="4"/>
      <c r="K5" s="4"/>
      <c r="U5" s="8"/>
      <c r="W5" s="8">
        <v>21</v>
      </c>
    </row>
    <row r="6" spans="1:23" ht="19" customHeight="1" thickBot="1">
      <c r="A6" s="7" t="s">
        <v>10</v>
      </c>
      <c r="B6" s="850" t="s">
        <v>85</v>
      </c>
      <c r="C6" s="851"/>
      <c r="D6" s="851"/>
      <c r="E6" s="851"/>
      <c r="F6" s="851"/>
      <c r="G6" s="851"/>
      <c r="H6" s="851"/>
      <c r="I6" s="851"/>
      <c r="J6" s="851"/>
      <c r="K6" s="852"/>
      <c r="L6" s="850" t="s">
        <v>774</v>
      </c>
      <c r="M6" s="851"/>
      <c r="N6" s="851"/>
      <c r="O6" s="851"/>
      <c r="P6" s="851"/>
      <c r="Q6" s="851"/>
      <c r="R6" s="851"/>
      <c r="S6" s="851"/>
      <c r="T6" s="851"/>
      <c r="U6" s="851"/>
      <c r="V6" s="852"/>
      <c r="W6" s="8" t="s">
        <v>11</v>
      </c>
    </row>
    <row r="7" spans="1:23" ht="19" customHeight="1">
      <c r="A7" s="7" t="s">
        <v>13</v>
      </c>
      <c r="B7" s="17">
        <v>20000</v>
      </c>
      <c r="C7" s="17">
        <v>25000</v>
      </c>
      <c r="D7" s="17">
        <v>30000</v>
      </c>
      <c r="E7" s="17">
        <v>35000</v>
      </c>
      <c r="F7" s="17">
        <v>40000</v>
      </c>
      <c r="G7" s="17">
        <v>45000</v>
      </c>
      <c r="H7" s="17">
        <v>50000</v>
      </c>
      <c r="I7" s="17">
        <v>60000</v>
      </c>
      <c r="J7" s="17">
        <v>70000</v>
      </c>
      <c r="K7" s="17">
        <v>80000</v>
      </c>
      <c r="L7" s="17">
        <v>90000</v>
      </c>
      <c r="M7" s="17">
        <v>100000</v>
      </c>
      <c r="N7" s="17">
        <v>125000</v>
      </c>
      <c r="O7" s="17">
        <v>150000</v>
      </c>
      <c r="P7" s="17">
        <v>175000</v>
      </c>
      <c r="Q7" s="17">
        <v>200000</v>
      </c>
      <c r="R7" s="17">
        <v>250000</v>
      </c>
      <c r="S7" s="17">
        <v>300000</v>
      </c>
      <c r="T7" s="17">
        <v>400000</v>
      </c>
      <c r="U7" s="17">
        <v>500000</v>
      </c>
      <c r="V7" s="17">
        <v>1000000</v>
      </c>
      <c r="W7" s="8" t="s">
        <v>14</v>
      </c>
    </row>
    <row r="8" spans="1:23" ht="19" customHeight="1">
      <c r="A8" s="7"/>
      <c r="U8" s="8"/>
      <c r="W8" s="8"/>
    </row>
    <row r="9" spans="1:23" ht="19" customHeight="1">
      <c r="A9" s="7"/>
      <c r="B9" s="860" t="s">
        <v>18</v>
      </c>
      <c r="C9" s="861"/>
      <c r="D9" s="861"/>
      <c r="E9" s="861"/>
      <c r="F9" s="861"/>
      <c r="G9" s="861"/>
      <c r="H9" s="861"/>
      <c r="I9" s="861"/>
      <c r="J9" s="861"/>
      <c r="K9" s="439"/>
      <c r="L9" s="857" t="s">
        <v>820</v>
      </c>
      <c r="M9" s="858"/>
      <c r="N9" s="858"/>
      <c r="O9" s="858"/>
      <c r="P9" s="858"/>
      <c r="Q9" s="858"/>
      <c r="R9" s="858"/>
      <c r="S9" s="858"/>
      <c r="T9" s="858"/>
      <c r="U9" s="858"/>
      <c r="V9" s="859"/>
      <c r="W9" s="8"/>
    </row>
    <row r="10" spans="1:23" ht="19" customHeight="1">
      <c r="A10" s="9" t="s">
        <v>155</v>
      </c>
      <c r="B10" s="15">
        <v>180.8</v>
      </c>
      <c r="C10" s="15">
        <v>451.05000000000007</v>
      </c>
      <c r="D10" s="15">
        <v>712.1</v>
      </c>
      <c r="E10" s="15">
        <v>1122</v>
      </c>
      <c r="F10" s="15">
        <v>1497.55</v>
      </c>
      <c r="G10" s="15">
        <v>1923.5</v>
      </c>
      <c r="H10" s="15">
        <v>2415.85</v>
      </c>
      <c r="I10" s="15">
        <v>3602.1</v>
      </c>
      <c r="J10" s="15">
        <v>4996.7000000000007</v>
      </c>
      <c r="K10" s="15">
        <v>6599.7000000000007</v>
      </c>
      <c r="L10" s="15">
        <v>8202.7000000000007</v>
      </c>
      <c r="M10" s="15">
        <v>9808</v>
      </c>
      <c r="N10" s="15">
        <v>14388</v>
      </c>
      <c r="O10" s="15">
        <v>19409.95</v>
      </c>
      <c r="P10" s="15">
        <v>24562.45</v>
      </c>
      <c r="Q10" s="15">
        <v>30445.450000000004</v>
      </c>
      <c r="R10" s="15">
        <v>42090.1</v>
      </c>
      <c r="S10" s="15">
        <v>54854.55</v>
      </c>
      <c r="T10" s="15">
        <v>83207.049999999988</v>
      </c>
      <c r="U10" s="15">
        <v>112977.04999999999</v>
      </c>
      <c r="V10" s="15">
        <v>261827.05</v>
      </c>
      <c r="W10" s="8" t="s">
        <v>330</v>
      </c>
    </row>
    <row r="11" spans="1:23" ht="19" customHeight="1">
      <c r="A11" s="9" t="s">
        <v>56</v>
      </c>
      <c r="B11" s="15">
        <v>44.45</v>
      </c>
      <c r="C11" s="15">
        <v>427.2</v>
      </c>
      <c r="D11" s="15">
        <v>1074.55</v>
      </c>
      <c r="E11" s="15">
        <v>1756.2500000000002</v>
      </c>
      <c r="F11" s="15">
        <v>2734.05</v>
      </c>
      <c r="G11" s="15">
        <v>3711.9</v>
      </c>
      <c r="H11" s="15">
        <v>4736.1499999999996</v>
      </c>
      <c r="I11" s="15">
        <v>6554.1</v>
      </c>
      <c r="J11" s="15">
        <v>8372</v>
      </c>
      <c r="K11" s="15">
        <v>10331.050000000001</v>
      </c>
      <c r="L11" s="15">
        <v>12388.150000000001</v>
      </c>
      <c r="M11" s="15">
        <v>14450.55</v>
      </c>
      <c r="N11" s="15">
        <v>20251.150000000001</v>
      </c>
      <c r="O11" s="15">
        <v>26462</v>
      </c>
      <c r="P11" s="15">
        <v>33250.450000000004</v>
      </c>
      <c r="Q11" s="15">
        <v>40133</v>
      </c>
      <c r="R11" s="15">
        <v>54161.1</v>
      </c>
      <c r="S11" s="15">
        <v>68459.3</v>
      </c>
      <c r="T11" s="15">
        <v>98633.85</v>
      </c>
      <c r="U11" s="15">
        <v>129342.40000000001</v>
      </c>
      <c r="V11" s="15">
        <v>284822.40000000002</v>
      </c>
      <c r="W11" s="8" t="s">
        <v>331</v>
      </c>
    </row>
    <row r="12" spans="1:23" ht="19" customHeight="1">
      <c r="A12" s="9" t="s">
        <v>59</v>
      </c>
      <c r="B12" s="15">
        <v>72.2</v>
      </c>
      <c r="C12" s="15">
        <v>301.60000000000002</v>
      </c>
      <c r="D12" s="15">
        <v>915.80000000000007</v>
      </c>
      <c r="E12" s="15">
        <v>1718.7</v>
      </c>
      <c r="F12" s="15">
        <v>2551.2000000000003</v>
      </c>
      <c r="G12" s="15">
        <v>3383.7000000000003</v>
      </c>
      <c r="H12" s="15">
        <v>4216.2</v>
      </c>
      <c r="I12" s="15">
        <v>5664.7999999999993</v>
      </c>
      <c r="J12" s="15">
        <v>7096.7000000000007</v>
      </c>
      <c r="K12" s="15">
        <v>8511.9</v>
      </c>
      <c r="L12" s="15">
        <v>10010.400000000001</v>
      </c>
      <c r="M12" s="15">
        <v>11601.400000000001</v>
      </c>
      <c r="N12" s="15">
        <v>16115.400000000001</v>
      </c>
      <c r="O12" s="15">
        <v>20982.800000000003</v>
      </c>
      <c r="P12" s="15">
        <v>26271.200000000001</v>
      </c>
      <c r="Q12" s="15">
        <v>31636.2</v>
      </c>
      <c r="R12" s="15">
        <v>42366.2</v>
      </c>
      <c r="S12" s="15">
        <v>53096.2</v>
      </c>
      <c r="T12" s="15">
        <v>74556.2</v>
      </c>
      <c r="U12" s="15">
        <v>96016.2</v>
      </c>
      <c r="V12" s="15">
        <v>203316.2</v>
      </c>
      <c r="W12" s="8" t="s">
        <v>332</v>
      </c>
    </row>
    <row r="13" spans="1:23" ht="19" customHeight="1">
      <c r="A13" s="9" t="s">
        <v>62</v>
      </c>
      <c r="B13" s="15">
        <v>100</v>
      </c>
      <c r="C13" s="15">
        <v>100</v>
      </c>
      <c r="D13" s="15">
        <v>745.26</v>
      </c>
      <c r="E13" s="15">
        <v>1478.5099999999998</v>
      </c>
      <c r="F13" s="15">
        <v>2211.7599999999998</v>
      </c>
      <c r="G13" s="15">
        <v>2945.01</v>
      </c>
      <c r="H13" s="15">
        <v>3678.26</v>
      </c>
      <c r="I13" s="15">
        <v>5144.76</v>
      </c>
      <c r="J13" s="15">
        <v>6405.9500000000007</v>
      </c>
      <c r="K13" s="15">
        <v>7667.1399999999994</v>
      </c>
      <c r="L13" s="15">
        <v>8942.994999999999</v>
      </c>
      <c r="M13" s="15">
        <v>10277.51</v>
      </c>
      <c r="N13" s="15">
        <v>13943.76</v>
      </c>
      <c r="O13" s="15">
        <v>17610.010000000002</v>
      </c>
      <c r="P13" s="15">
        <v>21276.260000000002</v>
      </c>
      <c r="Q13" s="15">
        <v>24942.510000000002</v>
      </c>
      <c r="R13" s="15">
        <v>32275.010000000002</v>
      </c>
      <c r="S13" s="15">
        <v>39607.51</v>
      </c>
      <c r="T13" s="15">
        <v>54272.51</v>
      </c>
      <c r="U13" s="15">
        <v>68937.509999999995</v>
      </c>
      <c r="V13" s="15">
        <v>142262.50999999998</v>
      </c>
      <c r="W13" s="8" t="s">
        <v>333</v>
      </c>
    </row>
    <row r="14" spans="1:23" ht="19" customHeight="1">
      <c r="A14" s="9" t="s">
        <v>65</v>
      </c>
      <c r="B14" s="15">
        <v>160.75</v>
      </c>
      <c r="C14" s="15">
        <v>444.15</v>
      </c>
      <c r="D14" s="15">
        <v>850.25</v>
      </c>
      <c r="E14" s="15">
        <v>1340.9</v>
      </c>
      <c r="F14" s="15">
        <v>1873.8999999999999</v>
      </c>
      <c r="G14" s="15">
        <v>2453.4</v>
      </c>
      <c r="H14" s="15">
        <v>3037.15</v>
      </c>
      <c r="I14" s="15">
        <v>3862.0000000000005</v>
      </c>
      <c r="J14" s="15">
        <v>5088.7000000000007</v>
      </c>
      <c r="K14" s="15">
        <v>6383.0499999999993</v>
      </c>
      <c r="L14" s="15">
        <v>7702.8499999999995</v>
      </c>
      <c r="M14" s="15">
        <v>9111.4</v>
      </c>
      <c r="N14" s="15">
        <v>12690</v>
      </c>
      <c r="O14" s="15">
        <v>16581.599999999999</v>
      </c>
      <c r="P14" s="15">
        <v>20540.900000000001</v>
      </c>
      <c r="Q14" s="15">
        <v>24665.15</v>
      </c>
      <c r="R14" s="15">
        <v>32913.65</v>
      </c>
      <c r="S14" s="15">
        <v>41162.149999999994</v>
      </c>
      <c r="T14" s="15">
        <v>57659.149999999994</v>
      </c>
      <c r="U14" s="15">
        <v>75017.45</v>
      </c>
      <c r="V14" s="15">
        <v>176349.15</v>
      </c>
      <c r="W14" s="8" t="s">
        <v>334</v>
      </c>
    </row>
    <row r="15" spans="1:23" ht="19" customHeight="1">
      <c r="A15" s="9" t="s">
        <v>68</v>
      </c>
      <c r="B15" s="15">
        <v>27.55</v>
      </c>
      <c r="C15" s="15">
        <v>688.5</v>
      </c>
      <c r="D15" s="15">
        <v>1308.1499999999999</v>
      </c>
      <c r="E15" s="15">
        <v>1927.8</v>
      </c>
      <c r="F15" s="15">
        <v>2547.4500000000003</v>
      </c>
      <c r="G15" s="15">
        <v>3167.1000000000004</v>
      </c>
      <c r="H15" s="15">
        <v>3786.75</v>
      </c>
      <c r="I15" s="15">
        <v>5150</v>
      </c>
      <c r="J15" s="15">
        <v>6210.25</v>
      </c>
      <c r="K15" s="15">
        <v>7628.6</v>
      </c>
      <c r="L15" s="15">
        <v>8950.5</v>
      </c>
      <c r="M15" s="15">
        <v>10327.5</v>
      </c>
      <c r="N15" s="15">
        <v>13770</v>
      </c>
      <c r="O15" s="15">
        <v>17212.5</v>
      </c>
      <c r="P15" s="15">
        <v>20655</v>
      </c>
      <c r="Q15" s="15">
        <v>24097.5</v>
      </c>
      <c r="R15" s="15">
        <v>30982.5</v>
      </c>
      <c r="S15" s="15">
        <v>37867.5</v>
      </c>
      <c r="T15" s="15">
        <v>51637.5</v>
      </c>
      <c r="U15" s="15">
        <v>65407.5</v>
      </c>
      <c r="V15" s="15">
        <v>134257.5</v>
      </c>
      <c r="W15" s="8" t="s">
        <v>335</v>
      </c>
    </row>
    <row r="16" spans="1:23" ht="19" customHeight="1">
      <c r="A16" s="9" t="s">
        <v>71</v>
      </c>
      <c r="B16" s="15">
        <v>50</v>
      </c>
      <c r="C16" s="15">
        <v>201.64999999999998</v>
      </c>
      <c r="D16" s="15">
        <v>533.29999999999995</v>
      </c>
      <c r="E16" s="15">
        <v>1000.5</v>
      </c>
      <c r="F16" s="15">
        <v>1601.1000000000001</v>
      </c>
      <c r="G16" s="15">
        <v>2331.0499999999997</v>
      </c>
      <c r="H16" s="15">
        <v>3010.75</v>
      </c>
      <c r="I16" s="15">
        <v>4297.2000000000007</v>
      </c>
      <c r="J16" s="15">
        <v>5638.7</v>
      </c>
      <c r="K16" s="15">
        <v>7082.7</v>
      </c>
      <c r="L16" s="15">
        <v>8577.15</v>
      </c>
      <c r="M16" s="15">
        <v>10191.550000000001</v>
      </c>
      <c r="N16" s="15">
        <v>14285.8</v>
      </c>
      <c r="O16" s="15">
        <v>18400.499999999996</v>
      </c>
      <c r="P16" s="15">
        <v>22631.649999999998</v>
      </c>
      <c r="Q16" s="15">
        <v>26862.800000000003</v>
      </c>
      <c r="R16" s="15">
        <v>35561.950000000004</v>
      </c>
      <c r="S16" s="15">
        <v>44306.7</v>
      </c>
      <c r="T16" s="15">
        <v>59321.7</v>
      </c>
      <c r="U16" s="15">
        <v>74336.7</v>
      </c>
      <c r="V16" s="15">
        <v>149411.70000000001</v>
      </c>
      <c r="W16" s="8" t="s">
        <v>336</v>
      </c>
    </row>
    <row r="17" spans="1:23" ht="19" customHeight="1">
      <c r="A17" s="9" t="s">
        <v>74</v>
      </c>
      <c r="B17" s="15">
        <v>203.20000000000002</v>
      </c>
      <c r="C17" s="15">
        <v>711.19999999999993</v>
      </c>
      <c r="D17" s="15">
        <v>1219.2</v>
      </c>
      <c r="E17" s="15">
        <v>2044.7000000000003</v>
      </c>
      <c r="F17" s="15">
        <v>2743.2000000000003</v>
      </c>
      <c r="G17" s="15">
        <v>3441.7000000000003</v>
      </c>
      <c r="H17" s="15">
        <v>4191</v>
      </c>
      <c r="I17" s="15">
        <v>5528.3</v>
      </c>
      <c r="J17" s="15">
        <v>6832.5999999999995</v>
      </c>
      <c r="K17" s="15">
        <v>8384.5500000000011</v>
      </c>
      <c r="L17" s="15">
        <v>10058.399999999998</v>
      </c>
      <c r="M17" s="15">
        <v>11868.15</v>
      </c>
      <c r="N17" s="15">
        <v>16344.899999999998</v>
      </c>
      <c r="O17" s="15">
        <v>21107.399999999998</v>
      </c>
      <c r="P17" s="15">
        <v>25968.95</v>
      </c>
      <c r="Q17" s="15">
        <v>31048.95</v>
      </c>
      <c r="R17" s="15">
        <v>41262.299999999996</v>
      </c>
      <c r="S17" s="15">
        <v>52374.799999999996</v>
      </c>
      <c r="T17" s="15">
        <v>74599.8</v>
      </c>
      <c r="U17" s="15">
        <v>98592.65</v>
      </c>
      <c r="V17" s="15">
        <v>214345.55000000002</v>
      </c>
      <c r="W17" s="8" t="s">
        <v>337</v>
      </c>
    </row>
    <row r="18" spans="1:23" ht="19" customHeight="1">
      <c r="A18" s="9" t="s">
        <v>77</v>
      </c>
      <c r="B18" s="15">
        <v>0</v>
      </c>
      <c r="C18" s="15">
        <v>35.799999999999997</v>
      </c>
      <c r="D18" s="15">
        <v>138.55000000000001</v>
      </c>
      <c r="E18" s="15">
        <v>385.94999999999993</v>
      </c>
      <c r="F18" s="15">
        <v>612.35</v>
      </c>
      <c r="G18" s="15">
        <v>854.49999999999989</v>
      </c>
      <c r="H18" s="15">
        <v>1100.3500000000001</v>
      </c>
      <c r="I18" s="15">
        <v>1705.3</v>
      </c>
      <c r="J18" s="15">
        <v>2152.2999999999997</v>
      </c>
      <c r="K18" s="15">
        <v>2679.75</v>
      </c>
      <c r="L18" s="15">
        <v>3313</v>
      </c>
      <c r="M18" s="15">
        <v>4091.4999999999995</v>
      </c>
      <c r="N18" s="15">
        <v>6017.3499999999995</v>
      </c>
      <c r="O18" s="15">
        <v>8316.4500000000007</v>
      </c>
      <c r="P18" s="15">
        <v>11407.4</v>
      </c>
      <c r="Q18" s="15">
        <v>16376.550000000001</v>
      </c>
      <c r="R18" s="15">
        <v>25115.050000000003</v>
      </c>
      <c r="S18" s="15">
        <v>32619.85</v>
      </c>
      <c r="T18" s="15">
        <v>44805.05</v>
      </c>
      <c r="U18" s="15">
        <v>56725.05</v>
      </c>
      <c r="V18" s="15">
        <v>116325.04999999999</v>
      </c>
      <c r="W18" s="8" t="s">
        <v>338</v>
      </c>
    </row>
    <row r="19" spans="1:23" ht="19" customHeight="1">
      <c r="A19" s="9" t="s">
        <v>19</v>
      </c>
      <c r="B19" s="15">
        <v>113.14999999999999</v>
      </c>
      <c r="C19" s="15">
        <v>212.4</v>
      </c>
      <c r="D19" s="15">
        <v>436.4</v>
      </c>
      <c r="E19" s="15">
        <v>752.55000000000007</v>
      </c>
      <c r="F19" s="15">
        <v>1312.9499999999998</v>
      </c>
      <c r="G19" s="15">
        <v>2034.5</v>
      </c>
      <c r="H19" s="15">
        <v>2930.45</v>
      </c>
      <c r="I19" s="15">
        <v>4648.55</v>
      </c>
      <c r="J19" s="15">
        <v>6903.3</v>
      </c>
      <c r="K19" s="15">
        <v>8792.4500000000007</v>
      </c>
      <c r="L19" s="15">
        <v>10833.85</v>
      </c>
      <c r="M19" s="15">
        <v>13107.7</v>
      </c>
      <c r="N19" s="15">
        <v>18768.449999999997</v>
      </c>
      <c r="O19" s="15">
        <v>25066</v>
      </c>
      <c r="P19" s="15">
        <v>31576.9</v>
      </c>
      <c r="Q19" s="15">
        <v>37986.250000000007</v>
      </c>
      <c r="R19" s="15">
        <v>51821.9</v>
      </c>
      <c r="S19" s="15">
        <v>66859.95</v>
      </c>
      <c r="T19" s="15">
        <v>98074.35</v>
      </c>
      <c r="U19" s="15">
        <v>124606.15</v>
      </c>
      <c r="V19" s="15">
        <v>251911.15</v>
      </c>
      <c r="W19" s="8" t="s">
        <v>339</v>
      </c>
    </row>
    <row r="20" spans="1:23" ht="19" customHeight="1">
      <c r="A20" s="9" t="s">
        <v>57</v>
      </c>
      <c r="B20" s="15">
        <v>60</v>
      </c>
      <c r="C20" s="15">
        <v>178.4</v>
      </c>
      <c r="D20" s="15">
        <v>777.95</v>
      </c>
      <c r="E20" s="15">
        <v>1932.3000000000002</v>
      </c>
      <c r="F20" s="15">
        <v>3093.7000000000003</v>
      </c>
      <c r="G20" s="15">
        <v>3845.8499999999995</v>
      </c>
      <c r="H20" s="15">
        <v>4575.6000000000004</v>
      </c>
      <c r="I20" s="15">
        <v>6104.4</v>
      </c>
      <c r="J20" s="15">
        <v>8105.95</v>
      </c>
      <c r="K20" s="15">
        <v>10200.75</v>
      </c>
      <c r="L20" s="15">
        <v>12323.95</v>
      </c>
      <c r="M20" s="15">
        <v>14447.05</v>
      </c>
      <c r="N20" s="15">
        <v>20026.099999999999</v>
      </c>
      <c r="O20" s="15">
        <v>25974.800000000003</v>
      </c>
      <c r="P20" s="15">
        <v>32196.100000000002</v>
      </c>
      <c r="Q20" s="15">
        <v>38566.449999999997</v>
      </c>
      <c r="R20" s="15">
        <v>52194.2</v>
      </c>
      <c r="S20" s="15">
        <v>65821.599999999991</v>
      </c>
      <c r="T20" s="15">
        <v>93076.7</v>
      </c>
      <c r="U20" s="15">
        <v>120331.55</v>
      </c>
      <c r="V20" s="15">
        <v>247043.74999999997</v>
      </c>
      <c r="W20" s="8" t="s">
        <v>340</v>
      </c>
    </row>
    <row r="21" spans="1:23" ht="19" customHeight="1">
      <c r="A21" s="9" t="s">
        <v>60</v>
      </c>
      <c r="B21" s="217">
        <v>0</v>
      </c>
      <c r="C21" s="217">
        <v>0</v>
      </c>
      <c r="D21" s="217">
        <v>0</v>
      </c>
      <c r="E21" s="217">
        <v>0</v>
      </c>
      <c r="F21" s="217">
        <v>222.5</v>
      </c>
      <c r="G21" s="217">
        <v>1441.8</v>
      </c>
      <c r="H21" s="217">
        <v>2643.3</v>
      </c>
      <c r="I21" s="217">
        <v>5046.3</v>
      </c>
      <c r="J21" s="217">
        <v>7449.3</v>
      </c>
      <c r="K21" s="217">
        <v>9852.2999999999993</v>
      </c>
      <c r="L21" s="217">
        <v>12255.3</v>
      </c>
      <c r="M21" s="217">
        <v>14658.3</v>
      </c>
      <c r="N21" s="217">
        <v>20665.8</v>
      </c>
      <c r="O21" s="217">
        <v>26673.3</v>
      </c>
      <c r="P21" s="217">
        <v>32680.799999999999</v>
      </c>
      <c r="Q21" s="217">
        <v>38688.300000000003</v>
      </c>
      <c r="R21" s="217">
        <v>50703.3</v>
      </c>
      <c r="S21" s="217">
        <v>62718.3</v>
      </c>
      <c r="T21" s="217">
        <v>86748.3</v>
      </c>
      <c r="U21" s="217">
        <v>113248.8</v>
      </c>
      <c r="V21" s="217">
        <v>253648.8</v>
      </c>
      <c r="W21" s="8" t="s">
        <v>341</v>
      </c>
    </row>
    <row r="22" spans="1:23" ht="19" customHeight="1">
      <c r="A22" s="9" t="s">
        <v>63</v>
      </c>
      <c r="B22" s="15">
        <v>0</v>
      </c>
      <c r="C22" s="15">
        <v>0</v>
      </c>
      <c r="D22" s="15">
        <v>0</v>
      </c>
      <c r="E22" s="15">
        <v>0</v>
      </c>
      <c r="F22" s="15">
        <v>0</v>
      </c>
      <c r="G22" s="15">
        <v>257.54999999999995</v>
      </c>
      <c r="H22" s="15">
        <v>428</v>
      </c>
      <c r="I22" s="15">
        <v>3472.85</v>
      </c>
      <c r="J22" s="15">
        <v>5233.4500000000007</v>
      </c>
      <c r="K22" s="15">
        <v>7219.3</v>
      </c>
      <c r="L22" s="15">
        <v>9399.85</v>
      </c>
      <c r="M22" s="15">
        <v>11699.5</v>
      </c>
      <c r="N22" s="15">
        <v>17758.2</v>
      </c>
      <c r="O22" s="15">
        <v>24186.949999999997</v>
      </c>
      <c r="P22" s="15">
        <v>30921.65</v>
      </c>
      <c r="Q22" s="15">
        <v>37917.4</v>
      </c>
      <c r="R22" s="15">
        <v>52424.800000000003</v>
      </c>
      <c r="S22" s="15">
        <v>67141.600000000006</v>
      </c>
      <c r="T22" s="15">
        <v>96992.6</v>
      </c>
      <c r="U22" s="15">
        <v>127283.35</v>
      </c>
      <c r="V22" s="15">
        <v>283019.55</v>
      </c>
      <c r="W22" s="8" t="s">
        <v>342</v>
      </c>
    </row>
    <row r="23" spans="1:23" ht="19" customHeight="1">
      <c r="A23" s="9" t="s">
        <v>66</v>
      </c>
      <c r="B23" s="15">
        <v>60</v>
      </c>
      <c r="C23" s="15">
        <v>208.45000000000002</v>
      </c>
      <c r="D23" s="15">
        <v>657.05</v>
      </c>
      <c r="E23" s="15">
        <v>1321.95</v>
      </c>
      <c r="F23" s="15">
        <v>2018.0500000000002</v>
      </c>
      <c r="G23" s="15">
        <v>2733.65</v>
      </c>
      <c r="H23" s="15">
        <v>3568.5000000000005</v>
      </c>
      <c r="I23" s="15">
        <v>4947.95</v>
      </c>
      <c r="J23" s="15">
        <v>6401.0499999999993</v>
      </c>
      <c r="K23" s="15">
        <v>8118.7499999999991</v>
      </c>
      <c r="L23" s="15">
        <v>9933.25</v>
      </c>
      <c r="M23" s="15">
        <v>11946.75</v>
      </c>
      <c r="N23" s="15">
        <v>17242.550000000003</v>
      </c>
      <c r="O23" s="15">
        <v>23134.65</v>
      </c>
      <c r="P23" s="15">
        <v>29274.149999999998</v>
      </c>
      <c r="Q23" s="15">
        <v>35399.5</v>
      </c>
      <c r="R23" s="15">
        <v>47664.4</v>
      </c>
      <c r="S23" s="15">
        <v>60552.5</v>
      </c>
      <c r="T23" s="15">
        <v>87321.35</v>
      </c>
      <c r="U23" s="15">
        <v>109555.44999999998</v>
      </c>
      <c r="V23" s="15">
        <v>219940.44999999998</v>
      </c>
      <c r="W23" s="8" t="s">
        <v>343</v>
      </c>
    </row>
    <row r="24" spans="1:23" ht="19" customHeight="1">
      <c r="A24" s="9" t="s">
        <v>69</v>
      </c>
      <c r="B24" s="15">
        <v>218.40000000000003</v>
      </c>
      <c r="C24" s="15">
        <v>725.40000000000009</v>
      </c>
      <c r="D24" s="15">
        <v>1365</v>
      </c>
      <c r="E24" s="15">
        <v>2028</v>
      </c>
      <c r="F24" s="15">
        <v>2769</v>
      </c>
      <c r="G24" s="15">
        <v>3243.2500000000005</v>
      </c>
      <c r="H24" s="15">
        <v>3821.25</v>
      </c>
      <c r="I24" s="15">
        <v>5366.4</v>
      </c>
      <c r="J24" s="15">
        <v>7020</v>
      </c>
      <c r="K24" s="15">
        <v>8970</v>
      </c>
      <c r="L24" s="15">
        <v>10935.600000000002</v>
      </c>
      <c r="M24" s="15">
        <v>13041.600000000002</v>
      </c>
      <c r="N24" s="15">
        <v>18392.400000000001</v>
      </c>
      <c r="O24" s="15">
        <v>23852.400000000001</v>
      </c>
      <c r="P24" s="15">
        <v>29320.200000000004</v>
      </c>
      <c r="Q24" s="15">
        <v>34975.200000000004</v>
      </c>
      <c r="R24" s="15">
        <v>46285.2</v>
      </c>
      <c r="S24" s="15">
        <v>57595.200000000004</v>
      </c>
      <c r="T24" s="15">
        <v>80215.200000000012</v>
      </c>
      <c r="U24" s="15">
        <v>100588.80000000002</v>
      </c>
      <c r="V24" s="15">
        <v>201988.80000000002</v>
      </c>
      <c r="W24" s="8" t="s">
        <v>344</v>
      </c>
    </row>
    <row r="25" spans="1:23" ht="19" customHeight="1">
      <c r="A25" s="9" t="s">
        <v>72</v>
      </c>
      <c r="B25" s="15">
        <v>424.79999999999995</v>
      </c>
      <c r="C25" s="15">
        <v>708</v>
      </c>
      <c r="D25" s="15">
        <v>1062</v>
      </c>
      <c r="E25" s="15">
        <v>1504.5</v>
      </c>
      <c r="F25" s="15">
        <v>2017.8000000000002</v>
      </c>
      <c r="G25" s="15">
        <v>2566.5</v>
      </c>
      <c r="H25" s="15">
        <v>3067.5</v>
      </c>
      <c r="I25" s="15">
        <v>4054.55</v>
      </c>
      <c r="J25" s="15">
        <v>5346.2499999999991</v>
      </c>
      <c r="K25" s="15">
        <v>6680</v>
      </c>
      <c r="L25" s="15">
        <v>8056.6500000000005</v>
      </c>
      <c r="M25" s="15">
        <v>9474.2000000000007</v>
      </c>
      <c r="N25" s="15">
        <v>13074.95</v>
      </c>
      <c r="O25" s="15">
        <v>16836.2</v>
      </c>
      <c r="P25" s="15">
        <v>20776.3</v>
      </c>
      <c r="Q25" s="15">
        <v>24758.800000000003</v>
      </c>
      <c r="R25" s="15">
        <v>32723.799999999996</v>
      </c>
      <c r="S25" s="15">
        <v>40571.9</v>
      </c>
      <c r="T25" s="15">
        <v>55616.899999999994</v>
      </c>
      <c r="U25" s="15">
        <v>69837.100000000006</v>
      </c>
      <c r="V25" s="15">
        <v>140637.1</v>
      </c>
      <c r="W25" s="8" t="s">
        <v>345</v>
      </c>
    </row>
    <row r="26" spans="1:23" ht="19" customHeight="1">
      <c r="A26" s="9" t="s">
        <v>75</v>
      </c>
      <c r="B26" s="15">
        <v>0</v>
      </c>
      <c r="C26" s="15">
        <v>160.35</v>
      </c>
      <c r="D26" s="15">
        <v>661.19999999999993</v>
      </c>
      <c r="E26" s="15">
        <v>1257.95</v>
      </c>
      <c r="F26" s="15">
        <v>2046.15</v>
      </c>
      <c r="G26" s="15">
        <v>2485.1999999999998</v>
      </c>
      <c r="H26" s="15">
        <v>3340.2</v>
      </c>
      <c r="I26" s="15">
        <v>5050.2</v>
      </c>
      <c r="J26" s="15">
        <v>6771.6</v>
      </c>
      <c r="K26" s="15">
        <v>9051.6</v>
      </c>
      <c r="L26" s="15">
        <v>11331.599999999999</v>
      </c>
      <c r="M26" s="15">
        <v>13611.599999999999</v>
      </c>
      <c r="N26" s="15">
        <v>19489.449999999997</v>
      </c>
      <c r="O26" s="15">
        <v>26044.45</v>
      </c>
      <c r="P26" s="15">
        <v>32599.450000000004</v>
      </c>
      <c r="Q26" s="15">
        <v>39201.15</v>
      </c>
      <c r="R26" s="15">
        <v>52596.149999999994</v>
      </c>
      <c r="S26" s="15">
        <v>65991.149999999994</v>
      </c>
      <c r="T26" s="15">
        <v>92781.15</v>
      </c>
      <c r="U26" s="15">
        <v>119571.15</v>
      </c>
      <c r="V26" s="15">
        <v>240844.95</v>
      </c>
      <c r="W26" s="8" t="s">
        <v>346</v>
      </c>
    </row>
    <row r="27" spans="1:23" ht="19" customHeight="1">
      <c r="A27" s="9" t="s">
        <v>78</v>
      </c>
      <c r="B27" s="15">
        <v>0</v>
      </c>
      <c r="C27" s="15">
        <v>0</v>
      </c>
      <c r="D27" s="15">
        <v>75.180000000000007</v>
      </c>
      <c r="E27" s="15">
        <v>531.37</v>
      </c>
      <c r="F27" s="15">
        <v>1185.56</v>
      </c>
      <c r="G27" s="15">
        <v>1946.58</v>
      </c>
      <c r="H27" s="15">
        <v>2742.58</v>
      </c>
      <c r="I27" s="15">
        <v>4217.09</v>
      </c>
      <c r="J27" s="15">
        <v>5737.13</v>
      </c>
      <c r="K27" s="15">
        <v>7335.46</v>
      </c>
      <c r="L27" s="15">
        <v>9138.1200000000008</v>
      </c>
      <c r="M27" s="15">
        <v>11085.81</v>
      </c>
      <c r="N27" s="15">
        <v>15926.33</v>
      </c>
      <c r="O27" s="15">
        <v>20903.439999999999</v>
      </c>
      <c r="P27" s="15">
        <v>25908.09</v>
      </c>
      <c r="Q27" s="15">
        <v>31103.3</v>
      </c>
      <c r="R27" s="15">
        <v>42241.97</v>
      </c>
      <c r="S27" s="15">
        <v>53385.97</v>
      </c>
      <c r="T27" s="15">
        <v>75691.960000000006</v>
      </c>
      <c r="U27" s="15">
        <v>98178.96</v>
      </c>
      <c r="V27" s="15">
        <v>212360.54</v>
      </c>
      <c r="W27" s="8" t="s">
        <v>347</v>
      </c>
    </row>
    <row r="28" spans="1:23" ht="19" customHeight="1">
      <c r="A28" s="9" t="s">
        <v>55</v>
      </c>
      <c r="B28" s="15">
        <v>11.200000000000001</v>
      </c>
      <c r="C28" s="15">
        <v>286.7</v>
      </c>
      <c r="D28" s="15">
        <v>591.35</v>
      </c>
      <c r="E28" s="15">
        <v>994.55000000000007</v>
      </c>
      <c r="F28" s="15">
        <v>1523.2</v>
      </c>
      <c r="G28" s="15">
        <v>2029.4499999999998</v>
      </c>
      <c r="H28" s="15">
        <v>2589.4499999999998</v>
      </c>
      <c r="I28" s="15">
        <v>3888.6499999999996</v>
      </c>
      <c r="J28" s="15">
        <v>5322.25</v>
      </c>
      <c r="K28" s="15">
        <v>6890.25</v>
      </c>
      <c r="L28" s="15">
        <v>8637.4500000000007</v>
      </c>
      <c r="M28" s="15">
        <v>10429.450000000001</v>
      </c>
      <c r="N28" s="15">
        <v>15223.05</v>
      </c>
      <c r="O28" s="15">
        <v>20330.250000000004</v>
      </c>
      <c r="P28" s="15">
        <v>25650.25</v>
      </c>
      <c r="Q28" s="15">
        <v>30970.25</v>
      </c>
      <c r="R28" s="15">
        <v>42058.25</v>
      </c>
      <c r="S28" s="15">
        <v>53258.25</v>
      </c>
      <c r="T28" s="15">
        <v>76397.450000000012</v>
      </c>
      <c r="U28" s="15">
        <v>99917.450000000012</v>
      </c>
      <c r="V28" s="15">
        <v>221280.65</v>
      </c>
      <c r="W28" s="8" t="s">
        <v>348</v>
      </c>
    </row>
    <row r="29" spans="1:23" ht="19" customHeight="1">
      <c r="A29" s="9" t="s">
        <v>58</v>
      </c>
      <c r="B29" s="217">
        <v>0</v>
      </c>
      <c r="C29" s="217">
        <v>0</v>
      </c>
      <c r="D29" s="217">
        <v>100.4</v>
      </c>
      <c r="E29" s="217">
        <v>507.75000000000006</v>
      </c>
      <c r="F29" s="217">
        <v>1096.7</v>
      </c>
      <c r="G29" s="217">
        <v>1964.2000000000003</v>
      </c>
      <c r="H29" s="217">
        <v>2773.55</v>
      </c>
      <c r="I29" s="217">
        <v>4348.95</v>
      </c>
      <c r="J29" s="217">
        <v>5948.25</v>
      </c>
      <c r="K29" s="217">
        <v>7672.5</v>
      </c>
      <c r="L29" s="217">
        <v>9508.3499999999985</v>
      </c>
      <c r="M29" s="217">
        <v>11356.15</v>
      </c>
      <c r="N29" s="217">
        <v>16148.550000000001</v>
      </c>
      <c r="O29" s="217">
        <v>21031.05</v>
      </c>
      <c r="P29" s="217">
        <v>26036.25</v>
      </c>
      <c r="Q29" s="217">
        <v>31267.5</v>
      </c>
      <c r="R29" s="217">
        <v>41730</v>
      </c>
      <c r="S29" s="217">
        <v>52192.499999999993</v>
      </c>
      <c r="T29" s="217">
        <v>74426</v>
      </c>
      <c r="U29" s="217">
        <v>96746</v>
      </c>
      <c r="V29" s="217">
        <v>208346</v>
      </c>
      <c r="W29" s="8" t="s">
        <v>349</v>
      </c>
    </row>
    <row r="30" spans="1:23" ht="19" customHeight="1">
      <c r="A30" s="9" t="s">
        <v>61</v>
      </c>
      <c r="B30" s="15">
        <v>40</v>
      </c>
      <c r="C30" s="15">
        <v>40</v>
      </c>
      <c r="D30" s="15">
        <v>40</v>
      </c>
      <c r="E30" s="15">
        <v>353.2</v>
      </c>
      <c r="F30" s="15">
        <v>639.44999999999993</v>
      </c>
      <c r="G30" s="15">
        <v>964.55</v>
      </c>
      <c r="H30" s="15">
        <v>1314.7</v>
      </c>
      <c r="I30" s="15">
        <v>2445.5</v>
      </c>
      <c r="J30" s="15">
        <v>4141.8999999999996</v>
      </c>
      <c r="K30" s="15">
        <v>6085.2999999999993</v>
      </c>
      <c r="L30" s="15">
        <v>8084.5000000000009</v>
      </c>
      <c r="M30" s="15">
        <v>10274.200000000001</v>
      </c>
      <c r="N30" s="15">
        <v>16442.650000000001</v>
      </c>
      <c r="O30" s="15">
        <v>22429.300000000003</v>
      </c>
      <c r="P30" s="15">
        <v>28725.4</v>
      </c>
      <c r="Q30" s="15">
        <v>35219.850000000006</v>
      </c>
      <c r="R30" s="15">
        <v>48889.149999999994</v>
      </c>
      <c r="S30" s="15">
        <v>63069.55</v>
      </c>
      <c r="T30" s="15">
        <v>92076.45</v>
      </c>
      <c r="U30" s="15">
        <v>121127.55</v>
      </c>
      <c r="V30" s="15">
        <v>267266.35000000003</v>
      </c>
      <c r="W30" s="8" t="s">
        <v>350</v>
      </c>
    </row>
    <row r="31" spans="1:23" ht="19" customHeight="1">
      <c r="A31" s="9" t="s">
        <v>64</v>
      </c>
      <c r="B31" s="217">
        <v>0</v>
      </c>
      <c r="C31" s="217">
        <v>0</v>
      </c>
      <c r="D31" s="217">
        <v>35.049999999999997</v>
      </c>
      <c r="E31" s="217">
        <v>521.25</v>
      </c>
      <c r="F31" s="217">
        <v>1396</v>
      </c>
      <c r="G31" s="217">
        <v>2553</v>
      </c>
      <c r="H31" s="217">
        <v>3929.8999999999996</v>
      </c>
      <c r="I31" s="217">
        <v>6706.2</v>
      </c>
      <c r="J31" s="217">
        <v>9147.4500000000007</v>
      </c>
      <c r="K31" s="217">
        <v>11091.95</v>
      </c>
      <c r="L31" s="217">
        <v>13174.100000000002</v>
      </c>
      <c r="M31" s="217">
        <v>15254.2</v>
      </c>
      <c r="N31" s="217">
        <v>20906.100000000002</v>
      </c>
      <c r="O31" s="217">
        <v>27355.449999999997</v>
      </c>
      <c r="P31" s="217">
        <v>34029.25</v>
      </c>
      <c r="Q31" s="217">
        <v>41061.1</v>
      </c>
      <c r="R31" s="217">
        <v>55684.6</v>
      </c>
      <c r="S31" s="217">
        <v>71076.25</v>
      </c>
      <c r="T31" s="217">
        <v>103541.4</v>
      </c>
      <c r="U31" s="217">
        <v>138071</v>
      </c>
      <c r="V31" s="217">
        <v>297840</v>
      </c>
      <c r="W31" s="8" t="s">
        <v>351</v>
      </c>
    </row>
    <row r="32" spans="1:23" ht="19" customHeight="1">
      <c r="A32" s="9" t="s">
        <v>20</v>
      </c>
      <c r="B32" s="15">
        <v>24</v>
      </c>
      <c r="C32" s="15">
        <v>498.24999999999994</v>
      </c>
      <c r="D32" s="15">
        <v>996.65</v>
      </c>
      <c r="E32" s="15">
        <v>1452.2000000000003</v>
      </c>
      <c r="F32" s="15">
        <v>1962.4</v>
      </c>
      <c r="G32" s="15">
        <v>2540.9500000000003</v>
      </c>
      <c r="H32" s="15">
        <v>3117.3999999999996</v>
      </c>
      <c r="I32" s="15">
        <v>4437.8999999999996</v>
      </c>
      <c r="J32" s="15">
        <v>5868.9000000000005</v>
      </c>
      <c r="K32" s="15">
        <v>7433.6000000000013</v>
      </c>
      <c r="L32" s="15">
        <v>9095.2500000000018</v>
      </c>
      <c r="M32" s="15">
        <v>10909.750000000002</v>
      </c>
      <c r="N32" s="15">
        <v>15996.45</v>
      </c>
      <c r="O32" s="15">
        <v>23257.800000000003</v>
      </c>
      <c r="P32" s="15">
        <v>30290.249999999996</v>
      </c>
      <c r="Q32" s="15">
        <v>36797.85</v>
      </c>
      <c r="R32" s="15">
        <v>49778.1</v>
      </c>
      <c r="S32" s="15">
        <v>63189.999999999993</v>
      </c>
      <c r="T32" s="15">
        <v>90323.8</v>
      </c>
      <c r="U32" s="15">
        <v>115653.8</v>
      </c>
      <c r="V32" s="15">
        <v>242303.8</v>
      </c>
      <c r="W32" s="8" t="s">
        <v>352</v>
      </c>
    </row>
    <row r="33" spans="1:23" ht="19" customHeight="1">
      <c r="A33" s="9" t="s">
        <v>21</v>
      </c>
      <c r="B33" s="15">
        <v>277</v>
      </c>
      <c r="C33" s="15">
        <v>583.9</v>
      </c>
      <c r="D33" s="15">
        <v>968.6</v>
      </c>
      <c r="E33" s="15">
        <v>1651.1</v>
      </c>
      <c r="F33" s="15">
        <v>2369.5</v>
      </c>
      <c r="G33" s="15">
        <v>3005.55</v>
      </c>
      <c r="H33" s="15">
        <v>3746.3</v>
      </c>
      <c r="I33" s="15">
        <v>5875.45</v>
      </c>
      <c r="J33" s="15">
        <v>8699.4</v>
      </c>
      <c r="K33" s="15">
        <v>11196.25</v>
      </c>
      <c r="L33" s="15">
        <v>13666.25</v>
      </c>
      <c r="M33" s="15">
        <v>16165.55</v>
      </c>
      <c r="N33" s="15">
        <v>22642.050000000003</v>
      </c>
      <c r="O33" s="15">
        <v>29358.45</v>
      </c>
      <c r="P33" s="15">
        <v>36295.350000000006</v>
      </c>
      <c r="Q33" s="15">
        <v>43453.85</v>
      </c>
      <c r="R33" s="15">
        <v>58330.649999999994</v>
      </c>
      <c r="S33" s="15">
        <v>73530</v>
      </c>
      <c r="T33" s="15">
        <v>103437.7</v>
      </c>
      <c r="U33" s="15">
        <v>130037.7</v>
      </c>
      <c r="V33" s="15">
        <v>263037.7</v>
      </c>
      <c r="W33" s="8" t="s">
        <v>353</v>
      </c>
    </row>
    <row r="34" spans="1:23" ht="19" customHeight="1">
      <c r="A34" s="9" t="s">
        <v>22</v>
      </c>
      <c r="B34" s="15">
        <v>25</v>
      </c>
      <c r="C34" s="15">
        <v>25</v>
      </c>
      <c r="D34" s="15">
        <v>25</v>
      </c>
      <c r="E34" s="15">
        <v>25</v>
      </c>
      <c r="F34" s="15">
        <v>25</v>
      </c>
      <c r="G34" s="15">
        <v>25</v>
      </c>
      <c r="H34" s="15">
        <v>25</v>
      </c>
      <c r="I34" s="15">
        <v>399.75</v>
      </c>
      <c r="J34" s="15">
        <v>1736.1499999999999</v>
      </c>
      <c r="K34" s="15">
        <v>4299.05</v>
      </c>
      <c r="L34" s="15">
        <v>6917.7</v>
      </c>
      <c r="M34" s="15">
        <v>9817.2000000000007</v>
      </c>
      <c r="N34" s="15">
        <v>16800.8</v>
      </c>
      <c r="O34" s="15">
        <v>23319.5</v>
      </c>
      <c r="P34" s="15">
        <v>29962.700000000004</v>
      </c>
      <c r="Q34" s="15">
        <v>36698.700000000004</v>
      </c>
      <c r="R34" s="15">
        <v>50170.65</v>
      </c>
      <c r="S34" s="15">
        <v>64037.7</v>
      </c>
      <c r="T34" s="15">
        <v>92562.15</v>
      </c>
      <c r="U34" s="15">
        <v>122237.05000000002</v>
      </c>
      <c r="V34" s="15">
        <v>281749.60000000003</v>
      </c>
      <c r="W34" s="8" t="s">
        <v>354</v>
      </c>
    </row>
    <row r="35" spans="1:23" ht="19" customHeight="1">
      <c r="A35" s="9" t="s">
        <v>23</v>
      </c>
      <c r="B35" s="217">
        <v>0</v>
      </c>
      <c r="C35" s="217">
        <v>0</v>
      </c>
      <c r="D35" s="217">
        <v>0</v>
      </c>
      <c r="E35" s="217">
        <v>192.6</v>
      </c>
      <c r="F35" s="217">
        <v>675.5</v>
      </c>
      <c r="G35" s="217">
        <v>1768.7</v>
      </c>
      <c r="H35" s="217">
        <v>3120.6</v>
      </c>
      <c r="I35" s="217">
        <v>5658.75</v>
      </c>
      <c r="J35" s="217">
        <v>7807.2999999999993</v>
      </c>
      <c r="K35" s="217">
        <v>9955.85</v>
      </c>
      <c r="L35" s="217">
        <v>12104.4</v>
      </c>
      <c r="M35" s="217">
        <v>14472.900000000001</v>
      </c>
      <c r="N35" s="217">
        <v>20690.2</v>
      </c>
      <c r="O35" s="217">
        <v>26907.499999999996</v>
      </c>
      <c r="P35" s="217">
        <v>33124.799999999996</v>
      </c>
      <c r="Q35" s="217">
        <v>39453.15</v>
      </c>
      <c r="R35" s="217">
        <v>54302.1</v>
      </c>
      <c r="S35" s="217">
        <v>69151.100000000006</v>
      </c>
      <c r="T35" s="217">
        <v>98849.099999999991</v>
      </c>
      <c r="U35" s="217">
        <v>128954.2</v>
      </c>
      <c r="V35" s="217">
        <v>279836.34999999998</v>
      </c>
      <c r="W35" s="8" t="s">
        <v>355</v>
      </c>
    </row>
    <row r="36" spans="1:23" ht="19" customHeight="1">
      <c r="A36" s="9"/>
      <c r="B36" s="16"/>
      <c r="C36" s="16"/>
      <c r="D36" s="16"/>
      <c r="E36" s="16"/>
      <c r="F36" s="16"/>
      <c r="G36" s="16"/>
      <c r="H36" s="16"/>
      <c r="I36" s="16"/>
      <c r="J36" s="16"/>
      <c r="K36" s="16"/>
      <c r="L36" s="16"/>
      <c r="M36" s="16"/>
      <c r="N36" s="16"/>
      <c r="O36" s="16"/>
      <c r="P36" s="16"/>
      <c r="Q36" s="16"/>
      <c r="R36" s="16"/>
      <c r="S36" s="16"/>
      <c r="T36" s="16"/>
      <c r="U36" s="16"/>
      <c r="V36" s="16"/>
      <c r="W36" s="8"/>
    </row>
    <row r="37" spans="1:23" ht="19" customHeight="1">
      <c r="A37" s="10" t="s">
        <v>79</v>
      </c>
      <c r="B37" s="217">
        <v>0</v>
      </c>
      <c r="C37" s="217">
        <v>0</v>
      </c>
      <c r="D37" s="217">
        <v>0</v>
      </c>
      <c r="E37" s="217">
        <v>0</v>
      </c>
      <c r="F37" s="217">
        <v>38</v>
      </c>
      <c r="G37" s="217">
        <v>88</v>
      </c>
      <c r="H37" s="217">
        <v>138</v>
      </c>
      <c r="I37" s="217">
        <v>250</v>
      </c>
      <c r="J37" s="217">
        <v>487</v>
      </c>
      <c r="K37" s="217">
        <v>787</v>
      </c>
      <c r="L37" s="217">
        <v>1155</v>
      </c>
      <c r="M37" s="217">
        <v>1573</v>
      </c>
      <c r="N37" s="217">
        <v>2984</v>
      </c>
      <c r="O37" s="217">
        <v>5074</v>
      </c>
      <c r="P37" s="217">
        <v>8285</v>
      </c>
      <c r="Q37" s="217">
        <v>11535</v>
      </c>
      <c r="R37" s="217">
        <v>18035</v>
      </c>
      <c r="S37" s="217">
        <v>24535</v>
      </c>
      <c r="T37" s="217">
        <v>37535</v>
      </c>
      <c r="U37" s="217">
        <v>50535</v>
      </c>
      <c r="V37" s="217">
        <v>114090.5</v>
      </c>
      <c r="W37" s="8" t="s">
        <v>819</v>
      </c>
    </row>
    <row r="38" spans="1:23" ht="19" customHeight="1">
      <c r="A38" s="1"/>
      <c r="B38" s="2"/>
      <c r="C38" s="2"/>
      <c r="D38" s="2"/>
      <c r="E38" s="2"/>
      <c r="F38" s="2"/>
      <c r="G38" s="2"/>
      <c r="H38" s="2"/>
      <c r="I38" s="2"/>
      <c r="J38" s="2"/>
      <c r="K38" s="2"/>
      <c r="L38" s="15"/>
      <c r="M38" s="15"/>
      <c r="N38" s="15"/>
      <c r="O38" s="15"/>
      <c r="P38" s="15"/>
      <c r="Q38" s="15"/>
      <c r="R38" s="15"/>
      <c r="S38" s="15"/>
      <c r="T38" s="15"/>
      <c r="U38" s="8"/>
      <c r="W38" s="8"/>
    </row>
    <row r="39" spans="1:23" ht="19" customHeight="1">
      <c r="A39" s="7"/>
      <c r="B39" s="857" t="s">
        <v>44</v>
      </c>
      <c r="C39" s="862"/>
      <c r="D39" s="862"/>
      <c r="E39" s="862"/>
      <c r="F39" s="862"/>
      <c r="G39" s="862"/>
      <c r="H39" s="862"/>
      <c r="I39" s="862"/>
      <c r="J39" s="862"/>
      <c r="K39" s="438"/>
      <c r="L39" s="857" t="s">
        <v>820</v>
      </c>
      <c r="M39" s="862"/>
      <c r="N39" s="862"/>
      <c r="O39" s="862"/>
      <c r="P39" s="862"/>
      <c r="Q39" s="862"/>
      <c r="R39" s="862"/>
      <c r="S39" s="862"/>
      <c r="T39" s="862"/>
      <c r="U39" s="862"/>
      <c r="V39" s="863"/>
      <c r="W39" s="8"/>
    </row>
    <row r="40" spans="1:23" ht="19" customHeight="1">
      <c r="A40" s="9" t="s">
        <v>155</v>
      </c>
      <c r="B40" s="11">
        <v>0.90400000000000014</v>
      </c>
      <c r="C40" s="11">
        <v>1.8042000000000002</v>
      </c>
      <c r="D40" s="11">
        <v>2.3736666666666668</v>
      </c>
      <c r="E40" s="11">
        <v>3.205714285714286</v>
      </c>
      <c r="F40" s="11">
        <v>3.7438750000000001</v>
      </c>
      <c r="G40" s="11">
        <v>4.2744444444444447</v>
      </c>
      <c r="H40" s="11">
        <v>4.8316999999999997</v>
      </c>
      <c r="I40" s="11">
        <v>6.0034999999999998</v>
      </c>
      <c r="J40" s="11">
        <v>7.1381428571428582</v>
      </c>
      <c r="K40" s="11">
        <v>8.249625</v>
      </c>
      <c r="L40" s="11">
        <v>9.1141111111111108</v>
      </c>
      <c r="M40" s="11">
        <v>9.8079999999999998</v>
      </c>
      <c r="N40" s="11">
        <v>11.510400000000001</v>
      </c>
      <c r="O40" s="11">
        <v>12.939966666666667</v>
      </c>
      <c r="P40" s="11">
        <v>14.035685714285714</v>
      </c>
      <c r="Q40" s="11">
        <v>15.222725000000001</v>
      </c>
      <c r="R40" s="11">
        <v>16.836040000000001</v>
      </c>
      <c r="S40" s="11">
        <v>18.284849999999999</v>
      </c>
      <c r="T40" s="11">
        <v>20.801762499999999</v>
      </c>
      <c r="U40" s="11">
        <v>22.595409999999998</v>
      </c>
      <c r="V40" s="11">
        <v>26.182705000000002</v>
      </c>
      <c r="W40" s="8" t="s">
        <v>330</v>
      </c>
    </row>
    <row r="41" spans="1:23" ht="19" customHeight="1">
      <c r="A41" s="9" t="s">
        <v>56</v>
      </c>
      <c r="B41" s="11">
        <v>0.22225</v>
      </c>
      <c r="C41" s="11">
        <v>1.7087999999999999</v>
      </c>
      <c r="D41" s="11">
        <v>3.5818333333333334</v>
      </c>
      <c r="E41" s="11">
        <v>5.0178571428571432</v>
      </c>
      <c r="F41" s="11">
        <v>6.8351250000000006</v>
      </c>
      <c r="G41" s="11">
        <v>8.2486666666666668</v>
      </c>
      <c r="H41" s="11">
        <v>9.4722999999999988</v>
      </c>
      <c r="I41" s="11">
        <v>10.923500000000001</v>
      </c>
      <c r="J41" s="11">
        <v>11.959999999999999</v>
      </c>
      <c r="K41" s="11">
        <v>12.913812500000002</v>
      </c>
      <c r="L41" s="11">
        <v>13.764611111111114</v>
      </c>
      <c r="M41" s="11">
        <v>14.450549999999998</v>
      </c>
      <c r="N41" s="11">
        <v>16.200920000000004</v>
      </c>
      <c r="O41" s="11">
        <v>17.641333333333336</v>
      </c>
      <c r="P41" s="11">
        <v>19.000257142857148</v>
      </c>
      <c r="Q41" s="11">
        <v>20.066500000000001</v>
      </c>
      <c r="R41" s="11">
        <v>21.664439999999999</v>
      </c>
      <c r="S41" s="11">
        <v>22.81976666666667</v>
      </c>
      <c r="T41" s="11">
        <v>24.658462499999999</v>
      </c>
      <c r="U41" s="11">
        <v>25.868479999999998</v>
      </c>
      <c r="V41" s="11">
        <v>28.482240000000004</v>
      </c>
      <c r="W41" s="8" t="s">
        <v>331</v>
      </c>
    </row>
    <row r="42" spans="1:23" ht="19" customHeight="1">
      <c r="A42" s="9" t="s">
        <v>59</v>
      </c>
      <c r="B42" s="11">
        <v>0.36099999999999999</v>
      </c>
      <c r="C42" s="11">
        <v>1.2063999999999999</v>
      </c>
      <c r="D42" s="11">
        <v>3.0526666666666666</v>
      </c>
      <c r="E42" s="11">
        <v>4.910571428571429</v>
      </c>
      <c r="F42" s="11">
        <v>6.3780000000000001</v>
      </c>
      <c r="G42" s="11">
        <v>7.5193333333333339</v>
      </c>
      <c r="H42" s="11">
        <v>8.4323999999999995</v>
      </c>
      <c r="I42" s="11">
        <v>9.4413333333333327</v>
      </c>
      <c r="J42" s="11">
        <v>10.138142857142858</v>
      </c>
      <c r="K42" s="11">
        <v>10.639875</v>
      </c>
      <c r="L42" s="11">
        <v>11.122666666666667</v>
      </c>
      <c r="M42" s="11">
        <v>11.601400000000002</v>
      </c>
      <c r="N42" s="11">
        <v>12.892320000000002</v>
      </c>
      <c r="O42" s="11">
        <v>13.988533333333336</v>
      </c>
      <c r="P42" s="11">
        <v>15.012114285714286</v>
      </c>
      <c r="Q42" s="11">
        <v>15.818100000000001</v>
      </c>
      <c r="R42" s="11">
        <v>16.946480000000001</v>
      </c>
      <c r="S42" s="11">
        <v>17.698733333333333</v>
      </c>
      <c r="T42" s="11">
        <v>18.639049999999997</v>
      </c>
      <c r="U42" s="11">
        <v>19.203240000000001</v>
      </c>
      <c r="V42" s="11">
        <v>20.331620000000001</v>
      </c>
      <c r="W42" s="8" t="s">
        <v>332</v>
      </c>
    </row>
    <row r="43" spans="1:23" ht="19" customHeight="1">
      <c r="A43" s="9" t="s">
        <v>62</v>
      </c>
      <c r="B43" s="11">
        <v>0.5</v>
      </c>
      <c r="C43" s="11">
        <v>0.4</v>
      </c>
      <c r="D43" s="11">
        <v>2.4842</v>
      </c>
      <c r="E43" s="11">
        <v>4.2243142857142848</v>
      </c>
      <c r="F43" s="11">
        <v>5.5293999999999999</v>
      </c>
      <c r="G43" s="11">
        <v>6.5444666666666667</v>
      </c>
      <c r="H43" s="11">
        <v>7.3565200000000015</v>
      </c>
      <c r="I43" s="11">
        <v>8.5746000000000002</v>
      </c>
      <c r="J43" s="11">
        <v>9.1513571428571439</v>
      </c>
      <c r="K43" s="11">
        <v>9.5839249999999989</v>
      </c>
      <c r="L43" s="11">
        <v>9.9366611111111105</v>
      </c>
      <c r="M43" s="11">
        <v>10.277510000000001</v>
      </c>
      <c r="N43" s="11">
        <v>11.155007999999999</v>
      </c>
      <c r="O43" s="11">
        <v>11.740006666666668</v>
      </c>
      <c r="P43" s="11">
        <v>12.157862857142858</v>
      </c>
      <c r="Q43" s="11">
        <v>12.471255000000001</v>
      </c>
      <c r="R43" s="11">
        <v>12.910004000000001</v>
      </c>
      <c r="S43" s="11">
        <v>13.202503333333334</v>
      </c>
      <c r="T43" s="11">
        <v>13.568127500000001</v>
      </c>
      <c r="U43" s="11">
        <v>13.787501999999998</v>
      </c>
      <c r="V43" s="11">
        <v>14.226250999999998</v>
      </c>
      <c r="W43" s="8" t="s">
        <v>333</v>
      </c>
    </row>
    <row r="44" spans="1:23" ht="19" customHeight="1">
      <c r="A44" s="9" t="s">
        <v>65</v>
      </c>
      <c r="B44" s="11">
        <v>0.80374999999999996</v>
      </c>
      <c r="C44" s="11">
        <v>1.7766</v>
      </c>
      <c r="D44" s="11">
        <v>2.8341666666666669</v>
      </c>
      <c r="E44" s="11">
        <v>3.8311428571428574</v>
      </c>
      <c r="F44" s="11">
        <v>4.6847499999999993</v>
      </c>
      <c r="G44" s="11">
        <v>5.452</v>
      </c>
      <c r="H44" s="11">
        <v>6.0743</v>
      </c>
      <c r="I44" s="11">
        <v>6.4366666666666665</v>
      </c>
      <c r="J44" s="11">
        <v>7.269571428571429</v>
      </c>
      <c r="K44" s="11">
        <v>7.9788124999999983</v>
      </c>
      <c r="L44" s="11">
        <v>8.5587222222222223</v>
      </c>
      <c r="M44" s="11">
        <v>9.1113999999999997</v>
      </c>
      <c r="N44" s="11">
        <v>10.151999999999999</v>
      </c>
      <c r="O44" s="11">
        <v>11.054399999999999</v>
      </c>
      <c r="P44" s="11">
        <v>11.737657142857143</v>
      </c>
      <c r="Q44" s="11">
        <v>12.332575000000002</v>
      </c>
      <c r="R44" s="11">
        <v>13.165460000000001</v>
      </c>
      <c r="S44" s="11">
        <v>13.720716666666666</v>
      </c>
      <c r="T44" s="11">
        <v>14.414787499999997</v>
      </c>
      <c r="U44" s="11">
        <v>15.003489999999999</v>
      </c>
      <c r="V44" s="11">
        <v>17.634914999999999</v>
      </c>
      <c r="W44" s="8" t="s">
        <v>334</v>
      </c>
    </row>
    <row r="45" spans="1:23" ht="19" customHeight="1">
      <c r="A45" s="9" t="s">
        <v>68</v>
      </c>
      <c r="B45" s="11">
        <v>0.13775000000000001</v>
      </c>
      <c r="C45" s="11">
        <v>2.754</v>
      </c>
      <c r="D45" s="11">
        <v>4.3605</v>
      </c>
      <c r="E45" s="11">
        <v>5.508</v>
      </c>
      <c r="F45" s="11">
        <v>6.3686250000000015</v>
      </c>
      <c r="G45" s="11">
        <v>7.0380000000000011</v>
      </c>
      <c r="H45" s="11">
        <v>7.5734999999999992</v>
      </c>
      <c r="I45" s="11">
        <v>8.5833333333333339</v>
      </c>
      <c r="J45" s="11">
        <v>8.8717857142857142</v>
      </c>
      <c r="K45" s="11">
        <v>9.5357500000000002</v>
      </c>
      <c r="L45" s="11">
        <v>9.9450000000000003</v>
      </c>
      <c r="M45" s="11">
        <v>10.327500000000001</v>
      </c>
      <c r="N45" s="11">
        <v>11.016</v>
      </c>
      <c r="O45" s="11">
        <v>11.475</v>
      </c>
      <c r="P45" s="11">
        <v>11.802857142857142</v>
      </c>
      <c r="Q45" s="11">
        <v>12.04875</v>
      </c>
      <c r="R45" s="11">
        <v>12.393000000000001</v>
      </c>
      <c r="S45" s="11">
        <v>12.6225</v>
      </c>
      <c r="T45" s="11">
        <v>12.909375000000001</v>
      </c>
      <c r="U45" s="11">
        <v>13.081499999999998</v>
      </c>
      <c r="V45" s="11">
        <v>13.425750000000001</v>
      </c>
      <c r="W45" s="8" t="s">
        <v>335</v>
      </c>
    </row>
    <row r="46" spans="1:23" ht="19" customHeight="1">
      <c r="A46" s="9" t="s">
        <v>71</v>
      </c>
      <c r="B46" s="11">
        <v>0.25</v>
      </c>
      <c r="C46" s="11">
        <v>0.80659999999999987</v>
      </c>
      <c r="D46" s="11">
        <v>1.7776666666666667</v>
      </c>
      <c r="E46" s="11">
        <v>2.8585714285714285</v>
      </c>
      <c r="F46" s="11">
        <v>4.0027499999999998</v>
      </c>
      <c r="G46" s="11">
        <v>5.1801111111111107</v>
      </c>
      <c r="H46" s="11">
        <v>6.0214999999999996</v>
      </c>
      <c r="I46" s="11">
        <v>7.1620000000000017</v>
      </c>
      <c r="J46" s="11">
        <v>8.0552857142857128</v>
      </c>
      <c r="K46" s="11">
        <v>8.8533749999999998</v>
      </c>
      <c r="L46" s="11">
        <v>9.5301666666666662</v>
      </c>
      <c r="M46" s="11">
        <v>10.191550000000001</v>
      </c>
      <c r="N46" s="11">
        <v>11.42864</v>
      </c>
      <c r="O46" s="11">
        <v>12.266999999999998</v>
      </c>
      <c r="P46" s="11">
        <v>12.932371428571427</v>
      </c>
      <c r="Q46" s="11">
        <v>13.431400000000002</v>
      </c>
      <c r="R46" s="11">
        <v>14.224780000000001</v>
      </c>
      <c r="S46" s="11">
        <v>14.768899999999999</v>
      </c>
      <c r="T46" s="11">
        <v>14.830425</v>
      </c>
      <c r="U46" s="11">
        <v>14.867339999999999</v>
      </c>
      <c r="V46" s="11">
        <v>14.941170000000001</v>
      </c>
      <c r="W46" s="8" t="s">
        <v>336</v>
      </c>
    </row>
    <row r="47" spans="1:23" ht="19" customHeight="1">
      <c r="A47" s="9" t="s">
        <v>74</v>
      </c>
      <c r="B47" s="11">
        <v>1.016</v>
      </c>
      <c r="C47" s="11">
        <v>2.8447999999999998</v>
      </c>
      <c r="D47" s="11">
        <v>4.0640000000000001</v>
      </c>
      <c r="E47" s="11">
        <v>5.8420000000000005</v>
      </c>
      <c r="F47" s="11">
        <v>6.8580000000000005</v>
      </c>
      <c r="G47" s="11">
        <v>7.6482222222222234</v>
      </c>
      <c r="H47" s="11">
        <v>8.3820000000000014</v>
      </c>
      <c r="I47" s="11">
        <v>9.2138333333333335</v>
      </c>
      <c r="J47" s="11">
        <v>9.7608571428571427</v>
      </c>
      <c r="K47" s="11">
        <v>10.4806875</v>
      </c>
      <c r="L47" s="11">
        <v>11.175999999999997</v>
      </c>
      <c r="M47" s="11">
        <v>11.86815</v>
      </c>
      <c r="N47" s="11">
        <v>13.07592</v>
      </c>
      <c r="O47" s="11">
        <v>14.071599999999998</v>
      </c>
      <c r="P47" s="11">
        <v>14.839399999999999</v>
      </c>
      <c r="Q47" s="11">
        <v>15.524475000000001</v>
      </c>
      <c r="R47" s="11">
        <v>16.504919999999998</v>
      </c>
      <c r="S47" s="11">
        <v>17.458266666666667</v>
      </c>
      <c r="T47" s="11">
        <v>18.64995</v>
      </c>
      <c r="U47" s="11">
        <v>19.718529999999998</v>
      </c>
      <c r="V47" s="11">
        <v>21.434555000000003</v>
      </c>
      <c r="W47" s="8" t="s">
        <v>337</v>
      </c>
    </row>
    <row r="48" spans="1:23" ht="19" customHeight="1">
      <c r="A48" s="9" t="s">
        <v>77</v>
      </c>
      <c r="B48" s="11">
        <v>0</v>
      </c>
      <c r="C48" s="11">
        <v>0.14319999999999999</v>
      </c>
      <c r="D48" s="11">
        <v>0.46183333333333337</v>
      </c>
      <c r="E48" s="11">
        <v>1.1027142857142855</v>
      </c>
      <c r="F48" s="11">
        <v>1.5308750000000002</v>
      </c>
      <c r="G48" s="11">
        <v>1.8988888888888884</v>
      </c>
      <c r="H48" s="11">
        <v>2.2007000000000003</v>
      </c>
      <c r="I48" s="11">
        <v>2.8421666666666665</v>
      </c>
      <c r="J48" s="11">
        <v>3.0747142857142853</v>
      </c>
      <c r="K48" s="11">
        <v>3.3496875000000004</v>
      </c>
      <c r="L48" s="11">
        <v>3.6811111111111114</v>
      </c>
      <c r="M48" s="11">
        <v>4.091499999999999</v>
      </c>
      <c r="N48" s="11">
        <v>4.8138799999999993</v>
      </c>
      <c r="O48" s="11">
        <v>5.5443000000000007</v>
      </c>
      <c r="P48" s="11">
        <v>6.5185142857142857</v>
      </c>
      <c r="Q48" s="11">
        <v>8.1882750000000009</v>
      </c>
      <c r="R48" s="11">
        <v>10.046020000000002</v>
      </c>
      <c r="S48" s="11">
        <v>10.873283333333333</v>
      </c>
      <c r="T48" s="11">
        <v>11.2012625</v>
      </c>
      <c r="U48" s="11">
        <v>11.345010000000002</v>
      </c>
      <c r="V48" s="11">
        <v>11.632504999999998</v>
      </c>
      <c r="W48" s="8" t="s">
        <v>338</v>
      </c>
    </row>
    <row r="49" spans="1:23" ht="19" customHeight="1">
      <c r="A49" s="9" t="s">
        <v>19</v>
      </c>
      <c r="B49" s="11">
        <v>0.56574999999999998</v>
      </c>
      <c r="C49" s="11">
        <v>0.84960000000000002</v>
      </c>
      <c r="D49" s="11">
        <v>1.4546666666666666</v>
      </c>
      <c r="E49" s="11">
        <v>2.1501428571428574</v>
      </c>
      <c r="F49" s="11">
        <v>3.282375</v>
      </c>
      <c r="G49" s="11">
        <v>4.5211111111111109</v>
      </c>
      <c r="H49" s="11">
        <v>5.8608999999999991</v>
      </c>
      <c r="I49" s="11">
        <v>7.7475833333333339</v>
      </c>
      <c r="J49" s="11">
        <v>9.8618571428571435</v>
      </c>
      <c r="K49" s="11">
        <v>10.990562500000001</v>
      </c>
      <c r="L49" s="11">
        <v>12.037611111111111</v>
      </c>
      <c r="M49" s="11">
        <v>13.107699999999999</v>
      </c>
      <c r="N49" s="11">
        <v>15.014759999999997</v>
      </c>
      <c r="O49" s="11">
        <v>16.710666666666665</v>
      </c>
      <c r="P49" s="11">
        <v>18.043942857142859</v>
      </c>
      <c r="Q49" s="11">
        <v>18.993125000000003</v>
      </c>
      <c r="R49" s="11">
        <v>20.728760000000001</v>
      </c>
      <c r="S49" s="11">
        <v>22.286649999999998</v>
      </c>
      <c r="T49" s="11">
        <v>24.518587500000002</v>
      </c>
      <c r="U49" s="11">
        <v>24.921230000000001</v>
      </c>
      <c r="V49" s="11">
        <v>25.191114999999996</v>
      </c>
      <c r="W49" s="8" t="s">
        <v>339</v>
      </c>
    </row>
    <row r="50" spans="1:23" ht="19" customHeight="1">
      <c r="A50" s="9" t="s">
        <v>57</v>
      </c>
      <c r="B50" s="11">
        <v>0.3</v>
      </c>
      <c r="C50" s="11">
        <v>0.71360000000000001</v>
      </c>
      <c r="D50" s="11">
        <v>2.5931666666666668</v>
      </c>
      <c r="E50" s="11">
        <v>5.5208571428571434</v>
      </c>
      <c r="F50" s="11">
        <v>7.7342500000000012</v>
      </c>
      <c r="G50" s="11">
        <v>8.5463333333333313</v>
      </c>
      <c r="H50" s="11">
        <v>9.1512000000000011</v>
      </c>
      <c r="I50" s="11">
        <v>10.173999999999999</v>
      </c>
      <c r="J50" s="11">
        <v>11.579928571428571</v>
      </c>
      <c r="K50" s="11">
        <v>12.750937500000001</v>
      </c>
      <c r="L50" s="11">
        <v>13.69327777777778</v>
      </c>
      <c r="M50" s="11">
        <v>14.447050000000001</v>
      </c>
      <c r="N50" s="11">
        <v>16.020879999999998</v>
      </c>
      <c r="O50" s="11">
        <v>17.316533333333336</v>
      </c>
      <c r="P50" s="11">
        <v>18.397771428571431</v>
      </c>
      <c r="Q50" s="11">
        <v>19.283224999999998</v>
      </c>
      <c r="R50" s="11">
        <v>20.877679999999998</v>
      </c>
      <c r="S50" s="11">
        <v>21.940533333333331</v>
      </c>
      <c r="T50" s="11">
        <v>23.269175000000001</v>
      </c>
      <c r="U50" s="11">
        <v>24.066310000000001</v>
      </c>
      <c r="V50" s="11">
        <v>24.704374999999999</v>
      </c>
      <c r="W50" s="8" t="s">
        <v>340</v>
      </c>
    </row>
    <row r="51" spans="1:23" ht="19" customHeight="1">
      <c r="A51" s="9" t="s">
        <v>60</v>
      </c>
      <c r="B51" s="246">
        <v>0</v>
      </c>
      <c r="C51" s="246">
        <v>0</v>
      </c>
      <c r="D51" s="246">
        <v>0</v>
      </c>
      <c r="E51" s="246">
        <v>0</v>
      </c>
      <c r="F51" s="246">
        <v>0.55625000000000002</v>
      </c>
      <c r="G51" s="246">
        <v>3.2039999999999997</v>
      </c>
      <c r="H51" s="246">
        <v>5.2866</v>
      </c>
      <c r="I51" s="246">
        <v>8.4105000000000008</v>
      </c>
      <c r="J51" s="246">
        <v>10.641857142857143</v>
      </c>
      <c r="K51" s="246">
        <v>12.315375</v>
      </c>
      <c r="L51" s="246">
        <v>13.616999999999999</v>
      </c>
      <c r="M51" s="246">
        <v>14.658299999999999</v>
      </c>
      <c r="N51" s="246">
        <v>16.532639999999997</v>
      </c>
      <c r="O51" s="246">
        <v>17.7822</v>
      </c>
      <c r="P51" s="246">
        <v>18.674742857142856</v>
      </c>
      <c r="Q51" s="246">
        <v>19.344150000000003</v>
      </c>
      <c r="R51" s="246">
        <v>20.281320000000001</v>
      </c>
      <c r="S51" s="246">
        <v>20.906099999999999</v>
      </c>
      <c r="T51" s="246">
        <v>21.687075</v>
      </c>
      <c r="U51" s="246">
        <v>22.649760000000001</v>
      </c>
      <c r="V51" s="246">
        <v>25.364879999999999</v>
      </c>
      <c r="W51" s="8" t="s">
        <v>341</v>
      </c>
    </row>
    <row r="52" spans="1:23" ht="19" customHeight="1">
      <c r="A52" s="9" t="s">
        <v>63</v>
      </c>
      <c r="B52" s="11">
        <v>0</v>
      </c>
      <c r="C52" s="11">
        <v>0</v>
      </c>
      <c r="D52" s="11">
        <v>0</v>
      </c>
      <c r="E52" s="11">
        <v>0</v>
      </c>
      <c r="F52" s="11">
        <v>0</v>
      </c>
      <c r="G52" s="11">
        <v>0.57233333333333325</v>
      </c>
      <c r="H52" s="11">
        <v>0.85599999999999998</v>
      </c>
      <c r="I52" s="11">
        <v>5.7880833333333337</v>
      </c>
      <c r="J52" s="11">
        <v>7.476357142857144</v>
      </c>
      <c r="K52" s="11">
        <v>9.0241250000000015</v>
      </c>
      <c r="L52" s="11">
        <v>10.44427777777778</v>
      </c>
      <c r="M52" s="11">
        <v>11.6995</v>
      </c>
      <c r="N52" s="11">
        <v>14.206560000000001</v>
      </c>
      <c r="O52" s="11">
        <v>16.124633333333332</v>
      </c>
      <c r="P52" s="11">
        <v>17.669514285714286</v>
      </c>
      <c r="Q52" s="11">
        <v>18.9587</v>
      </c>
      <c r="R52" s="11">
        <v>20.969920000000002</v>
      </c>
      <c r="S52" s="11">
        <v>22.380533333333336</v>
      </c>
      <c r="T52" s="11">
        <v>24.248150000000003</v>
      </c>
      <c r="U52" s="11">
        <v>25.456670000000003</v>
      </c>
      <c r="V52" s="11">
        <v>28.301955</v>
      </c>
      <c r="W52" s="8" t="s">
        <v>342</v>
      </c>
    </row>
    <row r="53" spans="1:23" ht="19" customHeight="1">
      <c r="A53" s="9" t="s">
        <v>66</v>
      </c>
      <c r="B53" s="11">
        <v>0.3</v>
      </c>
      <c r="C53" s="11">
        <v>0.83379999999999999</v>
      </c>
      <c r="D53" s="11">
        <v>2.1901666666666668</v>
      </c>
      <c r="E53" s="11">
        <v>3.7769999999999997</v>
      </c>
      <c r="F53" s="11">
        <v>5.0451250000000005</v>
      </c>
      <c r="G53" s="11">
        <v>6.0747777777777783</v>
      </c>
      <c r="H53" s="11">
        <v>7.1370000000000005</v>
      </c>
      <c r="I53" s="11">
        <v>8.2465833333333336</v>
      </c>
      <c r="J53" s="11">
        <v>9.1443571428571424</v>
      </c>
      <c r="K53" s="11">
        <v>10.148437499999998</v>
      </c>
      <c r="L53" s="11">
        <v>11.036944444444446</v>
      </c>
      <c r="M53" s="11">
        <v>11.94675</v>
      </c>
      <c r="N53" s="11">
        <v>13.794040000000003</v>
      </c>
      <c r="O53" s="11">
        <v>15.423100000000002</v>
      </c>
      <c r="P53" s="11">
        <v>16.728085714285712</v>
      </c>
      <c r="Q53" s="11">
        <v>17.699750000000002</v>
      </c>
      <c r="R53" s="11">
        <v>19.065760000000001</v>
      </c>
      <c r="S53" s="11">
        <v>20.184166666666666</v>
      </c>
      <c r="T53" s="11">
        <v>21.830337500000002</v>
      </c>
      <c r="U53" s="11">
        <v>21.911089999999998</v>
      </c>
      <c r="V53" s="11">
        <v>21.994045</v>
      </c>
      <c r="W53" s="8" t="s">
        <v>343</v>
      </c>
    </row>
    <row r="54" spans="1:23" ht="19" customHeight="1">
      <c r="A54" s="9" t="s">
        <v>69</v>
      </c>
      <c r="B54" s="11">
        <v>1.0920000000000001</v>
      </c>
      <c r="C54" s="11">
        <v>2.9016000000000002</v>
      </c>
      <c r="D54" s="11">
        <v>4.55</v>
      </c>
      <c r="E54" s="11">
        <v>5.7942857142857145</v>
      </c>
      <c r="F54" s="11">
        <v>6.9224999999999994</v>
      </c>
      <c r="G54" s="11">
        <v>7.2072222222222235</v>
      </c>
      <c r="H54" s="11">
        <v>7.642500000000001</v>
      </c>
      <c r="I54" s="11">
        <v>8.9439999999999991</v>
      </c>
      <c r="J54" s="11">
        <v>10.028571428571428</v>
      </c>
      <c r="K54" s="11">
        <v>11.2125</v>
      </c>
      <c r="L54" s="11">
        <v>12.15066666666667</v>
      </c>
      <c r="M54" s="11">
        <v>13.041600000000003</v>
      </c>
      <c r="N54" s="11">
        <v>14.71392</v>
      </c>
      <c r="O54" s="11">
        <v>15.901600000000002</v>
      </c>
      <c r="P54" s="11">
        <v>16.754400000000004</v>
      </c>
      <c r="Q54" s="11">
        <v>17.487600000000004</v>
      </c>
      <c r="R54" s="11">
        <v>18.51408</v>
      </c>
      <c r="S54" s="11">
        <v>19.198400000000003</v>
      </c>
      <c r="T54" s="11">
        <v>20.053800000000003</v>
      </c>
      <c r="U54" s="11">
        <v>20.117760000000004</v>
      </c>
      <c r="V54" s="11">
        <v>20.198880000000003</v>
      </c>
      <c r="W54" s="8" t="s">
        <v>344</v>
      </c>
    </row>
    <row r="55" spans="1:23" ht="19" customHeight="1">
      <c r="A55" s="9" t="s">
        <v>72</v>
      </c>
      <c r="B55" s="11">
        <v>2.1239999999999997</v>
      </c>
      <c r="C55" s="11">
        <v>2.8320000000000003</v>
      </c>
      <c r="D55" s="11">
        <v>3.54</v>
      </c>
      <c r="E55" s="11">
        <v>4.2985714285714289</v>
      </c>
      <c r="F55" s="11">
        <v>5.0445000000000002</v>
      </c>
      <c r="G55" s="11">
        <v>5.7033333333333331</v>
      </c>
      <c r="H55" s="11">
        <v>6.1349999999999998</v>
      </c>
      <c r="I55" s="11">
        <v>6.7575833333333337</v>
      </c>
      <c r="J55" s="11">
        <v>7.6374999999999984</v>
      </c>
      <c r="K55" s="11">
        <v>8.35</v>
      </c>
      <c r="L55" s="11">
        <v>8.9518333333333331</v>
      </c>
      <c r="M55" s="11">
        <v>9.4742000000000015</v>
      </c>
      <c r="N55" s="11">
        <v>10.459960000000001</v>
      </c>
      <c r="O55" s="11">
        <v>11.224133333333333</v>
      </c>
      <c r="P55" s="11">
        <v>11.872171428571427</v>
      </c>
      <c r="Q55" s="11">
        <v>12.379400000000002</v>
      </c>
      <c r="R55" s="11">
        <v>13.089519999999998</v>
      </c>
      <c r="S55" s="11">
        <v>13.523966666666668</v>
      </c>
      <c r="T55" s="11">
        <v>13.904224999999999</v>
      </c>
      <c r="U55" s="11">
        <v>13.967420000000001</v>
      </c>
      <c r="V55" s="11">
        <v>14.063710000000002</v>
      </c>
      <c r="W55" s="8" t="s">
        <v>345</v>
      </c>
    </row>
    <row r="56" spans="1:23" ht="19" customHeight="1">
      <c r="A56" s="9" t="s">
        <v>75</v>
      </c>
      <c r="B56" s="11">
        <v>0</v>
      </c>
      <c r="C56" s="11">
        <v>0.64139999999999997</v>
      </c>
      <c r="D56" s="11">
        <v>2.2039999999999997</v>
      </c>
      <c r="E56" s="11">
        <v>3.5941428571428577</v>
      </c>
      <c r="F56" s="11">
        <v>5.1153750000000002</v>
      </c>
      <c r="G56" s="11">
        <v>5.5226666666666659</v>
      </c>
      <c r="H56" s="11">
        <v>6.6804000000000006</v>
      </c>
      <c r="I56" s="11">
        <v>8.4169999999999998</v>
      </c>
      <c r="J56" s="11">
        <v>9.6737142857142864</v>
      </c>
      <c r="K56" s="11">
        <v>11.314500000000001</v>
      </c>
      <c r="L56" s="11">
        <v>12.590666666666664</v>
      </c>
      <c r="M56" s="11">
        <v>13.611599999999999</v>
      </c>
      <c r="N56" s="11">
        <v>15.591559999999999</v>
      </c>
      <c r="O56" s="11">
        <v>17.362966666666669</v>
      </c>
      <c r="P56" s="11">
        <v>18.628257142857148</v>
      </c>
      <c r="Q56" s="11">
        <v>19.600574999999999</v>
      </c>
      <c r="R56" s="11">
        <v>21.038459999999997</v>
      </c>
      <c r="S56" s="11">
        <v>21.997049999999998</v>
      </c>
      <c r="T56" s="11">
        <v>23.195287499999999</v>
      </c>
      <c r="U56" s="11">
        <v>23.91423</v>
      </c>
      <c r="V56" s="11">
        <v>24.084495</v>
      </c>
      <c r="W56" s="8" t="s">
        <v>346</v>
      </c>
    </row>
    <row r="57" spans="1:23" ht="19" customHeight="1">
      <c r="A57" s="9" t="s">
        <v>78</v>
      </c>
      <c r="B57" s="11">
        <v>0</v>
      </c>
      <c r="C57" s="11">
        <v>0</v>
      </c>
      <c r="D57" s="11">
        <v>0.25206666666666666</v>
      </c>
      <c r="E57" s="11">
        <v>1.5180857142857143</v>
      </c>
      <c r="F57" s="11">
        <v>2.9651000000000001</v>
      </c>
      <c r="G57" s="11">
        <v>4.3249333333333331</v>
      </c>
      <c r="H57" s="11">
        <v>5.4844399999999993</v>
      </c>
      <c r="I57" s="11">
        <v>7.0280166666666668</v>
      </c>
      <c r="J57" s="11">
        <v>8.1959571428571429</v>
      </c>
      <c r="K57" s="11">
        <v>9.1689249999999998</v>
      </c>
      <c r="L57" s="11">
        <v>10.153422222222222</v>
      </c>
      <c r="M57" s="11">
        <v>11.086289999999998</v>
      </c>
      <c r="N57" s="11">
        <v>12.740775999999999</v>
      </c>
      <c r="O57" s="11">
        <v>13.935306666666666</v>
      </c>
      <c r="P57" s="11">
        <v>14.804462857142859</v>
      </c>
      <c r="Q57" s="11">
        <v>15.55185</v>
      </c>
      <c r="R57" s="11">
        <v>16.896692000000002</v>
      </c>
      <c r="S57" s="11">
        <v>17.795243333333335</v>
      </c>
      <c r="T57" s="11">
        <v>18.922910000000002</v>
      </c>
      <c r="U57" s="11">
        <v>19.635728</v>
      </c>
      <c r="V57" s="11">
        <v>21.236086</v>
      </c>
      <c r="W57" s="8" t="s">
        <v>347</v>
      </c>
    </row>
    <row r="58" spans="1:23" ht="19" customHeight="1">
      <c r="A58" s="9" t="s">
        <v>55</v>
      </c>
      <c r="B58" s="11">
        <v>5.6000000000000008E-2</v>
      </c>
      <c r="C58" s="11">
        <v>1.1467999999999998</v>
      </c>
      <c r="D58" s="11">
        <v>1.971166666666667</v>
      </c>
      <c r="E58" s="11">
        <v>2.8415714285714286</v>
      </c>
      <c r="F58" s="11">
        <v>3.8080000000000003</v>
      </c>
      <c r="G58" s="11">
        <v>4.5098888888888879</v>
      </c>
      <c r="H58" s="11">
        <v>5.1788999999999996</v>
      </c>
      <c r="I58" s="11">
        <v>6.4810833333333333</v>
      </c>
      <c r="J58" s="11">
        <v>7.6032142857142855</v>
      </c>
      <c r="K58" s="11">
        <v>8.6128125000000004</v>
      </c>
      <c r="L58" s="11">
        <v>9.5971666666666682</v>
      </c>
      <c r="M58" s="11">
        <v>10.429450000000001</v>
      </c>
      <c r="N58" s="11">
        <v>12.17844</v>
      </c>
      <c r="O58" s="11">
        <v>13.553500000000001</v>
      </c>
      <c r="P58" s="11">
        <v>14.657285714285715</v>
      </c>
      <c r="Q58" s="11">
        <v>15.485125</v>
      </c>
      <c r="R58" s="11">
        <v>16.8233</v>
      </c>
      <c r="S58" s="11">
        <v>17.752749999999999</v>
      </c>
      <c r="T58" s="11">
        <v>19.099362500000002</v>
      </c>
      <c r="U58" s="11">
        <v>19.98349</v>
      </c>
      <c r="V58" s="11">
        <v>22.128064999999999</v>
      </c>
      <c r="W58" s="8" t="s">
        <v>348</v>
      </c>
    </row>
    <row r="59" spans="1:23" ht="19" customHeight="1">
      <c r="A59" s="9" t="s">
        <v>58</v>
      </c>
      <c r="B59" s="246">
        <v>0</v>
      </c>
      <c r="C59" s="246">
        <v>0</v>
      </c>
      <c r="D59" s="246">
        <v>0.33466666666666672</v>
      </c>
      <c r="E59" s="246">
        <v>1.4507142857142858</v>
      </c>
      <c r="F59" s="246">
        <v>2.7417500000000001</v>
      </c>
      <c r="G59" s="246">
        <v>4.3648888888888893</v>
      </c>
      <c r="H59" s="246">
        <v>5.5471000000000004</v>
      </c>
      <c r="I59" s="246">
        <v>7.2482499999999987</v>
      </c>
      <c r="J59" s="246">
        <v>8.4974999999999987</v>
      </c>
      <c r="K59" s="246">
        <v>9.5906249999999993</v>
      </c>
      <c r="L59" s="246">
        <v>10.564833333333331</v>
      </c>
      <c r="M59" s="246">
        <v>11.35615</v>
      </c>
      <c r="N59" s="246">
        <v>12.918840000000001</v>
      </c>
      <c r="O59" s="246">
        <v>14.0207</v>
      </c>
      <c r="P59" s="246">
        <v>14.877857142857142</v>
      </c>
      <c r="Q59" s="246">
        <v>15.633749999999999</v>
      </c>
      <c r="R59" s="246">
        <v>16.692</v>
      </c>
      <c r="S59" s="246">
        <v>17.397499999999997</v>
      </c>
      <c r="T59" s="246">
        <v>18.6065</v>
      </c>
      <c r="U59" s="246">
        <v>19.3492</v>
      </c>
      <c r="V59" s="246">
        <v>20.834600000000002</v>
      </c>
      <c r="W59" s="8" t="s">
        <v>349</v>
      </c>
    </row>
    <row r="60" spans="1:23" ht="19" customHeight="1">
      <c r="A60" s="9" t="s">
        <v>61</v>
      </c>
      <c r="B60" s="11">
        <v>0.2</v>
      </c>
      <c r="C60" s="11">
        <v>0.16</v>
      </c>
      <c r="D60" s="11">
        <v>0.13333333333333333</v>
      </c>
      <c r="E60" s="11">
        <v>1.0091428571428571</v>
      </c>
      <c r="F60" s="11">
        <v>1.5986249999999997</v>
      </c>
      <c r="G60" s="11">
        <v>2.1434444444444445</v>
      </c>
      <c r="H60" s="11">
        <v>2.6294</v>
      </c>
      <c r="I60" s="11">
        <v>4.0758333333333336</v>
      </c>
      <c r="J60" s="11">
        <v>5.9169999999999989</v>
      </c>
      <c r="K60" s="11">
        <v>7.6066249999999984</v>
      </c>
      <c r="L60" s="11">
        <v>8.9827777777777786</v>
      </c>
      <c r="M60" s="11">
        <v>10.274200000000002</v>
      </c>
      <c r="N60" s="11">
        <v>13.154120000000002</v>
      </c>
      <c r="O60" s="11">
        <v>14.952866666666671</v>
      </c>
      <c r="P60" s="11">
        <v>16.414514285714287</v>
      </c>
      <c r="Q60" s="11">
        <v>17.609925000000004</v>
      </c>
      <c r="R60" s="11">
        <v>19.555659999999996</v>
      </c>
      <c r="S60" s="11">
        <v>21.023183333333336</v>
      </c>
      <c r="T60" s="11">
        <v>23.019112499999999</v>
      </c>
      <c r="U60" s="11">
        <v>24.22551</v>
      </c>
      <c r="V60" s="11">
        <v>26.726635000000005</v>
      </c>
      <c r="W60" s="8" t="s">
        <v>350</v>
      </c>
    </row>
    <row r="61" spans="1:23" ht="19" customHeight="1">
      <c r="A61" s="9" t="s">
        <v>64</v>
      </c>
      <c r="B61" s="246">
        <v>0</v>
      </c>
      <c r="C61" s="246">
        <v>0</v>
      </c>
      <c r="D61" s="246">
        <v>0.11683333333333333</v>
      </c>
      <c r="E61" s="246">
        <v>1.4892857142857143</v>
      </c>
      <c r="F61" s="246">
        <v>3.49</v>
      </c>
      <c r="G61" s="246">
        <v>5.6733333333333329</v>
      </c>
      <c r="H61" s="246">
        <v>7.859799999999999</v>
      </c>
      <c r="I61" s="246">
        <v>11.177</v>
      </c>
      <c r="J61" s="246">
        <v>13.067785714285716</v>
      </c>
      <c r="K61" s="246">
        <v>13.864937500000002</v>
      </c>
      <c r="L61" s="246">
        <v>14.637888888888892</v>
      </c>
      <c r="M61" s="246">
        <v>15.254200000000001</v>
      </c>
      <c r="N61" s="246">
        <v>16.724880000000002</v>
      </c>
      <c r="O61" s="246">
        <v>18.236966666666664</v>
      </c>
      <c r="P61" s="246">
        <v>19.445285714285713</v>
      </c>
      <c r="Q61" s="246">
        <v>20.530550000000002</v>
      </c>
      <c r="R61" s="246">
        <v>22.27384</v>
      </c>
      <c r="S61" s="246">
        <v>23.692083333333333</v>
      </c>
      <c r="T61" s="246">
        <v>25.885349999999995</v>
      </c>
      <c r="U61" s="246">
        <v>27.6142</v>
      </c>
      <c r="V61" s="246">
        <v>29.783999999999999</v>
      </c>
      <c r="W61" s="8" t="s">
        <v>351</v>
      </c>
    </row>
    <row r="62" spans="1:23" ht="19" customHeight="1">
      <c r="A62" s="9" t="s">
        <v>20</v>
      </c>
      <c r="B62" s="11">
        <v>0.12</v>
      </c>
      <c r="C62" s="11">
        <v>1.9929999999999997</v>
      </c>
      <c r="D62" s="11">
        <v>3.3221666666666665</v>
      </c>
      <c r="E62" s="11">
        <v>4.1491428571428584</v>
      </c>
      <c r="F62" s="11">
        <v>4.9059999999999997</v>
      </c>
      <c r="G62" s="11">
        <v>5.6465555555555564</v>
      </c>
      <c r="H62" s="11">
        <v>6.234799999999999</v>
      </c>
      <c r="I62" s="11">
        <v>7.3964999999999987</v>
      </c>
      <c r="J62" s="11">
        <v>8.3841428571428587</v>
      </c>
      <c r="K62" s="11">
        <v>9.2920000000000016</v>
      </c>
      <c r="L62" s="11">
        <v>10.105833333333335</v>
      </c>
      <c r="M62" s="11">
        <v>10.909750000000001</v>
      </c>
      <c r="N62" s="11">
        <v>12.797160000000002</v>
      </c>
      <c r="O62" s="11">
        <v>15.505200000000002</v>
      </c>
      <c r="P62" s="11">
        <v>17.308714285714284</v>
      </c>
      <c r="Q62" s="11">
        <v>18.398924999999998</v>
      </c>
      <c r="R62" s="11">
        <v>19.911239999999999</v>
      </c>
      <c r="S62" s="11">
        <v>21.063333333333333</v>
      </c>
      <c r="T62" s="11">
        <v>22.580950000000001</v>
      </c>
      <c r="U62" s="11">
        <v>23.130759999999999</v>
      </c>
      <c r="V62" s="11">
        <v>24.23038</v>
      </c>
      <c r="W62" s="8" t="s">
        <v>352</v>
      </c>
    </row>
    <row r="63" spans="1:23" ht="19" customHeight="1">
      <c r="A63" s="9" t="s">
        <v>21</v>
      </c>
      <c r="B63" s="11">
        <v>1.385</v>
      </c>
      <c r="C63" s="11">
        <v>2.3355999999999999</v>
      </c>
      <c r="D63" s="11">
        <v>3.2286666666666664</v>
      </c>
      <c r="E63" s="11">
        <v>4.7174285714285711</v>
      </c>
      <c r="F63" s="11">
        <v>5.9237500000000001</v>
      </c>
      <c r="G63" s="11">
        <v>6.6790000000000003</v>
      </c>
      <c r="H63" s="11">
        <v>7.4926000000000004</v>
      </c>
      <c r="I63" s="11">
        <v>9.7924166666666661</v>
      </c>
      <c r="J63" s="11">
        <v>12.427714285714284</v>
      </c>
      <c r="K63" s="11">
        <v>13.995312500000001</v>
      </c>
      <c r="L63" s="11">
        <v>15.184722222222222</v>
      </c>
      <c r="M63" s="11">
        <v>16.16555</v>
      </c>
      <c r="N63" s="11">
        <v>18.113640000000004</v>
      </c>
      <c r="O63" s="11">
        <v>19.572300000000002</v>
      </c>
      <c r="P63" s="11">
        <v>20.740200000000002</v>
      </c>
      <c r="Q63" s="11">
        <v>21.726925000000001</v>
      </c>
      <c r="R63" s="11">
        <v>23.332259999999998</v>
      </c>
      <c r="S63" s="11">
        <v>24.51</v>
      </c>
      <c r="T63" s="11">
        <v>25.859424999999998</v>
      </c>
      <c r="U63" s="11">
        <v>26.007540000000002</v>
      </c>
      <c r="V63" s="11">
        <v>26.30377</v>
      </c>
      <c r="W63" s="8" t="s">
        <v>353</v>
      </c>
    </row>
    <row r="64" spans="1:23" ht="19" customHeight="1">
      <c r="A64" s="9" t="s">
        <v>22</v>
      </c>
      <c r="B64" s="11">
        <v>0.125</v>
      </c>
      <c r="C64" s="11">
        <v>0.1</v>
      </c>
      <c r="D64" s="11">
        <v>8.3333333333333343E-2</v>
      </c>
      <c r="E64" s="11">
        <v>7.1428571428571425E-2</v>
      </c>
      <c r="F64" s="11">
        <v>6.25E-2</v>
      </c>
      <c r="G64" s="11">
        <v>5.5555555555555552E-2</v>
      </c>
      <c r="H64" s="11">
        <v>0.05</v>
      </c>
      <c r="I64" s="11">
        <v>0.66625000000000001</v>
      </c>
      <c r="J64" s="11">
        <v>2.4802142857142857</v>
      </c>
      <c r="K64" s="11">
        <v>5.3738125000000005</v>
      </c>
      <c r="L64" s="11">
        <v>7.6863333333333328</v>
      </c>
      <c r="M64" s="11">
        <v>9.8172000000000015</v>
      </c>
      <c r="N64" s="11">
        <v>13.440639999999998</v>
      </c>
      <c r="O64" s="11">
        <v>15.546333333333335</v>
      </c>
      <c r="P64" s="11">
        <v>17.12154285714286</v>
      </c>
      <c r="Q64" s="11">
        <v>18.349350000000005</v>
      </c>
      <c r="R64" s="11">
        <v>20.068260000000002</v>
      </c>
      <c r="S64" s="11">
        <v>21.345899999999997</v>
      </c>
      <c r="T64" s="11">
        <v>23.140537500000001</v>
      </c>
      <c r="U64" s="11">
        <v>24.447410000000001</v>
      </c>
      <c r="V64" s="11">
        <v>28.174960000000006</v>
      </c>
      <c r="W64" s="8" t="s">
        <v>354</v>
      </c>
    </row>
    <row r="65" spans="1:23" ht="19" customHeight="1">
      <c r="A65" s="9" t="s">
        <v>23</v>
      </c>
      <c r="B65" s="246">
        <v>0</v>
      </c>
      <c r="C65" s="246">
        <v>0</v>
      </c>
      <c r="D65" s="246">
        <v>0</v>
      </c>
      <c r="E65" s="246">
        <v>0.55028571428571427</v>
      </c>
      <c r="F65" s="246">
        <v>1.68875</v>
      </c>
      <c r="G65" s="246">
        <v>3.9304444444444449</v>
      </c>
      <c r="H65" s="246">
        <v>6.2411999999999992</v>
      </c>
      <c r="I65" s="246">
        <v>9.4312499999999986</v>
      </c>
      <c r="J65" s="246">
        <v>11.153285714285714</v>
      </c>
      <c r="K65" s="246">
        <v>12.444812500000001</v>
      </c>
      <c r="L65" s="246">
        <v>13.449333333333332</v>
      </c>
      <c r="M65" s="246">
        <v>14.472900000000003</v>
      </c>
      <c r="N65" s="246">
        <v>16.552160000000001</v>
      </c>
      <c r="O65" s="246">
        <v>17.938333333333333</v>
      </c>
      <c r="P65" s="246">
        <v>18.928457142857141</v>
      </c>
      <c r="Q65" s="246">
        <v>19.726575</v>
      </c>
      <c r="R65" s="246">
        <v>21.720839999999999</v>
      </c>
      <c r="S65" s="246">
        <v>23.050366666666669</v>
      </c>
      <c r="T65" s="246">
        <v>24.712274999999998</v>
      </c>
      <c r="U65" s="246">
        <v>25.790839999999999</v>
      </c>
      <c r="V65" s="246">
        <v>27.983634999999996</v>
      </c>
      <c r="W65" s="8" t="s">
        <v>355</v>
      </c>
    </row>
    <row r="66" spans="1:23" ht="19" customHeight="1">
      <c r="A66" s="9"/>
      <c r="B66" s="12"/>
      <c r="C66" s="12"/>
      <c r="D66" s="12"/>
      <c r="E66" s="12"/>
      <c r="F66" s="12"/>
      <c r="G66" s="12"/>
      <c r="H66" s="12"/>
      <c r="I66" s="12"/>
      <c r="J66" s="12"/>
      <c r="K66" s="12"/>
      <c r="L66" s="12"/>
      <c r="M66" s="12"/>
      <c r="N66" s="12"/>
      <c r="O66" s="12"/>
      <c r="P66" s="12"/>
      <c r="Q66" s="12"/>
      <c r="R66" s="12"/>
      <c r="S66" s="12"/>
      <c r="T66" s="12"/>
      <c r="U66" s="12"/>
      <c r="V66" s="12"/>
      <c r="W66" s="8"/>
    </row>
    <row r="67" spans="1:23" ht="19" customHeight="1">
      <c r="A67" s="10" t="s">
        <v>79</v>
      </c>
      <c r="B67" s="246">
        <v>0</v>
      </c>
      <c r="C67" s="246">
        <v>0</v>
      </c>
      <c r="D67" s="246">
        <v>0</v>
      </c>
      <c r="E67" s="246">
        <v>0</v>
      </c>
      <c r="F67" s="246">
        <v>9.5000000000000001E-2</v>
      </c>
      <c r="G67" s="246">
        <v>0.19555555555555554</v>
      </c>
      <c r="H67" s="246">
        <v>0.27599999999999997</v>
      </c>
      <c r="I67" s="246">
        <v>0.41666666666666669</v>
      </c>
      <c r="J67" s="246">
        <v>0.69571428571428573</v>
      </c>
      <c r="K67" s="246">
        <v>0.98375000000000012</v>
      </c>
      <c r="L67" s="246">
        <v>1.2833333333333334</v>
      </c>
      <c r="M67" s="246">
        <v>1.5730000000000002</v>
      </c>
      <c r="N67" s="246">
        <v>2.3872</v>
      </c>
      <c r="O67" s="246">
        <v>3.3826666666666663</v>
      </c>
      <c r="P67" s="246">
        <v>4.7342857142857149</v>
      </c>
      <c r="Q67" s="246">
        <v>5.7675000000000001</v>
      </c>
      <c r="R67" s="246">
        <v>7.2139999999999995</v>
      </c>
      <c r="S67" s="246">
        <v>8.1783333333333328</v>
      </c>
      <c r="T67" s="246">
        <v>9.3837500000000009</v>
      </c>
      <c r="U67" s="246">
        <v>10.106999999999999</v>
      </c>
      <c r="V67" s="246">
        <v>11.409050000000001</v>
      </c>
      <c r="W67" s="8" t="s">
        <v>80</v>
      </c>
    </row>
    <row r="68" spans="1:23" ht="19" customHeight="1">
      <c r="A68" s="4"/>
      <c r="B68" s="13"/>
      <c r="C68" s="13"/>
      <c r="D68" s="13"/>
      <c r="E68" s="13"/>
      <c r="F68" s="13"/>
      <c r="G68" s="13"/>
      <c r="H68" s="13"/>
      <c r="I68" s="13"/>
      <c r="J68" s="13"/>
      <c r="K68" s="13"/>
      <c r="L68" s="13"/>
    </row>
    <row r="69" spans="1:23" ht="19" customHeight="1">
      <c r="A69" s="4"/>
      <c r="B69" s="13"/>
      <c r="C69" s="13"/>
      <c r="D69" s="13"/>
      <c r="E69" s="13"/>
      <c r="F69" s="13"/>
      <c r="G69" s="13"/>
      <c r="H69" s="13"/>
      <c r="I69" s="13"/>
      <c r="J69" s="13"/>
      <c r="K69" s="13"/>
      <c r="L69" s="13"/>
    </row>
    <row r="70" spans="1:23" ht="19" customHeight="1">
      <c r="B70" s="14"/>
      <c r="C70" s="14"/>
      <c r="D70" s="14"/>
      <c r="E70" s="14"/>
      <c r="F70" s="14"/>
      <c r="G70" s="14"/>
      <c r="H70" s="14"/>
      <c r="I70" s="14"/>
      <c r="J70" s="14"/>
      <c r="K70" s="14"/>
      <c r="L70" s="14"/>
    </row>
    <row r="71" spans="1:23" ht="19" customHeight="1">
      <c r="B71" s="14"/>
      <c r="C71" s="14"/>
      <c r="D71" s="14"/>
      <c r="E71" s="14"/>
      <c r="F71" s="14"/>
      <c r="G71" s="14"/>
      <c r="H71" s="14"/>
      <c r="I71" s="14"/>
      <c r="J71" s="14"/>
      <c r="K71" s="14"/>
      <c r="L71" s="14"/>
    </row>
    <row r="72" spans="1:23" ht="19" customHeight="1">
      <c r="B72" s="14"/>
      <c r="C72" s="14"/>
      <c r="D72" s="14"/>
      <c r="E72" s="14"/>
      <c r="F72" s="14"/>
      <c r="G72" s="14"/>
      <c r="H72" s="14"/>
      <c r="I72" s="14"/>
      <c r="J72" s="14"/>
      <c r="K72" s="14"/>
      <c r="L72" s="14"/>
    </row>
    <row r="73" spans="1:23" ht="19" customHeight="1">
      <c r="B73" s="14"/>
      <c r="C73" s="14"/>
      <c r="D73" s="14"/>
      <c r="E73" s="14"/>
      <c r="F73" s="14"/>
      <c r="G73" s="14"/>
      <c r="H73" s="14"/>
      <c r="I73" s="14"/>
      <c r="J73" s="14"/>
      <c r="K73" s="14"/>
      <c r="L73" s="14"/>
    </row>
    <row r="74" spans="1:23" ht="19" customHeight="1">
      <c r="B74" s="14"/>
      <c r="C74" s="14"/>
      <c r="D74" s="14"/>
      <c r="E74" s="14"/>
      <c r="F74" s="14"/>
      <c r="G74" s="14"/>
      <c r="H74" s="14"/>
      <c r="I74" s="14"/>
      <c r="J74" s="14"/>
      <c r="K74" s="14"/>
      <c r="L74" s="14"/>
    </row>
    <row r="75" spans="1:23" ht="19" customHeight="1">
      <c r="B75" s="14"/>
      <c r="C75" s="14"/>
      <c r="D75" s="14"/>
      <c r="E75" s="14"/>
      <c r="F75" s="14"/>
      <c r="G75" s="14"/>
      <c r="H75" s="14"/>
      <c r="I75" s="14"/>
      <c r="J75" s="14"/>
      <c r="K75" s="14"/>
      <c r="L75" s="14"/>
    </row>
    <row r="76" spans="1:23" ht="19" customHeight="1">
      <c r="B76" s="14"/>
      <c r="C76" s="14"/>
      <c r="D76" s="14"/>
      <c r="E76" s="14"/>
      <c r="F76" s="14"/>
      <c r="G76" s="14"/>
      <c r="H76" s="14"/>
      <c r="I76" s="14"/>
      <c r="J76" s="14"/>
      <c r="K76" s="14"/>
      <c r="L76" s="14"/>
    </row>
    <row r="77" spans="1:23" ht="19" customHeight="1">
      <c r="B77" s="14"/>
      <c r="C77" s="14"/>
      <c r="D77" s="14"/>
      <c r="E77" s="14"/>
      <c r="F77" s="14"/>
      <c r="G77" s="14"/>
      <c r="H77" s="14"/>
      <c r="I77" s="14"/>
      <c r="J77" s="14"/>
      <c r="K77" s="14"/>
      <c r="L77" s="14"/>
    </row>
    <row r="78" spans="1:23" ht="19" customHeight="1">
      <c r="B78" s="14"/>
      <c r="C78" s="14"/>
      <c r="D78" s="14"/>
      <c r="E78" s="14"/>
      <c r="F78" s="14"/>
      <c r="G78" s="14"/>
      <c r="H78" s="14"/>
      <c r="I78" s="14"/>
      <c r="J78" s="14"/>
      <c r="K78" s="14"/>
      <c r="L78" s="14"/>
    </row>
    <row r="79" spans="1:23" ht="19" customHeight="1">
      <c r="B79" s="14"/>
      <c r="C79" s="14"/>
      <c r="D79" s="14"/>
      <c r="E79" s="14"/>
      <c r="F79" s="14"/>
      <c r="G79" s="14"/>
      <c r="H79" s="14"/>
      <c r="I79" s="14"/>
      <c r="J79" s="14"/>
      <c r="K79" s="14"/>
      <c r="L79" s="14"/>
    </row>
    <row r="80" spans="1:23" ht="19" customHeight="1">
      <c r="B80" s="14"/>
      <c r="C80" s="14"/>
      <c r="D80" s="14"/>
      <c r="E80" s="14"/>
      <c r="F80" s="14"/>
      <c r="G80" s="14"/>
      <c r="H80" s="14"/>
      <c r="I80" s="14"/>
      <c r="J80" s="14"/>
      <c r="K80" s="14"/>
      <c r="L80" s="14"/>
    </row>
    <row r="81" spans="2:12">
      <c r="B81" s="14"/>
      <c r="C81" s="14"/>
      <c r="D81" s="14"/>
      <c r="E81" s="14"/>
      <c r="F81" s="14"/>
      <c r="G81" s="14"/>
      <c r="H81" s="14"/>
      <c r="I81" s="14"/>
      <c r="J81" s="14"/>
      <c r="K81" s="14"/>
      <c r="L81" s="14"/>
    </row>
    <row r="82" spans="2:12">
      <c r="B82" s="14"/>
      <c r="C82" s="14"/>
      <c r="D82" s="14"/>
      <c r="E82" s="14"/>
      <c r="F82" s="14"/>
      <c r="G82" s="14"/>
      <c r="H82" s="14"/>
      <c r="I82" s="14"/>
      <c r="J82" s="14"/>
      <c r="K82" s="14"/>
      <c r="L82" s="14"/>
    </row>
    <row r="83" spans="2:12">
      <c r="B83" s="14"/>
      <c r="C83" s="14"/>
      <c r="D83" s="14"/>
      <c r="E83" s="14"/>
      <c r="F83" s="14"/>
      <c r="G83" s="14"/>
      <c r="H83" s="14"/>
      <c r="I83" s="14"/>
      <c r="J83" s="14"/>
      <c r="K83" s="14"/>
      <c r="L83" s="14"/>
    </row>
    <row r="84" spans="2:12">
      <c r="B84" s="14"/>
      <c r="C84" s="14"/>
      <c r="D84" s="14"/>
      <c r="E84" s="14"/>
      <c r="F84" s="14"/>
      <c r="G84" s="14"/>
      <c r="H84" s="14"/>
      <c r="I84" s="14"/>
      <c r="J84" s="14"/>
      <c r="K84" s="14"/>
      <c r="L84" s="14"/>
    </row>
    <row r="85" spans="2:12">
      <c r="B85" s="14"/>
      <c r="C85" s="14"/>
      <c r="D85" s="14"/>
      <c r="E85" s="14"/>
      <c r="F85" s="14"/>
      <c r="G85" s="14"/>
      <c r="H85" s="14"/>
      <c r="I85" s="14"/>
      <c r="J85" s="14"/>
      <c r="K85" s="14"/>
      <c r="L85" s="14"/>
    </row>
    <row r="86" spans="2:12">
      <c r="B86" s="14"/>
      <c r="C86" s="14"/>
      <c r="D86" s="14"/>
      <c r="E86" s="14"/>
      <c r="F86" s="14"/>
      <c r="G86" s="14"/>
      <c r="H86" s="14"/>
      <c r="I86" s="14"/>
      <c r="J86" s="14"/>
      <c r="K86" s="14"/>
      <c r="L86" s="14"/>
    </row>
    <row r="87" spans="2:12">
      <c r="B87" s="14"/>
      <c r="C87" s="14"/>
      <c r="D87" s="14"/>
      <c r="E87" s="14"/>
      <c r="F87" s="14"/>
      <c r="G87" s="14"/>
      <c r="H87" s="14"/>
      <c r="I87" s="14"/>
      <c r="J87" s="14"/>
      <c r="K87" s="14"/>
      <c r="L87" s="14"/>
    </row>
    <row r="88" spans="2:12">
      <c r="B88" s="14"/>
      <c r="C88" s="14"/>
      <c r="D88" s="14"/>
      <c r="E88" s="14"/>
      <c r="F88" s="14"/>
      <c r="G88" s="14"/>
      <c r="H88" s="14"/>
      <c r="I88" s="14"/>
      <c r="J88" s="14"/>
      <c r="K88" s="14"/>
      <c r="L88" s="14"/>
    </row>
    <row r="89" spans="2:12">
      <c r="B89" s="14"/>
      <c r="C89" s="14"/>
      <c r="D89" s="14"/>
      <c r="E89" s="14"/>
      <c r="F89" s="14"/>
      <c r="G89" s="14"/>
      <c r="H89" s="14"/>
      <c r="I89" s="14"/>
      <c r="J89" s="14"/>
      <c r="K89" s="14"/>
      <c r="L89" s="14"/>
    </row>
    <row r="90" spans="2:12">
      <c r="B90" s="14"/>
      <c r="C90" s="14"/>
      <c r="D90" s="14"/>
      <c r="E90" s="14"/>
      <c r="F90" s="14"/>
      <c r="G90" s="14"/>
      <c r="H90" s="14"/>
      <c r="I90" s="14"/>
      <c r="J90" s="14"/>
      <c r="K90" s="14"/>
      <c r="L90" s="14"/>
    </row>
    <row r="91" spans="2:12">
      <c r="B91" s="14"/>
      <c r="C91" s="14"/>
      <c r="D91" s="14"/>
      <c r="E91" s="14"/>
      <c r="F91" s="14"/>
      <c r="G91" s="14"/>
      <c r="H91" s="14"/>
      <c r="I91" s="14"/>
      <c r="J91" s="14"/>
      <c r="K91" s="14"/>
      <c r="L91" s="14"/>
    </row>
    <row r="92" spans="2:12">
      <c r="B92" s="14"/>
      <c r="C92" s="14"/>
      <c r="D92" s="14"/>
      <c r="E92" s="14"/>
      <c r="F92" s="14"/>
      <c r="G92" s="14"/>
      <c r="H92" s="14"/>
      <c r="I92" s="14"/>
      <c r="J92" s="14"/>
      <c r="K92" s="14"/>
      <c r="L92" s="14"/>
    </row>
    <row r="93" spans="2:12">
      <c r="B93" s="14"/>
      <c r="C93" s="14"/>
      <c r="D93" s="14"/>
      <c r="E93" s="14"/>
      <c r="F93" s="14"/>
      <c r="G93" s="14"/>
      <c r="H93" s="14"/>
      <c r="I93" s="14"/>
      <c r="J93" s="14"/>
      <c r="K93" s="14"/>
      <c r="L93" s="14"/>
    </row>
    <row r="94" spans="2:12">
      <c r="B94" s="14"/>
      <c r="C94" s="14"/>
      <c r="D94" s="14"/>
      <c r="E94" s="14"/>
      <c r="F94" s="14"/>
      <c r="G94" s="14"/>
      <c r="H94" s="14"/>
      <c r="I94" s="14"/>
      <c r="J94" s="14"/>
      <c r="K94" s="14"/>
      <c r="L94" s="14"/>
    </row>
    <row r="95" spans="2:12">
      <c r="B95" s="14"/>
      <c r="C95" s="14"/>
      <c r="D95" s="14"/>
      <c r="E95" s="14"/>
      <c r="F95" s="14"/>
      <c r="G95" s="14"/>
      <c r="H95" s="14"/>
      <c r="I95" s="14"/>
      <c r="J95" s="14"/>
      <c r="K95" s="14"/>
      <c r="L95" s="14"/>
    </row>
    <row r="96" spans="2:12">
      <c r="B96" s="14"/>
      <c r="C96" s="14"/>
      <c r="D96" s="14"/>
      <c r="E96" s="14"/>
      <c r="F96" s="14"/>
      <c r="G96" s="14"/>
      <c r="H96" s="14"/>
      <c r="I96" s="14"/>
      <c r="J96" s="14"/>
      <c r="K96" s="14"/>
      <c r="L96" s="14"/>
    </row>
    <row r="97" spans="2:12">
      <c r="B97" s="14"/>
      <c r="C97" s="14"/>
      <c r="D97" s="14"/>
      <c r="E97" s="14"/>
      <c r="F97" s="14"/>
      <c r="G97" s="14"/>
      <c r="H97" s="14"/>
      <c r="I97" s="14"/>
      <c r="J97" s="14"/>
      <c r="K97" s="14"/>
      <c r="L97" s="14"/>
    </row>
    <row r="98" spans="2:12">
      <c r="B98" s="14"/>
      <c r="C98" s="14"/>
      <c r="D98" s="14"/>
      <c r="E98" s="14"/>
      <c r="F98" s="14"/>
      <c r="G98" s="14"/>
      <c r="H98" s="14"/>
      <c r="I98" s="14"/>
      <c r="J98" s="14"/>
      <c r="K98" s="14"/>
      <c r="L98" s="14"/>
    </row>
    <row r="99" spans="2:12">
      <c r="B99" s="14"/>
      <c r="C99" s="14"/>
      <c r="D99" s="14"/>
      <c r="E99" s="14"/>
      <c r="F99" s="14"/>
      <c r="G99" s="14"/>
      <c r="H99" s="14"/>
      <c r="I99" s="14"/>
      <c r="J99" s="14"/>
      <c r="K99" s="14"/>
      <c r="L99" s="14"/>
    </row>
    <row r="100" spans="2:12">
      <c r="B100" s="14"/>
      <c r="C100" s="14"/>
      <c r="D100" s="14"/>
      <c r="E100" s="14"/>
      <c r="F100" s="14"/>
      <c r="G100" s="14"/>
      <c r="H100" s="14"/>
      <c r="I100" s="14"/>
      <c r="J100" s="14"/>
      <c r="K100" s="14"/>
      <c r="L100" s="14"/>
    </row>
    <row r="101" spans="2:12">
      <c r="B101" s="14"/>
      <c r="C101" s="14"/>
      <c r="D101" s="14"/>
      <c r="E101" s="14"/>
      <c r="F101" s="14"/>
      <c r="G101" s="14"/>
      <c r="H101" s="14"/>
      <c r="I101" s="14"/>
      <c r="J101" s="14"/>
      <c r="K101" s="14"/>
      <c r="L101" s="14"/>
    </row>
    <row r="102" spans="2:12">
      <c r="B102" s="14"/>
      <c r="C102" s="14"/>
      <c r="D102" s="14"/>
      <c r="E102" s="14"/>
      <c r="F102" s="14"/>
      <c r="G102" s="14"/>
      <c r="H102" s="14"/>
      <c r="I102" s="14"/>
      <c r="J102" s="14"/>
      <c r="K102" s="14"/>
      <c r="L102" s="14"/>
    </row>
    <row r="103" spans="2:12">
      <c r="B103" s="14"/>
      <c r="C103" s="14"/>
      <c r="D103" s="14"/>
      <c r="E103" s="14"/>
      <c r="F103" s="14"/>
      <c r="G103" s="14"/>
      <c r="H103" s="14"/>
      <c r="I103" s="14"/>
      <c r="J103" s="14"/>
      <c r="K103" s="14"/>
      <c r="L103" s="14"/>
    </row>
    <row r="104" spans="2:12">
      <c r="B104" s="14"/>
      <c r="C104" s="14"/>
      <c r="D104" s="14"/>
      <c r="E104" s="14"/>
      <c r="F104" s="14"/>
      <c r="G104" s="14"/>
      <c r="H104" s="14"/>
      <c r="I104" s="14"/>
      <c r="J104" s="14"/>
      <c r="K104" s="14"/>
      <c r="L104" s="14"/>
    </row>
    <row r="105" spans="2:12">
      <c r="B105" s="14"/>
      <c r="C105" s="14"/>
      <c r="D105" s="14"/>
      <c r="E105" s="14"/>
      <c r="F105" s="14"/>
      <c r="G105" s="14"/>
      <c r="H105" s="14"/>
      <c r="I105" s="14"/>
      <c r="J105" s="14"/>
      <c r="K105" s="14"/>
      <c r="L105" s="14"/>
    </row>
    <row r="106" spans="2:12">
      <c r="B106" s="14"/>
      <c r="C106" s="14"/>
      <c r="D106" s="14"/>
      <c r="E106" s="14"/>
      <c r="F106" s="14"/>
      <c r="G106" s="14"/>
      <c r="H106" s="14"/>
      <c r="I106" s="14"/>
      <c r="J106" s="14"/>
      <c r="K106" s="14"/>
      <c r="L106" s="14"/>
    </row>
    <row r="107" spans="2:12">
      <c r="B107" s="14"/>
      <c r="C107" s="14"/>
      <c r="D107" s="14"/>
      <c r="E107" s="14"/>
      <c r="F107" s="14"/>
      <c r="G107" s="14"/>
      <c r="H107" s="14"/>
      <c r="I107" s="14"/>
      <c r="J107" s="14"/>
      <c r="K107" s="14"/>
      <c r="L107" s="14"/>
    </row>
    <row r="108" spans="2:12">
      <c r="B108" s="14"/>
      <c r="C108" s="14"/>
      <c r="D108" s="14"/>
      <c r="E108" s="14"/>
      <c r="F108" s="14"/>
      <c r="G108" s="14"/>
      <c r="H108" s="14"/>
      <c r="I108" s="14"/>
      <c r="J108" s="14"/>
      <c r="K108" s="14"/>
      <c r="L108" s="14"/>
    </row>
    <row r="109" spans="2:12">
      <c r="B109" s="14"/>
      <c r="C109" s="14"/>
      <c r="D109" s="14"/>
      <c r="E109" s="14"/>
      <c r="F109" s="14"/>
      <c r="G109" s="14"/>
      <c r="H109" s="14"/>
      <c r="I109" s="14"/>
      <c r="J109" s="14"/>
      <c r="K109" s="14"/>
      <c r="L109" s="14"/>
    </row>
    <row r="110" spans="2:12">
      <c r="B110" s="14"/>
      <c r="C110" s="14"/>
      <c r="D110" s="14"/>
      <c r="E110" s="14"/>
      <c r="F110" s="14"/>
      <c r="G110" s="14"/>
      <c r="H110" s="14"/>
      <c r="I110" s="14"/>
      <c r="J110" s="14"/>
      <c r="K110" s="14"/>
      <c r="L110" s="14"/>
    </row>
    <row r="111" spans="2:12">
      <c r="B111" s="14"/>
      <c r="C111" s="14"/>
      <c r="D111" s="14"/>
      <c r="E111" s="14"/>
      <c r="F111" s="14"/>
      <c r="G111" s="14"/>
      <c r="H111" s="14"/>
      <c r="I111" s="14"/>
      <c r="J111" s="14"/>
      <c r="K111" s="14"/>
      <c r="L111" s="14"/>
    </row>
    <row r="112" spans="2:12">
      <c r="B112" s="14"/>
      <c r="C112" s="14"/>
      <c r="D112" s="14"/>
      <c r="E112" s="14"/>
      <c r="F112" s="14"/>
      <c r="G112" s="14"/>
      <c r="H112" s="14"/>
      <c r="I112" s="14"/>
      <c r="J112" s="14"/>
      <c r="K112" s="14"/>
      <c r="L112" s="14"/>
    </row>
    <row r="113" spans="2:12">
      <c r="B113" s="14"/>
      <c r="C113" s="14"/>
      <c r="D113" s="14"/>
      <c r="E113" s="14"/>
      <c r="F113" s="14"/>
      <c r="G113" s="14"/>
      <c r="H113" s="14"/>
      <c r="I113" s="14"/>
      <c r="J113" s="14"/>
      <c r="K113" s="14"/>
      <c r="L113" s="14"/>
    </row>
    <row r="114" spans="2:12">
      <c r="B114" s="14"/>
      <c r="C114" s="14"/>
      <c r="D114" s="14"/>
      <c r="E114" s="14"/>
      <c r="F114" s="14"/>
      <c r="G114" s="14"/>
      <c r="H114" s="14"/>
      <c r="I114" s="14"/>
      <c r="J114" s="14"/>
      <c r="K114" s="14"/>
      <c r="L114" s="14"/>
    </row>
    <row r="115" spans="2:12">
      <c r="B115" s="14"/>
      <c r="C115" s="14"/>
      <c r="D115" s="14"/>
      <c r="E115" s="14"/>
      <c r="F115" s="14"/>
      <c r="G115" s="14"/>
      <c r="H115" s="14"/>
      <c r="I115" s="14"/>
      <c r="J115" s="14"/>
      <c r="K115" s="14"/>
      <c r="L115" s="14"/>
    </row>
    <row r="116" spans="2:12">
      <c r="B116" s="14"/>
      <c r="C116" s="14"/>
      <c r="D116" s="14"/>
      <c r="E116" s="14"/>
      <c r="F116" s="14"/>
      <c r="G116" s="14"/>
      <c r="H116" s="14"/>
      <c r="I116" s="14"/>
      <c r="J116" s="14"/>
      <c r="K116" s="14"/>
      <c r="L116" s="14"/>
    </row>
    <row r="117" spans="2:12">
      <c r="B117" s="14"/>
      <c r="C117" s="14"/>
      <c r="D117" s="14"/>
      <c r="E117" s="14"/>
      <c r="F117" s="14"/>
      <c r="G117" s="14"/>
      <c r="H117" s="14"/>
      <c r="I117" s="14"/>
      <c r="J117" s="14"/>
      <c r="K117" s="14"/>
      <c r="L117" s="14"/>
    </row>
    <row r="118" spans="2:12">
      <c r="B118" s="14"/>
      <c r="C118" s="14"/>
      <c r="D118" s="14"/>
      <c r="E118" s="14"/>
      <c r="F118" s="14"/>
      <c r="G118" s="14"/>
      <c r="H118" s="14"/>
      <c r="I118" s="14"/>
      <c r="J118" s="14"/>
      <c r="K118" s="14"/>
      <c r="L118" s="14"/>
    </row>
    <row r="119" spans="2:12">
      <c r="B119" s="14"/>
      <c r="C119" s="14"/>
      <c r="D119" s="14"/>
      <c r="E119" s="14"/>
      <c r="F119" s="14"/>
      <c r="G119" s="14"/>
      <c r="H119" s="14"/>
      <c r="I119" s="14"/>
      <c r="J119" s="14"/>
      <c r="K119" s="14"/>
      <c r="L119" s="14"/>
    </row>
    <row r="120" spans="2:12">
      <c r="B120" s="14"/>
      <c r="C120" s="14"/>
      <c r="D120" s="14"/>
      <c r="E120" s="14"/>
      <c r="F120" s="14"/>
      <c r="G120" s="14"/>
      <c r="H120" s="14"/>
      <c r="I120" s="14"/>
      <c r="J120" s="14"/>
      <c r="K120" s="14"/>
      <c r="L120" s="14"/>
    </row>
    <row r="121" spans="2:12">
      <c r="B121" s="14"/>
      <c r="C121" s="14"/>
      <c r="D121" s="14"/>
      <c r="E121" s="14"/>
      <c r="F121" s="14"/>
      <c r="G121" s="14"/>
      <c r="H121" s="14"/>
      <c r="I121" s="14"/>
      <c r="J121" s="14"/>
      <c r="K121" s="14"/>
      <c r="L121" s="14"/>
    </row>
  </sheetData>
  <mergeCells count="8">
    <mergeCell ref="L9:V9"/>
    <mergeCell ref="B9:J9"/>
    <mergeCell ref="B39:J39"/>
    <mergeCell ref="L39:V39"/>
    <mergeCell ref="A3:J3"/>
    <mergeCell ref="A4:J4"/>
    <mergeCell ref="B6:K6"/>
    <mergeCell ref="L6:V6"/>
  </mergeCells>
  <phoneticPr fontId="7" type="noConversion"/>
  <printOptions horizontalCentered="1"/>
  <pageMargins left="0.39370078740157483" right="0.39370078740157483" top="0.59055118110236227" bottom="0.59055118110236227" header="0.39370078740157483" footer="0.39370078740157483"/>
  <pageSetup paperSize="9" scale="50" fitToWidth="2" orientation="portrait" r:id="rId1"/>
  <headerFooter alignWithMargins="0">
    <oddHeader>&amp;C&amp;"Helvetica,Fett"&amp;12 2017</oddHeader>
    <oddFooter>&amp;C&amp;"Helvetica,Standard" Eidg. Steuerverwaltung  -  Administration fédérale des contributions  -  Amministrazione federale delle contribuzioni&amp;R42 - 43</oddFooter>
  </headerFooter>
  <colBreaks count="1" manualBreakCount="1">
    <brk id="11" max="67"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Tabelle42">
    <pageSetUpPr fitToPage="1"/>
  </sheetPr>
  <dimension ref="A1:N78"/>
  <sheetViews>
    <sheetView view="pageLayout" zoomScale="70" zoomScaleNormal="60" zoomScalePageLayoutView="70" workbookViewId="0"/>
  </sheetViews>
  <sheetFormatPr baseColWidth="10" defaultColWidth="10.33203125" defaultRowHeight="18"/>
  <cols>
    <col min="1" max="1" width="32.6640625" style="20" customWidth="1"/>
    <col min="2" max="16" width="10.6640625" style="20" customWidth="1"/>
    <col min="17" max="21" width="12.6640625" style="20" customWidth="1"/>
    <col min="22" max="16384" width="10.33203125" style="20"/>
  </cols>
  <sheetData>
    <row r="1" spans="1:14" ht="20.25" customHeight="1">
      <c r="A1" s="18" t="s">
        <v>360</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34</v>
      </c>
      <c r="B6" s="18"/>
      <c r="C6" s="18"/>
      <c r="D6" s="18"/>
      <c r="E6" s="18"/>
      <c r="F6" s="18"/>
      <c r="H6" s="18"/>
      <c r="I6" s="18"/>
      <c r="J6" s="18"/>
      <c r="K6" s="18"/>
      <c r="L6" s="18"/>
      <c r="M6" s="18"/>
      <c r="N6" s="18"/>
    </row>
    <row r="7" spans="1:14">
      <c r="A7" s="21" t="s">
        <v>35</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22</v>
      </c>
      <c r="B10" s="773" t="s">
        <v>359</v>
      </c>
      <c r="C10" s="774"/>
      <c r="D10" s="774"/>
      <c r="E10" s="774"/>
      <c r="F10" s="774"/>
      <c r="G10" s="774"/>
      <c r="H10" s="774"/>
      <c r="I10" s="774"/>
      <c r="J10" s="774"/>
      <c r="K10" s="774"/>
      <c r="L10" s="774"/>
      <c r="M10" s="774"/>
      <c r="N10" s="775"/>
    </row>
    <row r="11" spans="1:14">
      <c r="A11" s="24" t="s">
        <v>10</v>
      </c>
      <c r="B11" s="30">
        <v>20</v>
      </c>
      <c r="C11" s="30">
        <v>30</v>
      </c>
      <c r="D11" s="30">
        <v>40</v>
      </c>
      <c r="E11" s="30">
        <v>50</v>
      </c>
      <c r="F11" s="30">
        <v>60</v>
      </c>
      <c r="G11" s="30">
        <v>80</v>
      </c>
      <c r="H11" s="30">
        <v>100</v>
      </c>
      <c r="I11" s="30">
        <v>150</v>
      </c>
      <c r="J11" s="452">
        <v>200</v>
      </c>
      <c r="K11" s="30">
        <v>250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453" t="s">
        <v>12</v>
      </c>
      <c r="K12" s="453" t="s">
        <v>12</v>
      </c>
      <c r="L12" s="31" t="s">
        <v>12</v>
      </c>
      <c r="M12" s="31" t="s">
        <v>12</v>
      </c>
      <c r="N12" s="31" t="s">
        <v>12</v>
      </c>
    </row>
    <row r="13" spans="1:14">
      <c r="A13" s="24" t="s">
        <v>13</v>
      </c>
      <c r="B13" s="32">
        <v>30</v>
      </c>
      <c r="C13" s="32">
        <v>40</v>
      </c>
      <c r="D13" s="32">
        <v>50</v>
      </c>
      <c r="E13" s="32">
        <v>60</v>
      </c>
      <c r="F13" s="32">
        <v>80</v>
      </c>
      <c r="G13" s="32">
        <v>100</v>
      </c>
      <c r="H13" s="32">
        <v>150</v>
      </c>
      <c r="I13" s="32">
        <v>200</v>
      </c>
      <c r="J13" s="454">
        <v>250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70" t="s">
        <v>15</v>
      </c>
      <c r="C15" s="771"/>
      <c r="D15" s="771"/>
      <c r="E15" s="771"/>
      <c r="F15" s="771"/>
      <c r="G15" s="771"/>
      <c r="H15" s="771"/>
      <c r="I15" s="771"/>
      <c r="J15" s="771"/>
      <c r="K15" s="771"/>
      <c r="L15" s="771"/>
      <c r="M15" s="771"/>
      <c r="N15" s="772"/>
    </row>
    <row r="16" spans="1:14" ht="19" customHeight="1">
      <c r="A16" s="25" t="s">
        <v>155</v>
      </c>
      <c r="B16" s="26">
        <v>5.3129999999999997</v>
      </c>
      <c r="C16" s="26">
        <v>7.8544999999999989</v>
      </c>
      <c r="D16" s="26">
        <v>9.1829999999999998</v>
      </c>
      <c r="E16" s="26">
        <v>11.862499999999999</v>
      </c>
      <c r="F16" s="26">
        <v>14.988000000000005</v>
      </c>
      <c r="G16" s="26">
        <v>16.041499999999999</v>
      </c>
      <c r="H16" s="26">
        <v>19.203900000000001</v>
      </c>
      <c r="I16" s="26">
        <v>22.071000000000009</v>
      </c>
      <c r="J16" s="26">
        <v>23.289299999999987</v>
      </c>
      <c r="K16" s="26">
        <v>25.528900000000011</v>
      </c>
      <c r="L16" s="26">
        <v>28.352499999999985</v>
      </c>
      <c r="M16" s="26">
        <v>29.770000000000003</v>
      </c>
      <c r="N16" s="26">
        <v>29.770000000000003</v>
      </c>
    </row>
    <row r="17" spans="1:14" ht="19" customHeight="1">
      <c r="A17" s="25" t="s">
        <v>56</v>
      </c>
      <c r="B17" s="26">
        <v>10.300999999999998</v>
      </c>
      <c r="C17" s="26">
        <v>16.595000000000002</v>
      </c>
      <c r="D17" s="26">
        <v>20.020999999999994</v>
      </c>
      <c r="E17" s="26">
        <v>18.179500000000008</v>
      </c>
      <c r="F17" s="26">
        <v>18.884750000000004</v>
      </c>
      <c r="G17" s="26">
        <v>20.597499999999989</v>
      </c>
      <c r="H17" s="26">
        <v>24.022900000000003</v>
      </c>
      <c r="I17" s="26">
        <v>27.341999999999999</v>
      </c>
      <c r="J17" s="26">
        <v>28.056199999999997</v>
      </c>
      <c r="K17" s="26">
        <v>28.59640000000001</v>
      </c>
      <c r="L17" s="26">
        <v>30.174550000000007</v>
      </c>
      <c r="M17" s="26">
        <v>30.708550000000002</v>
      </c>
      <c r="N17" s="26">
        <v>31.096</v>
      </c>
    </row>
    <row r="18" spans="1:14" ht="19" customHeight="1">
      <c r="A18" s="25" t="s">
        <v>59</v>
      </c>
      <c r="B18" s="26">
        <v>8.4359999999999999</v>
      </c>
      <c r="C18" s="26">
        <v>16.354000000000003</v>
      </c>
      <c r="D18" s="26">
        <v>16.649999999999995</v>
      </c>
      <c r="E18" s="26">
        <v>14.485999999999994</v>
      </c>
      <c r="F18" s="26">
        <v>14.235500000000002</v>
      </c>
      <c r="G18" s="26">
        <v>15.447500000000009</v>
      </c>
      <c r="H18" s="26">
        <v>18.762800000000002</v>
      </c>
      <c r="I18" s="26">
        <v>21.306799999999996</v>
      </c>
      <c r="J18" s="26">
        <v>21.459999999999994</v>
      </c>
      <c r="K18" s="26">
        <v>21.46</v>
      </c>
      <c r="L18" s="26">
        <v>21.46</v>
      </c>
      <c r="M18" s="26">
        <v>21.46</v>
      </c>
      <c r="N18" s="26">
        <v>21.460000000000004</v>
      </c>
    </row>
    <row r="19" spans="1:14" ht="19" customHeight="1">
      <c r="A19" s="25" t="s">
        <v>62</v>
      </c>
      <c r="B19" s="26">
        <v>6.4526000000000003</v>
      </c>
      <c r="C19" s="26">
        <v>14.664999999999997</v>
      </c>
      <c r="D19" s="26">
        <v>14.665000000000006</v>
      </c>
      <c r="E19" s="26">
        <v>14.665000000000001</v>
      </c>
      <c r="F19" s="26">
        <v>12.611899999999995</v>
      </c>
      <c r="G19" s="26">
        <v>13.051850000000004</v>
      </c>
      <c r="H19" s="26">
        <v>14.665000000000003</v>
      </c>
      <c r="I19" s="26">
        <v>14.665000000000001</v>
      </c>
      <c r="J19" s="26">
        <v>14.665000000000001</v>
      </c>
      <c r="K19" s="26">
        <v>14.665000000000001</v>
      </c>
      <c r="L19" s="26">
        <v>14.665000000000001</v>
      </c>
      <c r="M19" s="26">
        <v>14.664999999999992</v>
      </c>
      <c r="N19" s="26">
        <v>14.664999999999997</v>
      </c>
    </row>
    <row r="20" spans="1:14" ht="19" customHeight="1">
      <c r="A20" s="25" t="s">
        <v>65</v>
      </c>
      <c r="B20" s="26">
        <v>6.8949999999999996</v>
      </c>
      <c r="C20" s="26">
        <v>10.236499999999998</v>
      </c>
      <c r="D20" s="26">
        <v>11.632500000000002</v>
      </c>
      <c r="E20" s="26">
        <v>8.2485000000000035</v>
      </c>
      <c r="F20" s="26">
        <v>12.605249999999993</v>
      </c>
      <c r="G20" s="26">
        <v>13.641750000000002</v>
      </c>
      <c r="H20" s="26">
        <v>14.940399999999999</v>
      </c>
      <c r="I20" s="26">
        <v>16.167100000000005</v>
      </c>
      <c r="J20" s="26">
        <v>16.497</v>
      </c>
      <c r="K20" s="26">
        <v>16.496999999999986</v>
      </c>
      <c r="L20" s="26">
        <v>16.497</v>
      </c>
      <c r="M20" s="26">
        <v>17.358300000000003</v>
      </c>
      <c r="N20" s="26">
        <v>20.26634</v>
      </c>
    </row>
    <row r="21" spans="1:14" ht="19" customHeight="1">
      <c r="A21" s="25" t="s">
        <v>68</v>
      </c>
      <c r="B21" s="26">
        <v>12.805999999999997</v>
      </c>
      <c r="C21" s="26">
        <v>12.393000000000004</v>
      </c>
      <c r="D21" s="26">
        <v>12.392999999999997</v>
      </c>
      <c r="E21" s="26">
        <v>13.6325</v>
      </c>
      <c r="F21" s="26">
        <v>12.393000000000001</v>
      </c>
      <c r="G21" s="26">
        <v>13.494499999999999</v>
      </c>
      <c r="H21" s="26">
        <v>13.77</v>
      </c>
      <c r="I21" s="26">
        <v>13.77</v>
      </c>
      <c r="J21" s="26">
        <v>13.77</v>
      </c>
      <c r="K21" s="26">
        <v>13.77</v>
      </c>
      <c r="L21" s="26">
        <v>13.77</v>
      </c>
      <c r="M21" s="26">
        <v>13.77</v>
      </c>
      <c r="N21" s="26">
        <v>13.77</v>
      </c>
    </row>
    <row r="22" spans="1:14" ht="19" customHeight="1">
      <c r="A22" s="25" t="s">
        <v>71</v>
      </c>
      <c r="B22" s="26">
        <v>4.8330000000000002</v>
      </c>
      <c r="C22" s="26">
        <v>10.678000000000001</v>
      </c>
      <c r="D22" s="26">
        <v>14.096499999999997</v>
      </c>
      <c r="E22" s="26">
        <v>12.864500000000007</v>
      </c>
      <c r="F22" s="26">
        <v>13.927499999999995</v>
      </c>
      <c r="G22" s="26">
        <v>15.544250000000007</v>
      </c>
      <c r="H22" s="26">
        <v>16.417899999999992</v>
      </c>
      <c r="I22" s="26">
        <v>16.924600000000012</v>
      </c>
      <c r="J22" s="26">
        <v>17.398300000000003</v>
      </c>
      <c r="K22" s="26">
        <v>17.489499999999985</v>
      </c>
      <c r="L22" s="26">
        <v>15.015000000000001</v>
      </c>
      <c r="M22" s="26">
        <v>15.015000000000001</v>
      </c>
      <c r="N22" s="26">
        <v>15.015000000000004</v>
      </c>
    </row>
    <row r="23" spans="1:14" ht="19" customHeight="1">
      <c r="A23" s="25" t="s">
        <v>74</v>
      </c>
      <c r="B23" s="26">
        <v>10.16</v>
      </c>
      <c r="C23" s="26">
        <v>15.240000000000004</v>
      </c>
      <c r="D23" s="26">
        <v>14.477999999999996</v>
      </c>
      <c r="E23" s="26">
        <v>13.373000000000001</v>
      </c>
      <c r="F23" s="26">
        <v>14.281250000000004</v>
      </c>
      <c r="G23" s="26">
        <v>17.417999999999992</v>
      </c>
      <c r="H23" s="26">
        <v>18.478499999999997</v>
      </c>
      <c r="I23" s="26">
        <v>19.883100000000006</v>
      </c>
      <c r="J23" s="26">
        <v>20.42669999999999</v>
      </c>
      <c r="K23" s="26">
        <v>22.225000000000001</v>
      </c>
      <c r="L23" s="26">
        <v>22.225000000000009</v>
      </c>
      <c r="M23" s="26">
        <v>23.99284999999999</v>
      </c>
      <c r="N23" s="26">
        <v>23.150580000000005</v>
      </c>
    </row>
    <row r="24" spans="1:14" ht="19" customHeight="1">
      <c r="A24" s="25" t="s">
        <v>77</v>
      </c>
      <c r="B24" s="26">
        <v>1.3855000000000002</v>
      </c>
      <c r="C24" s="26">
        <v>4.7379999999999995</v>
      </c>
      <c r="D24" s="26">
        <v>4.8800000000000008</v>
      </c>
      <c r="E24" s="26">
        <v>6.0494999999999983</v>
      </c>
      <c r="F24" s="26">
        <v>4.8722500000000002</v>
      </c>
      <c r="G24" s="26">
        <v>7.0587499999999981</v>
      </c>
      <c r="H24" s="26">
        <v>8.4499000000000013</v>
      </c>
      <c r="I24" s="26">
        <v>16.120200000000001</v>
      </c>
      <c r="J24" s="26">
        <v>17.477000000000004</v>
      </c>
      <c r="K24" s="26">
        <v>15.009599999999992</v>
      </c>
      <c r="L24" s="26">
        <v>12.185200000000004</v>
      </c>
      <c r="M24" s="26">
        <v>11.92</v>
      </c>
      <c r="N24" s="26">
        <v>11.919999999999998</v>
      </c>
    </row>
    <row r="25" spans="1:14" ht="19" customHeight="1">
      <c r="A25" s="25" t="s">
        <v>53</v>
      </c>
      <c r="B25" s="26">
        <v>3.2324999999999999</v>
      </c>
      <c r="C25" s="26">
        <v>8.7654999999999976</v>
      </c>
      <c r="D25" s="26">
        <v>16.175000000000001</v>
      </c>
      <c r="E25" s="26">
        <v>17.181000000000004</v>
      </c>
      <c r="F25" s="26">
        <v>20.719500000000004</v>
      </c>
      <c r="G25" s="26">
        <v>21.576249999999998</v>
      </c>
      <c r="H25" s="26">
        <v>23.916599999999999</v>
      </c>
      <c r="I25" s="26">
        <v>25.840500000000016</v>
      </c>
      <c r="J25" s="26">
        <v>27.671299999999988</v>
      </c>
      <c r="K25" s="26">
        <v>30.07609999999999</v>
      </c>
      <c r="L25" s="26">
        <v>31.214400000000008</v>
      </c>
      <c r="M25" s="26">
        <v>26.53179999999999</v>
      </c>
      <c r="N25" s="26">
        <v>25.460999999999999</v>
      </c>
    </row>
    <row r="26" spans="1:14" ht="19" customHeight="1">
      <c r="A26" s="25" t="s">
        <v>57</v>
      </c>
      <c r="B26" s="26">
        <v>7.1795</v>
      </c>
      <c r="C26" s="26">
        <v>23.157499999999999</v>
      </c>
      <c r="D26" s="26">
        <v>14.819000000000001</v>
      </c>
      <c r="E26" s="26">
        <v>15.287999999999993</v>
      </c>
      <c r="F26" s="26">
        <v>20.481750000000002</v>
      </c>
      <c r="G26" s="26">
        <v>21.231499999999997</v>
      </c>
      <c r="H26" s="26">
        <v>23.055500000000006</v>
      </c>
      <c r="I26" s="26">
        <v>25.183299999999985</v>
      </c>
      <c r="J26" s="26">
        <v>27.255499999999998</v>
      </c>
      <c r="K26" s="26">
        <v>27.254799999999989</v>
      </c>
      <c r="L26" s="26">
        <v>27.255100000000006</v>
      </c>
      <c r="M26" s="26">
        <v>27.254850000000008</v>
      </c>
      <c r="N26" s="26">
        <v>25.342439999999993</v>
      </c>
    </row>
    <row r="27" spans="1:14" ht="19" customHeight="1">
      <c r="A27" s="25" t="s">
        <v>60</v>
      </c>
      <c r="B27" s="26">
        <v>0</v>
      </c>
      <c r="C27" s="26">
        <v>2.2250000000000001</v>
      </c>
      <c r="D27" s="26">
        <v>24.208000000000002</v>
      </c>
      <c r="E27" s="26">
        <v>24.03</v>
      </c>
      <c r="F27" s="26">
        <v>24.029999999999994</v>
      </c>
      <c r="G27" s="26">
        <v>24.03</v>
      </c>
      <c r="H27" s="26">
        <v>24.03</v>
      </c>
      <c r="I27" s="26">
        <v>24.030000000000008</v>
      </c>
      <c r="J27" s="26">
        <v>24.03</v>
      </c>
      <c r="K27" s="26">
        <v>24.03</v>
      </c>
      <c r="L27" s="26">
        <v>24.03</v>
      </c>
      <c r="M27" s="26">
        <v>26.500499999999999</v>
      </c>
      <c r="N27" s="26">
        <v>28.08</v>
      </c>
    </row>
    <row r="28" spans="1:14" ht="19" customHeight="1">
      <c r="A28" s="25" t="s">
        <v>63</v>
      </c>
      <c r="B28" s="26">
        <v>0</v>
      </c>
      <c r="C28" s="26">
        <v>0</v>
      </c>
      <c r="D28" s="26">
        <v>4.2799999999999994</v>
      </c>
      <c r="E28" s="26">
        <v>30.448499999999999</v>
      </c>
      <c r="F28" s="26">
        <v>18.732250000000001</v>
      </c>
      <c r="G28" s="26">
        <v>22.401</v>
      </c>
      <c r="H28" s="26">
        <v>24.974899999999995</v>
      </c>
      <c r="I28" s="26">
        <v>27.460900000000009</v>
      </c>
      <c r="J28" s="26">
        <v>29.014800000000001</v>
      </c>
      <c r="K28" s="26">
        <v>29.433600000000006</v>
      </c>
      <c r="L28" s="26">
        <v>29.850999999999999</v>
      </c>
      <c r="M28" s="26">
        <v>30.290749999999999</v>
      </c>
      <c r="N28" s="26">
        <v>31.147239999999996</v>
      </c>
    </row>
    <row r="29" spans="1:14" ht="19" customHeight="1">
      <c r="A29" s="25" t="s">
        <v>66</v>
      </c>
      <c r="B29" s="26">
        <v>5.9704999999999995</v>
      </c>
      <c r="C29" s="26">
        <v>13.610000000000003</v>
      </c>
      <c r="D29" s="26">
        <v>15.504500000000002</v>
      </c>
      <c r="E29" s="26">
        <v>13.794499999999992</v>
      </c>
      <c r="F29" s="26">
        <v>15.853999999999996</v>
      </c>
      <c r="G29" s="26">
        <v>19.140000000000004</v>
      </c>
      <c r="H29" s="26">
        <v>22.375800000000005</v>
      </c>
      <c r="I29" s="26">
        <v>24.529699999999995</v>
      </c>
      <c r="J29" s="26">
        <v>24.529800000000002</v>
      </c>
      <c r="K29" s="26">
        <v>25.776199999999999</v>
      </c>
      <c r="L29" s="26">
        <v>26.768850000000004</v>
      </c>
      <c r="M29" s="26">
        <v>22.234099999999977</v>
      </c>
      <c r="N29" s="26">
        <v>22.076999999999998</v>
      </c>
    </row>
    <row r="30" spans="1:14" ht="19" customHeight="1">
      <c r="A30" s="25" t="s">
        <v>69</v>
      </c>
      <c r="B30" s="26">
        <v>11.465999999999998</v>
      </c>
      <c r="C30" s="26">
        <v>14.04</v>
      </c>
      <c r="D30" s="26">
        <v>10.522499999999999</v>
      </c>
      <c r="E30" s="26">
        <v>15.451499999999996</v>
      </c>
      <c r="F30" s="26">
        <v>18.018000000000001</v>
      </c>
      <c r="G30" s="26">
        <v>20.358000000000011</v>
      </c>
      <c r="H30" s="26">
        <v>21.621600000000001</v>
      </c>
      <c r="I30" s="26">
        <v>22.245600000000007</v>
      </c>
      <c r="J30" s="26">
        <v>22.619999999999983</v>
      </c>
      <c r="K30" s="26">
        <v>22.620000000000015</v>
      </c>
      <c r="L30" s="26">
        <v>22.620000000000008</v>
      </c>
      <c r="M30" s="26">
        <v>20.373600000000007</v>
      </c>
      <c r="N30" s="26">
        <v>20.28</v>
      </c>
    </row>
    <row r="31" spans="1:14" ht="19" customHeight="1">
      <c r="A31" s="25" t="s">
        <v>72</v>
      </c>
      <c r="B31" s="26">
        <v>6.3719999999999999</v>
      </c>
      <c r="C31" s="26">
        <v>9.5580000000000016</v>
      </c>
      <c r="D31" s="26">
        <v>10.496999999999998</v>
      </c>
      <c r="E31" s="26">
        <v>9.8705000000000016</v>
      </c>
      <c r="F31" s="26">
        <v>13.127249999999998</v>
      </c>
      <c r="G31" s="26">
        <v>13.971000000000004</v>
      </c>
      <c r="H31" s="26">
        <v>14.724</v>
      </c>
      <c r="I31" s="26">
        <v>15.845200000000004</v>
      </c>
      <c r="J31" s="26">
        <v>15.929999999999986</v>
      </c>
      <c r="K31" s="26">
        <v>15.696200000000013</v>
      </c>
      <c r="L31" s="26">
        <v>15.044999999999991</v>
      </c>
      <c r="M31" s="26">
        <v>14.220200000000011</v>
      </c>
      <c r="N31" s="26">
        <v>14.16</v>
      </c>
    </row>
    <row r="32" spans="1:14" ht="19" customHeight="1">
      <c r="A32" s="25" t="s">
        <v>75</v>
      </c>
      <c r="B32" s="26">
        <v>6.6120000000000001</v>
      </c>
      <c r="C32" s="26">
        <v>13.849500000000003</v>
      </c>
      <c r="D32" s="26">
        <v>12.940499999999997</v>
      </c>
      <c r="E32" s="26">
        <v>17.100000000000001</v>
      </c>
      <c r="F32" s="26">
        <v>20.007000000000001</v>
      </c>
      <c r="G32" s="26">
        <v>22.79999999999999</v>
      </c>
      <c r="H32" s="26">
        <v>24.865700000000004</v>
      </c>
      <c r="I32" s="26">
        <v>26.313400000000005</v>
      </c>
      <c r="J32" s="26">
        <v>26.789999999999985</v>
      </c>
      <c r="K32" s="26">
        <v>26.790000000000003</v>
      </c>
      <c r="L32" s="26">
        <v>26.790000000000003</v>
      </c>
      <c r="M32" s="26">
        <v>26.790000000000003</v>
      </c>
      <c r="N32" s="26">
        <v>24.254760000000005</v>
      </c>
    </row>
    <row r="33" spans="1:14" ht="19" customHeight="1">
      <c r="A33" s="25" t="s">
        <v>78</v>
      </c>
      <c r="B33" s="26">
        <v>0.75180000000000002</v>
      </c>
      <c r="C33" s="26">
        <v>11.103799999999998</v>
      </c>
      <c r="D33" s="26">
        <v>15.5702</v>
      </c>
      <c r="E33" s="26">
        <v>14.745100000000003</v>
      </c>
      <c r="F33" s="26">
        <v>15.591849999999999</v>
      </c>
      <c r="G33" s="26">
        <v>18.751749999999998</v>
      </c>
      <c r="H33" s="26">
        <v>19.635259999999999</v>
      </c>
      <c r="I33" s="26">
        <v>20.399720000000002</v>
      </c>
      <c r="J33" s="26">
        <v>22.277340000000002</v>
      </c>
      <c r="K33" s="26">
        <v>22.288</v>
      </c>
      <c r="L33" s="26">
        <v>22.305990000000005</v>
      </c>
      <c r="M33" s="26">
        <v>22.486999999999998</v>
      </c>
      <c r="N33" s="26">
        <v>22.836316</v>
      </c>
    </row>
    <row r="34" spans="1:14" ht="19" customHeight="1">
      <c r="A34" s="25" t="s">
        <v>55</v>
      </c>
      <c r="B34" s="26">
        <v>5.8014999999999999</v>
      </c>
      <c r="C34" s="26">
        <v>9.3185000000000002</v>
      </c>
      <c r="D34" s="26">
        <v>10.662499999999998</v>
      </c>
      <c r="E34" s="26">
        <v>12.991999999999997</v>
      </c>
      <c r="F34" s="26">
        <v>15.008000000000003</v>
      </c>
      <c r="G34" s="26">
        <v>17.696000000000005</v>
      </c>
      <c r="H34" s="26">
        <v>19.801600000000004</v>
      </c>
      <c r="I34" s="26">
        <v>21.279999999999994</v>
      </c>
      <c r="J34" s="26">
        <v>22.176000000000002</v>
      </c>
      <c r="K34" s="26">
        <v>22.400000000000002</v>
      </c>
      <c r="L34" s="26">
        <v>23.139200000000013</v>
      </c>
      <c r="M34" s="26">
        <v>23.52</v>
      </c>
      <c r="N34" s="26">
        <v>24.272639999999996</v>
      </c>
    </row>
    <row r="35" spans="1:14" ht="19" customHeight="1">
      <c r="A35" s="25" t="s">
        <v>58</v>
      </c>
      <c r="B35" s="26">
        <v>1.004</v>
      </c>
      <c r="C35" s="26">
        <v>9.963000000000001</v>
      </c>
      <c r="D35" s="26">
        <v>16.7685</v>
      </c>
      <c r="E35" s="26">
        <v>15.753999999999996</v>
      </c>
      <c r="F35" s="26">
        <v>16.617750000000001</v>
      </c>
      <c r="G35" s="26">
        <v>18.418249999999997</v>
      </c>
      <c r="H35" s="26">
        <v>19.349800000000002</v>
      </c>
      <c r="I35" s="26">
        <v>20.472900000000003</v>
      </c>
      <c r="J35" s="26">
        <v>20.925000000000001</v>
      </c>
      <c r="K35" s="26">
        <v>20.924999999999986</v>
      </c>
      <c r="L35" s="26">
        <v>22.233500000000006</v>
      </c>
      <c r="M35" s="26">
        <v>22.32</v>
      </c>
      <c r="N35" s="26">
        <v>22.32</v>
      </c>
    </row>
    <row r="36" spans="1:14" ht="19" customHeight="1">
      <c r="A36" s="25" t="s">
        <v>61</v>
      </c>
      <c r="B36" s="26">
        <v>0</v>
      </c>
      <c r="C36" s="26">
        <v>5.9944999999999995</v>
      </c>
      <c r="D36" s="26">
        <v>6.7525000000000013</v>
      </c>
      <c r="E36" s="26">
        <v>11.308</v>
      </c>
      <c r="F36" s="26">
        <v>18.198999999999995</v>
      </c>
      <c r="G36" s="26">
        <v>20.944500000000009</v>
      </c>
      <c r="H36" s="26">
        <v>24.310200000000005</v>
      </c>
      <c r="I36" s="26">
        <v>25.581100000000006</v>
      </c>
      <c r="J36" s="26">
        <v>27.338599999999975</v>
      </c>
      <c r="K36" s="26">
        <v>28.360800000000019</v>
      </c>
      <c r="L36" s="26">
        <v>29.006899999999998</v>
      </c>
      <c r="M36" s="26">
        <v>29.051100000000009</v>
      </c>
      <c r="N36" s="26">
        <v>29.227760000000007</v>
      </c>
    </row>
    <row r="37" spans="1:14" ht="19" customHeight="1">
      <c r="A37" s="25" t="s">
        <v>64</v>
      </c>
      <c r="B37" s="26">
        <v>0.35049999999999998</v>
      </c>
      <c r="C37" s="26">
        <v>13.609499999999999</v>
      </c>
      <c r="D37" s="26">
        <v>25.338999999999995</v>
      </c>
      <c r="E37" s="26">
        <v>27.763000000000005</v>
      </c>
      <c r="F37" s="26">
        <v>21.928750000000004</v>
      </c>
      <c r="G37" s="26">
        <v>20.811250000000001</v>
      </c>
      <c r="H37" s="26">
        <v>24.202499999999993</v>
      </c>
      <c r="I37" s="26">
        <v>27.411300000000004</v>
      </c>
      <c r="J37" s="26">
        <v>29.247</v>
      </c>
      <c r="K37" s="26">
        <v>30.783300000000004</v>
      </c>
      <c r="L37" s="26">
        <v>32.465149999999994</v>
      </c>
      <c r="M37" s="26">
        <v>34.529600000000002</v>
      </c>
      <c r="N37" s="26">
        <v>31.953799999999998</v>
      </c>
    </row>
    <row r="38" spans="1:14" ht="19" customHeight="1">
      <c r="A38" s="25" t="s">
        <v>67</v>
      </c>
      <c r="B38" s="26">
        <v>9.7264999999999997</v>
      </c>
      <c r="C38" s="26">
        <v>9.6575000000000006</v>
      </c>
      <c r="D38" s="26">
        <v>11.549999999999995</v>
      </c>
      <c r="E38" s="26">
        <v>13.205</v>
      </c>
      <c r="F38" s="26">
        <v>14.978500000000009</v>
      </c>
      <c r="G38" s="26">
        <v>17.380750000000003</v>
      </c>
      <c r="H38" s="26">
        <v>24.696100000000001</v>
      </c>
      <c r="I38" s="26">
        <v>27.080099999999991</v>
      </c>
      <c r="J38" s="26">
        <v>25.960499999999996</v>
      </c>
      <c r="K38" s="26">
        <v>26.823799999999988</v>
      </c>
      <c r="L38" s="26">
        <v>27.133800000000008</v>
      </c>
      <c r="M38" s="26">
        <v>25.330000000000002</v>
      </c>
      <c r="N38" s="26">
        <v>25.33</v>
      </c>
    </row>
    <row r="39" spans="1:14" ht="19" customHeight="1">
      <c r="A39" s="25" t="s">
        <v>70</v>
      </c>
      <c r="B39" s="26">
        <v>6.9160000000000004</v>
      </c>
      <c r="C39" s="26">
        <v>14.009000000000002</v>
      </c>
      <c r="D39" s="26">
        <v>13.768000000000002</v>
      </c>
      <c r="E39" s="26">
        <v>21.291499999999996</v>
      </c>
      <c r="F39" s="26">
        <v>26.603999999999999</v>
      </c>
      <c r="G39" s="26">
        <v>24.846499999999995</v>
      </c>
      <c r="H39" s="26">
        <v>26.385800000000003</v>
      </c>
      <c r="I39" s="26">
        <v>28.190799999999992</v>
      </c>
      <c r="J39" s="26">
        <v>29.753599999999992</v>
      </c>
      <c r="K39" s="26">
        <v>30.398700000000012</v>
      </c>
      <c r="L39" s="26">
        <v>29.907699999999998</v>
      </c>
      <c r="M39" s="26">
        <v>26.6</v>
      </c>
      <c r="N39" s="26">
        <v>26.6</v>
      </c>
    </row>
    <row r="40" spans="1:14" ht="19" customHeight="1">
      <c r="A40" s="25" t="s">
        <v>73</v>
      </c>
      <c r="B40" s="26">
        <v>0</v>
      </c>
      <c r="C40" s="26">
        <v>0</v>
      </c>
      <c r="D40" s="26">
        <v>0</v>
      </c>
      <c r="E40" s="26">
        <v>3.7475000000000001</v>
      </c>
      <c r="F40" s="26">
        <v>19.496500000000001</v>
      </c>
      <c r="G40" s="26">
        <v>27.590750000000003</v>
      </c>
      <c r="H40" s="26">
        <v>27.0046</v>
      </c>
      <c r="I40" s="26">
        <v>26.758400000000009</v>
      </c>
      <c r="J40" s="26">
        <v>26.943899999999992</v>
      </c>
      <c r="K40" s="26">
        <v>27.734099999999991</v>
      </c>
      <c r="L40" s="26">
        <v>28.524449999999995</v>
      </c>
      <c r="M40" s="26">
        <v>29.674900000000022</v>
      </c>
      <c r="N40" s="26">
        <v>31.902510000000007</v>
      </c>
    </row>
    <row r="41" spans="1:14" ht="19" customHeight="1">
      <c r="A41" s="25" t="s">
        <v>76</v>
      </c>
      <c r="B41" s="26">
        <v>0</v>
      </c>
      <c r="C41" s="26">
        <v>6.7549999999999999</v>
      </c>
      <c r="D41" s="26">
        <v>24.450999999999997</v>
      </c>
      <c r="E41" s="26">
        <v>25.381500000000003</v>
      </c>
      <c r="F41" s="26">
        <v>21.485500000000002</v>
      </c>
      <c r="G41" s="26">
        <v>22.585250000000006</v>
      </c>
      <c r="H41" s="26">
        <v>24.869199999999989</v>
      </c>
      <c r="I41" s="26">
        <v>25.091300000000011</v>
      </c>
      <c r="J41" s="26">
        <v>29.697899999999994</v>
      </c>
      <c r="K41" s="26">
        <v>29.698000000000015</v>
      </c>
      <c r="L41" s="26">
        <v>29.697999999999986</v>
      </c>
      <c r="M41" s="26">
        <v>30.105100000000007</v>
      </c>
      <c r="N41" s="26">
        <v>30.176429999999993</v>
      </c>
    </row>
    <row r="42" spans="1:14" ht="17.25" customHeight="1">
      <c r="A42" s="25"/>
      <c r="B42" s="26"/>
      <c r="C42" s="26"/>
      <c r="D42" s="26"/>
      <c r="E42" s="26"/>
      <c r="F42" s="26"/>
      <c r="G42" s="26"/>
      <c r="H42" s="26"/>
      <c r="I42" s="26"/>
      <c r="J42" s="26"/>
      <c r="K42" s="26"/>
      <c r="L42" s="26"/>
      <c r="M42" s="26"/>
      <c r="N42" s="26"/>
    </row>
    <row r="43" spans="1:14" ht="24" customHeight="1">
      <c r="A43" s="28" t="s">
        <v>79</v>
      </c>
      <c r="B43" s="26">
        <v>0</v>
      </c>
      <c r="C43" s="26">
        <v>0.38</v>
      </c>
      <c r="D43" s="26">
        <v>1</v>
      </c>
      <c r="E43" s="26">
        <v>1.1199999999999999</v>
      </c>
      <c r="F43" s="26">
        <v>2.6850000000000001</v>
      </c>
      <c r="G43" s="26">
        <v>3.93</v>
      </c>
      <c r="H43" s="26">
        <v>7.0019999999999998</v>
      </c>
      <c r="I43" s="26">
        <v>12.922000000000001</v>
      </c>
      <c r="J43" s="26">
        <v>13</v>
      </c>
      <c r="K43" s="26">
        <v>13</v>
      </c>
      <c r="L43" s="26">
        <v>13</v>
      </c>
      <c r="M43" s="26">
        <v>13</v>
      </c>
      <c r="N43" s="26">
        <v>12.7111</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2017</oddHeader>
    <oddFooter>&amp;L44&amp;C&amp;"Helvetica,Standard" Eidg. Steuerverwaltung  -  Administration fédérale des contributions  -  Amministrazione federale delle contribuzioni</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92D050"/>
  </sheetPr>
  <dimension ref="A1:N50"/>
  <sheetViews>
    <sheetView view="pageLayout" zoomScale="70" zoomScaleNormal="90" zoomScalePageLayoutView="70" workbookViewId="0">
      <selection sqref="A1:D1"/>
    </sheetView>
  </sheetViews>
  <sheetFormatPr baseColWidth="10" defaultColWidth="11.5" defaultRowHeight="13"/>
  <cols>
    <col min="1" max="3" width="13.6640625" style="702" customWidth="1"/>
    <col min="4" max="4" width="11.5" style="702"/>
    <col min="5" max="5" width="4.5" style="702" customWidth="1"/>
    <col min="6" max="8" width="13.6640625" style="702" customWidth="1"/>
    <col min="9" max="9" width="11.5" style="702"/>
    <col min="10" max="10" width="13.33203125" style="702" bestFit="1" customWidth="1"/>
    <col min="11" max="11" width="11.5" style="702" bestFit="1" customWidth="1"/>
    <col min="12" max="12" width="14" style="702" bestFit="1" customWidth="1"/>
    <col min="13" max="13" width="12.33203125" style="702" bestFit="1" customWidth="1"/>
    <col min="14" max="16384" width="11.5" style="702"/>
  </cols>
  <sheetData>
    <row r="1" spans="1:14" ht="33" customHeight="1">
      <c r="A1" s="874" t="s">
        <v>821</v>
      </c>
      <c r="B1" s="874"/>
      <c r="C1" s="874"/>
      <c r="D1" s="874"/>
      <c r="E1" s="710"/>
      <c r="F1" s="874" t="s">
        <v>822</v>
      </c>
      <c r="G1" s="874"/>
      <c r="H1" s="874"/>
      <c r="I1" s="874"/>
      <c r="J1" s="719"/>
      <c r="K1" s="719"/>
      <c r="L1" s="719"/>
      <c r="M1" s="719"/>
      <c r="N1" s="719"/>
    </row>
    <row r="2" spans="1:14">
      <c r="A2" s="868"/>
      <c r="B2" s="868"/>
      <c r="C2" s="868"/>
      <c r="D2" s="868"/>
      <c r="E2" s="710"/>
      <c r="F2" s="866"/>
      <c r="G2" s="866"/>
      <c r="H2" s="866"/>
      <c r="I2" s="866"/>
      <c r="J2" s="719"/>
      <c r="K2" s="719"/>
      <c r="L2" s="719"/>
      <c r="M2" s="719"/>
      <c r="N2" s="719"/>
    </row>
    <row r="3" spans="1:14" ht="12.75" customHeight="1">
      <c r="A3" s="868" t="s">
        <v>678</v>
      </c>
      <c r="B3" s="868"/>
      <c r="C3" s="868"/>
      <c r="D3" s="868"/>
      <c r="E3" s="719"/>
      <c r="F3" s="866" t="s">
        <v>679</v>
      </c>
      <c r="G3" s="866"/>
      <c r="H3" s="866"/>
      <c r="I3" s="866"/>
      <c r="J3" s="719"/>
      <c r="K3" s="719"/>
      <c r="L3" s="719"/>
      <c r="M3" s="719"/>
      <c r="N3" s="719"/>
    </row>
    <row r="4" spans="1:14" ht="21.75" customHeight="1">
      <c r="A4" s="872" t="s">
        <v>409</v>
      </c>
      <c r="B4" s="872"/>
      <c r="C4" s="872"/>
      <c r="D4" s="872"/>
      <c r="E4" s="703"/>
      <c r="F4" s="873" t="s">
        <v>680</v>
      </c>
      <c r="G4" s="873"/>
      <c r="H4" s="873"/>
      <c r="I4" s="873"/>
      <c r="J4" s="725"/>
      <c r="K4" s="725"/>
      <c r="L4" s="725"/>
      <c r="M4" s="725"/>
      <c r="N4" s="725"/>
    </row>
    <row r="5" spans="1:14" ht="66" customHeight="1">
      <c r="A5" s="869" t="s">
        <v>823</v>
      </c>
      <c r="B5" s="869"/>
      <c r="C5" s="869"/>
      <c r="D5" s="869"/>
      <c r="E5" s="710"/>
      <c r="F5" s="869" t="s">
        <v>833</v>
      </c>
      <c r="G5" s="869"/>
      <c r="H5" s="869"/>
      <c r="I5" s="869"/>
      <c r="J5" s="719"/>
      <c r="K5" s="719"/>
      <c r="L5" s="719"/>
      <c r="M5" s="719"/>
      <c r="N5" s="719"/>
    </row>
    <row r="6" spans="1:14" ht="13.5" customHeight="1">
      <c r="A6" s="868" t="s">
        <v>824</v>
      </c>
      <c r="B6" s="868"/>
      <c r="C6" s="868"/>
      <c r="D6" s="868"/>
      <c r="E6" s="710"/>
      <c r="F6" s="866" t="s">
        <v>834</v>
      </c>
      <c r="G6" s="866"/>
      <c r="H6" s="866"/>
      <c r="I6" s="866"/>
      <c r="J6" s="719"/>
      <c r="K6" s="719"/>
      <c r="L6" s="719"/>
      <c r="M6" s="719"/>
      <c r="N6" s="704"/>
    </row>
    <row r="7" spans="1:14" ht="13.5" customHeight="1">
      <c r="A7" s="868" t="s">
        <v>825</v>
      </c>
      <c r="B7" s="868"/>
      <c r="C7" s="868"/>
      <c r="D7" s="868"/>
      <c r="E7" s="710"/>
      <c r="F7" s="866" t="s">
        <v>835</v>
      </c>
      <c r="G7" s="866"/>
      <c r="H7" s="866"/>
      <c r="I7" s="866"/>
      <c r="J7" s="705"/>
      <c r="K7" s="719"/>
      <c r="L7" s="719"/>
      <c r="M7" s="719"/>
      <c r="N7" s="719"/>
    </row>
    <row r="8" spans="1:14" ht="12.75" customHeight="1">
      <c r="A8" s="868" t="s">
        <v>826</v>
      </c>
      <c r="B8" s="868"/>
      <c r="C8" s="868"/>
      <c r="D8" s="868"/>
      <c r="E8" s="719"/>
      <c r="F8" s="866" t="s">
        <v>836</v>
      </c>
      <c r="G8" s="866"/>
      <c r="H8" s="866"/>
      <c r="I8" s="866"/>
      <c r="J8" s="705"/>
      <c r="K8" s="719"/>
      <c r="L8" s="706"/>
      <c r="M8" s="719"/>
      <c r="N8" s="719"/>
    </row>
    <row r="9" spans="1:14" ht="13.5" customHeight="1">
      <c r="A9" s="868" t="s">
        <v>827</v>
      </c>
      <c r="B9" s="868"/>
      <c r="C9" s="868"/>
      <c r="D9" s="868"/>
      <c r="E9" s="871"/>
      <c r="F9" s="866" t="s">
        <v>837</v>
      </c>
      <c r="G9" s="866"/>
      <c r="H9" s="866"/>
      <c r="I9" s="866"/>
      <c r="J9" s="705"/>
      <c r="K9" s="719"/>
      <c r="L9" s="706"/>
      <c r="M9" s="719"/>
      <c r="N9" s="719"/>
    </row>
    <row r="10" spans="1:14" ht="18.75" customHeight="1">
      <c r="A10" s="872" t="s">
        <v>409</v>
      </c>
      <c r="B10" s="872"/>
      <c r="C10" s="872"/>
      <c r="D10" s="872"/>
      <c r="E10" s="871"/>
      <c r="F10" s="872" t="s">
        <v>680</v>
      </c>
      <c r="G10" s="872"/>
      <c r="H10" s="872"/>
      <c r="I10" s="872"/>
      <c r="J10" s="704"/>
      <c r="K10" s="719"/>
      <c r="L10" s="706"/>
      <c r="M10" s="719"/>
      <c r="N10" s="719"/>
    </row>
    <row r="11" spans="1:14" ht="20.25" customHeight="1">
      <c r="A11" s="870" t="s">
        <v>828</v>
      </c>
      <c r="B11" s="870"/>
      <c r="C11" s="870"/>
      <c r="D11" s="870"/>
      <c r="E11" s="710"/>
      <c r="F11" s="870" t="s">
        <v>838</v>
      </c>
      <c r="G11" s="870"/>
      <c r="H11" s="870"/>
      <c r="I11" s="870"/>
      <c r="J11" s="704"/>
      <c r="K11" s="707"/>
      <c r="L11" s="707"/>
      <c r="M11" s="707"/>
      <c r="N11" s="707"/>
    </row>
    <row r="12" spans="1:14" ht="13.5" customHeight="1">
      <c r="A12" s="870" t="s">
        <v>829</v>
      </c>
      <c r="B12" s="870"/>
      <c r="C12" s="870"/>
      <c r="D12" s="870"/>
      <c r="E12" s="710"/>
      <c r="F12" s="870" t="s">
        <v>839</v>
      </c>
      <c r="G12" s="870"/>
      <c r="H12" s="870"/>
      <c r="I12" s="870"/>
      <c r="J12" s="708"/>
      <c r="K12" s="707"/>
      <c r="L12" s="707"/>
      <c r="M12" s="707"/>
      <c r="N12" s="707"/>
    </row>
    <row r="13" spans="1:14" ht="13.5" customHeight="1">
      <c r="A13" s="870" t="s">
        <v>830</v>
      </c>
      <c r="B13" s="870"/>
      <c r="C13" s="870"/>
      <c r="D13" s="870"/>
      <c r="E13" s="871"/>
      <c r="F13" s="870" t="s">
        <v>840</v>
      </c>
      <c r="G13" s="870"/>
      <c r="H13" s="870"/>
      <c r="I13" s="870"/>
      <c r="J13" s="708"/>
      <c r="K13" s="707"/>
      <c r="L13" s="707"/>
      <c r="M13" s="707"/>
      <c r="N13" s="707"/>
    </row>
    <row r="14" spans="1:14" ht="13.5" customHeight="1">
      <c r="A14" s="870" t="s">
        <v>831</v>
      </c>
      <c r="B14" s="870"/>
      <c r="C14" s="870"/>
      <c r="D14" s="870"/>
      <c r="E14" s="871"/>
      <c r="F14" s="870" t="s">
        <v>841</v>
      </c>
      <c r="G14" s="870"/>
      <c r="H14" s="870"/>
      <c r="I14" s="870"/>
      <c r="J14" s="708"/>
      <c r="K14" s="707"/>
      <c r="L14" s="707"/>
      <c r="M14" s="707"/>
      <c r="N14" s="707"/>
    </row>
    <row r="15" spans="1:14">
      <c r="A15" s="868"/>
      <c r="B15" s="868"/>
      <c r="C15" s="868"/>
      <c r="D15" s="868"/>
      <c r="E15" s="709"/>
      <c r="F15" s="866"/>
      <c r="G15" s="866"/>
      <c r="H15" s="866"/>
      <c r="I15" s="866"/>
      <c r="J15" s="707"/>
      <c r="K15" s="719"/>
      <c r="L15" s="719"/>
      <c r="M15" s="719"/>
      <c r="N15" s="719"/>
    </row>
    <row r="16" spans="1:14" ht="42" customHeight="1">
      <c r="A16" s="869" t="s">
        <v>832</v>
      </c>
      <c r="B16" s="869"/>
      <c r="C16" s="869"/>
      <c r="D16" s="869"/>
      <c r="E16" s="710"/>
      <c r="F16" s="869" t="s">
        <v>842</v>
      </c>
      <c r="G16" s="869"/>
      <c r="H16" s="869"/>
      <c r="I16" s="869"/>
      <c r="J16" s="707"/>
      <c r="K16" s="719"/>
      <c r="L16" s="719"/>
      <c r="M16" s="719"/>
      <c r="N16" s="719"/>
    </row>
    <row r="17" spans="1:14">
      <c r="A17" s="868"/>
      <c r="B17" s="868"/>
      <c r="C17" s="868"/>
      <c r="D17" s="868"/>
      <c r="E17" s="710"/>
      <c r="F17" s="866"/>
      <c r="G17" s="866"/>
      <c r="H17" s="866"/>
      <c r="I17" s="866"/>
      <c r="J17" s="707"/>
      <c r="K17" s="719"/>
      <c r="L17" s="719"/>
      <c r="M17" s="719"/>
      <c r="N17" s="719"/>
    </row>
    <row r="18" spans="1:14">
      <c r="A18" s="868"/>
      <c r="B18" s="868"/>
      <c r="C18" s="868"/>
      <c r="D18" s="868"/>
      <c r="E18" s="710"/>
      <c r="F18" s="866"/>
      <c r="G18" s="866"/>
      <c r="H18" s="866"/>
      <c r="I18" s="866"/>
      <c r="J18" s="719"/>
      <c r="K18" s="719"/>
      <c r="L18" s="719"/>
      <c r="M18" s="719"/>
      <c r="N18" s="719"/>
    </row>
    <row r="19" spans="1:14">
      <c r="A19" s="868" t="s">
        <v>396</v>
      </c>
      <c r="B19" s="868"/>
      <c r="C19" s="868"/>
      <c r="D19" s="868"/>
      <c r="E19" s="709"/>
      <c r="F19" s="866" t="s">
        <v>397</v>
      </c>
      <c r="G19" s="866"/>
      <c r="H19" s="866"/>
      <c r="I19" s="866"/>
      <c r="J19" s="719"/>
      <c r="K19" s="719"/>
      <c r="L19" s="719"/>
      <c r="M19" s="719"/>
      <c r="N19" s="719"/>
    </row>
    <row r="20" spans="1:14" ht="12.75" customHeight="1">
      <c r="A20" s="866" t="s">
        <v>681</v>
      </c>
      <c r="B20" s="866"/>
      <c r="C20" s="866"/>
      <c r="D20" s="866"/>
      <c r="E20" s="710"/>
      <c r="F20" s="866" t="s">
        <v>682</v>
      </c>
      <c r="G20" s="866"/>
      <c r="H20" s="866"/>
      <c r="I20" s="866"/>
      <c r="J20" s="719"/>
      <c r="K20" s="719"/>
      <c r="L20" s="719"/>
      <c r="M20" s="864"/>
      <c r="N20" s="864"/>
    </row>
    <row r="21" spans="1:14" ht="12.75" customHeight="1">
      <c r="A21" s="866" t="s">
        <v>683</v>
      </c>
      <c r="B21" s="866"/>
      <c r="C21" s="866"/>
      <c r="D21" s="866"/>
      <c r="E21" s="710"/>
      <c r="F21" s="866" t="s">
        <v>684</v>
      </c>
      <c r="G21" s="866"/>
      <c r="H21" s="866"/>
      <c r="I21" s="866"/>
      <c r="J21" s="719"/>
      <c r="K21" s="719"/>
      <c r="L21" s="719"/>
      <c r="M21" s="864"/>
      <c r="N21" s="864"/>
    </row>
    <row r="22" spans="1:14" ht="12.75" customHeight="1">
      <c r="A22" s="866" t="s">
        <v>685</v>
      </c>
      <c r="B22" s="866"/>
      <c r="C22" s="866"/>
      <c r="D22" s="866"/>
      <c r="E22" s="710"/>
      <c r="F22" s="866" t="s">
        <v>686</v>
      </c>
      <c r="G22" s="866"/>
      <c r="H22" s="866"/>
      <c r="I22" s="866"/>
      <c r="J22" s="719"/>
      <c r="K22" s="719"/>
      <c r="L22" s="719"/>
      <c r="M22" s="864"/>
      <c r="N22" s="864"/>
    </row>
    <row r="23" spans="1:14" ht="12.75" customHeight="1">
      <c r="A23" s="866" t="s">
        <v>687</v>
      </c>
      <c r="B23" s="866"/>
      <c r="C23" s="866"/>
      <c r="D23" s="866"/>
      <c r="E23" s="710"/>
      <c r="F23" s="866" t="s">
        <v>406</v>
      </c>
      <c r="G23" s="866"/>
      <c r="H23" s="866"/>
      <c r="I23" s="866"/>
      <c r="J23" s="719"/>
      <c r="K23" s="719"/>
      <c r="L23" s="719"/>
      <c r="M23" s="864"/>
      <c r="N23" s="864"/>
    </row>
    <row r="24" spans="1:14">
      <c r="A24" s="868"/>
      <c r="B24" s="868"/>
      <c r="C24" s="709"/>
      <c r="D24" s="710"/>
      <c r="E24" s="710"/>
      <c r="F24" s="710"/>
      <c r="G24" s="710"/>
      <c r="H24" s="710"/>
      <c r="I24" s="710"/>
      <c r="J24" s="709"/>
      <c r="K24" s="719"/>
      <c r="L24" s="864"/>
      <c r="M24" s="864"/>
      <c r="N24" s="864"/>
    </row>
    <row r="25" spans="1:14" ht="12.75" customHeight="1">
      <c r="A25" s="868"/>
      <c r="B25" s="868"/>
      <c r="C25" s="709"/>
      <c r="D25" s="710"/>
      <c r="E25" s="710"/>
      <c r="F25" s="710"/>
      <c r="G25" s="710"/>
      <c r="H25" s="709"/>
      <c r="I25" s="709"/>
      <c r="J25" s="719"/>
      <c r="K25" s="719"/>
      <c r="L25" s="719"/>
      <c r="M25" s="719"/>
      <c r="N25" s="864"/>
    </row>
    <row r="26" spans="1:14" ht="12.75" customHeight="1">
      <c r="A26" s="866" t="s">
        <v>843</v>
      </c>
      <c r="B26" s="866"/>
      <c r="C26" s="866"/>
      <c r="D26" s="866"/>
      <c r="E26" s="710"/>
      <c r="F26" s="866" t="s">
        <v>844</v>
      </c>
      <c r="G26" s="866"/>
      <c r="H26" s="866"/>
      <c r="I26" s="866"/>
      <c r="J26" s="719"/>
      <c r="K26" s="719"/>
      <c r="L26" s="719"/>
      <c r="M26" s="719"/>
      <c r="N26" s="864"/>
    </row>
    <row r="27" spans="1:14" ht="12.75" customHeight="1">
      <c r="A27" s="724"/>
      <c r="B27" s="724"/>
      <c r="C27" s="724"/>
      <c r="D27" s="724"/>
      <c r="E27" s="710"/>
      <c r="F27" s="724"/>
      <c r="G27" s="724"/>
      <c r="H27" s="724"/>
      <c r="I27" s="724"/>
      <c r="J27" s="719"/>
      <c r="K27" s="719"/>
      <c r="L27" s="719"/>
      <c r="M27" s="719"/>
      <c r="N27" s="723"/>
    </row>
    <row r="28" spans="1:14" ht="15" customHeight="1">
      <c r="A28" s="866" t="s">
        <v>845</v>
      </c>
      <c r="B28" s="866"/>
      <c r="C28" s="866"/>
      <c r="D28" s="710" t="s">
        <v>846</v>
      </c>
      <c r="E28" s="710"/>
      <c r="F28" s="866" t="s">
        <v>847</v>
      </c>
      <c r="G28" s="866"/>
      <c r="H28" s="866"/>
      <c r="I28" s="866"/>
      <c r="J28" s="719"/>
      <c r="K28" s="719"/>
      <c r="L28" s="719"/>
      <c r="M28" s="719"/>
      <c r="N28" s="723"/>
    </row>
    <row r="29" spans="1:14">
      <c r="A29" s="867" t="s">
        <v>508</v>
      </c>
      <c r="B29" s="867"/>
      <c r="C29" s="867"/>
      <c r="D29" s="710"/>
      <c r="E29" s="710"/>
      <c r="F29" s="867" t="s">
        <v>509</v>
      </c>
      <c r="G29" s="867"/>
      <c r="H29" s="867"/>
      <c r="I29" s="867"/>
      <c r="J29" s="711"/>
      <c r="K29" s="711"/>
      <c r="L29" s="711"/>
      <c r="M29" s="711"/>
      <c r="N29" s="723"/>
    </row>
    <row r="30" spans="1:14" ht="15" customHeight="1">
      <c r="A30" s="866" t="s">
        <v>702</v>
      </c>
      <c r="B30" s="866"/>
      <c r="C30" s="866"/>
      <c r="D30" s="710" t="s">
        <v>848</v>
      </c>
      <c r="E30" s="710"/>
      <c r="F30" s="866" t="s">
        <v>703</v>
      </c>
      <c r="G30" s="866"/>
      <c r="H30" s="866"/>
      <c r="I30" s="866"/>
      <c r="J30" s="719"/>
      <c r="K30" s="719"/>
      <c r="L30" s="719"/>
      <c r="M30" s="719"/>
      <c r="N30" s="723"/>
    </row>
    <row r="31" spans="1:14" ht="15" customHeight="1">
      <c r="A31" s="866" t="s">
        <v>514</v>
      </c>
      <c r="B31" s="866"/>
      <c r="C31" s="866"/>
      <c r="D31" s="710" t="s">
        <v>849</v>
      </c>
      <c r="E31" s="710"/>
      <c r="F31" s="866" t="s">
        <v>515</v>
      </c>
      <c r="G31" s="866"/>
      <c r="H31" s="866"/>
      <c r="I31" s="866"/>
      <c r="J31" s="719"/>
      <c r="K31" s="719"/>
      <c r="L31" s="719"/>
      <c r="M31" s="719"/>
      <c r="N31" s="723"/>
    </row>
    <row r="32" spans="1:14" ht="15" customHeight="1">
      <c r="A32" s="866" t="s">
        <v>516</v>
      </c>
      <c r="B32" s="866"/>
      <c r="C32" s="866"/>
      <c r="D32" s="710" t="s">
        <v>850</v>
      </c>
      <c r="E32" s="710"/>
      <c r="F32" s="866" t="s">
        <v>688</v>
      </c>
      <c r="G32" s="866"/>
      <c r="H32" s="866"/>
      <c r="I32" s="866"/>
      <c r="J32" s="719"/>
      <c r="K32" s="719"/>
      <c r="L32" s="719"/>
      <c r="M32" s="719"/>
      <c r="N32" s="723"/>
    </row>
    <row r="33" spans="1:14" ht="15" customHeight="1">
      <c r="A33" s="724"/>
      <c r="B33" s="724"/>
      <c r="C33" s="724"/>
      <c r="D33" s="710"/>
      <c r="E33" s="710"/>
      <c r="F33" s="724"/>
      <c r="G33" s="724"/>
      <c r="H33" s="724"/>
      <c r="I33" s="724"/>
      <c r="J33" s="719"/>
      <c r="K33" s="719"/>
      <c r="L33" s="719"/>
      <c r="M33" s="719"/>
      <c r="N33" s="723"/>
    </row>
    <row r="34" spans="1:14" ht="33" customHeight="1">
      <c r="A34" s="866" t="s">
        <v>689</v>
      </c>
      <c r="B34" s="866"/>
      <c r="C34" s="866"/>
      <c r="D34" s="712" t="s">
        <v>851</v>
      </c>
      <c r="E34" s="710"/>
      <c r="F34" s="866" t="s">
        <v>690</v>
      </c>
      <c r="G34" s="866"/>
      <c r="H34" s="866"/>
      <c r="I34" s="866"/>
      <c r="J34" s="719"/>
      <c r="K34" s="719"/>
      <c r="L34" s="719"/>
      <c r="M34" s="719"/>
      <c r="N34" s="723"/>
    </row>
    <row r="35" spans="1:14" ht="15" customHeight="1">
      <c r="A35" s="866" t="s">
        <v>426</v>
      </c>
      <c r="B35" s="866"/>
      <c r="C35" s="866"/>
      <c r="D35" s="713" t="s">
        <v>852</v>
      </c>
      <c r="E35" s="710"/>
      <c r="F35" s="866" t="s">
        <v>691</v>
      </c>
      <c r="G35" s="866"/>
      <c r="H35" s="866"/>
      <c r="I35" s="866"/>
      <c r="J35" s="719"/>
      <c r="K35" s="719"/>
      <c r="L35" s="719"/>
      <c r="M35" s="719"/>
      <c r="N35" s="723"/>
    </row>
    <row r="36" spans="1:14" ht="14">
      <c r="A36" s="866"/>
      <c r="B36" s="866"/>
      <c r="C36" s="866"/>
      <c r="D36" s="710" t="s">
        <v>853</v>
      </c>
      <c r="E36" s="710"/>
      <c r="F36" s="866"/>
      <c r="G36" s="866"/>
      <c r="H36" s="866"/>
      <c r="I36" s="866"/>
      <c r="J36" s="719"/>
      <c r="K36" s="719"/>
      <c r="L36" s="719"/>
      <c r="M36" s="719"/>
      <c r="N36" s="723"/>
    </row>
    <row r="37" spans="1:14" ht="27" customHeight="1">
      <c r="A37" s="866" t="s">
        <v>692</v>
      </c>
      <c r="B37" s="866"/>
      <c r="C37" s="866"/>
      <c r="D37" s="714" t="s">
        <v>854</v>
      </c>
      <c r="E37" s="710"/>
      <c r="F37" s="866" t="s">
        <v>693</v>
      </c>
      <c r="G37" s="866"/>
      <c r="H37" s="866"/>
      <c r="I37" s="866"/>
      <c r="J37" s="719"/>
      <c r="K37" s="719"/>
      <c r="L37" s="719"/>
      <c r="M37" s="719"/>
      <c r="N37" s="723"/>
    </row>
    <row r="38" spans="1:14" ht="15" customHeight="1">
      <c r="A38" s="866" t="s">
        <v>434</v>
      </c>
      <c r="B38" s="866"/>
      <c r="C38" s="866"/>
      <c r="D38" s="715" t="s">
        <v>855</v>
      </c>
      <c r="E38" s="710"/>
      <c r="F38" s="866" t="s">
        <v>694</v>
      </c>
      <c r="G38" s="866"/>
      <c r="H38" s="866"/>
      <c r="I38" s="866"/>
      <c r="J38" s="719"/>
      <c r="K38" s="719"/>
      <c r="L38" s="719"/>
      <c r="M38" s="719"/>
      <c r="N38" s="723"/>
    </row>
    <row r="39" spans="1:14" ht="15" customHeight="1">
      <c r="A39" s="866" t="s">
        <v>436</v>
      </c>
      <c r="B39" s="866"/>
      <c r="C39" s="866"/>
      <c r="D39" s="715" t="s">
        <v>856</v>
      </c>
      <c r="E39" s="710"/>
      <c r="F39" s="866" t="s">
        <v>695</v>
      </c>
      <c r="G39" s="866"/>
      <c r="H39" s="866"/>
      <c r="I39" s="866"/>
      <c r="J39" s="719"/>
      <c r="K39" s="719"/>
      <c r="L39" s="719"/>
      <c r="M39" s="719"/>
      <c r="N39" s="723"/>
    </row>
    <row r="40" spans="1:14" ht="15" customHeight="1">
      <c r="A40" s="866" t="s">
        <v>857</v>
      </c>
      <c r="B40" s="866"/>
      <c r="C40" s="866"/>
      <c r="D40" s="710" t="s">
        <v>856</v>
      </c>
      <c r="E40" s="710"/>
      <c r="F40" s="866" t="s">
        <v>858</v>
      </c>
      <c r="G40" s="866"/>
      <c r="H40" s="866"/>
      <c r="I40" s="866"/>
      <c r="J40" s="719"/>
      <c r="K40" s="719"/>
      <c r="L40" s="719"/>
      <c r="M40" s="719"/>
      <c r="N40" s="723"/>
    </row>
    <row r="41" spans="1:14" ht="15" customHeight="1">
      <c r="A41" s="866" t="s">
        <v>859</v>
      </c>
      <c r="B41" s="866"/>
      <c r="C41" s="866"/>
      <c r="D41" s="710" t="s">
        <v>860</v>
      </c>
      <c r="E41" s="710"/>
      <c r="F41" s="866" t="s">
        <v>861</v>
      </c>
      <c r="G41" s="866"/>
      <c r="H41" s="866"/>
      <c r="I41" s="866"/>
      <c r="J41" s="719"/>
      <c r="K41" s="719"/>
      <c r="L41" s="719"/>
      <c r="M41" s="719"/>
      <c r="N41" s="723"/>
    </row>
    <row r="42" spans="1:14" ht="15" customHeight="1">
      <c r="A42" s="866" t="s">
        <v>862</v>
      </c>
      <c r="B42" s="866"/>
      <c r="C42" s="866"/>
      <c r="D42" s="710" t="s">
        <v>863</v>
      </c>
      <c r="E42" s="710"/>
      <c r="F42" s="866" t="s">
        <v>864</v>
      </c>
      <c r="G42" s="866"/>
      <c r="H42" s="866"/>
      <c r="I42" s="866"/>
      <c r="J42" s="719"/>
      <c r="K42" s="719"/>
      <c r="L42" s="719"/>
      <c r="M42" s="719"/>
      <c r="N42" s="723"/>
    </row>
    <row r="43" spans="1:14" ht="15" customHeight="1">
      <c r="A43" s="866" t="s">
        <v>445</v>
      </c>
      <c r="B43" s="866"/>
      <c r="C43" s="866"/>
      <c r="D43" s="709" t="s">
        <v>865</v>
      </c>
      <c r="E43" s="709"/>
      <c r="F43" s="866" t="s">
        <v>696</v>
      </c>
      <c r="G43" s="866"/>
      <c r="H43" s="866"/>
      <c r="I43" s="866"/>
      <c r="J43" s="719"/>
      <c r="K43" s="719"/>
      <c r="L43" s="719"/>
      <c r="M43" s="719"/>
      <c r="N43" s="864"/>
    </row>
    <row r="44" spans="1:14" ht="3.75" customHeight="1">
      <c r="A44" s="866"/>
      <c r="B44" s="866"/>
      <c r="C44" s="866"/>
      <c r="D44" s="716"/>
      <c r="E44" s="709"/>
      <c r="F44" s="724"/>
      <c r="G44" s="724"/>
      <c r="H44" s="724"/>
      <c r="I44" s="724"/>
      <c r="J44" s="719"/>
      <c r="K44" s="719"/>
      <c r="L44" s="719"/>
      <c r="M44" s="719"/>
      <c r="N44" s="864"/>
    </row>
    <row r="45" spans="1:14" ht="11.25" customHeight="1">
      <c r="A45" s="866"/>
      <c r="B45" s="866"/>
      <c r="C45" s="866"/>
      <c r="D45" s="709"/>
      <c r="E45" s="709"/>
      <c r="F45" s="719"/>
      <c r="G45" s="709"/>
      <c r="H45" s="709"/>
      <c r="I45" s="709"/>
      <c r="J45" s="719"/>
      <c r="K45" s="719"/>
      <c r="L45" s="719"/>
      <c r="M45" s="719"/>
      <c r="N45" s="864"/>
    </row>
    <row r="46" spans="1:14" ht="15" customHeight="1">
      <c r="A46" s="865" t="s">
        <v>535</v>
      </c>
      <c r="B46" s="865"/>
      <c r="C46" s="865"/>
      <c r="D46" s="717" t="s">
        <v>866</v>
      </c>
      <c r="E46" s="717"/>
      <c r="F46" s="865" t="s">
        <v>697</v>
      </c>
      <c r="G46" s="865"/>
      <c r="H46" s="865"/>
      <c r="I46" s="865"/>
      <c r="J46" s="719"/>
      <c r="K46" s="719"/>
      <c r="L46" s="719"/>
      <c r="M46" s="719"/>
      <c r="N46" s="723"/>
    </row>
    <row r="47" spans="1:14" ht="5.25" customHeight="1">
      <c r="D47" s="718"/>
    </row>
    <row r="48" spans="1:14" ht="14.25" customHeight="1">
      <c r="D48" s="719" t="s">
        <v>438</v>
      </c>
      <c r="E48" s="719"/>
      <c r="J48" s="719"/>
      <c r="K48" s="719"/>
      <c r="L48" s="719"/>
      <c r="M48" s="719"/>
      <c r="N48" s="723"/>
    </row>
    <row r="49" spans="1:14" ht="31.5" customHeight="1">
      <c r="A49" s="865" t="s">
        <v>698</v>
      </c>
      <c r="B49" s="865"/>
      <c r="C49" s="865"/>
      <c r="D49" s="720">
        <v>3.7600000000000001E-2</v>
      </c>
      <c r="E49" s="721"/>
      <c r="F49" s="865" t="s">
        <v>356</v>
      </c>
      <c r="G49" s="865"/>
      <c r="H49" s="865"/>
      <c r="I49" s="865"/>
      <c r="J49" s="719"/>
      <c r="K49" s="719"/>
      <c r="L49" s="719"/>
      <c r="M49" s="719"/>
      <c r="N49" s="723"/>
    </row>
    <row r="50" spans="1:14" ht="5.25" customHeight="1">
      <c r="D50" s="718"/>
    </row>
  </sheetData>
  <mergeCells count="91">
    <mergeCell ref="A1:D1"/>
    <mergeCell ref="F1:I1"/>
    <mergeCell ref="A2:D2"/>
    <mergeCell ref="F2:I2"/>
    <mergeCell ref="A3:D3"/>
    <mergeCell ref="F3:I3"/>
    <mergeCell ref="A4:D4"/>
    <mergeCell ref="F4:I4"/>
    <mergeCell ref="A5:D5"/>
    <mergeCell ref="F5:I5"/>
    <mergeCell ref="A6:D6"/>
    <mergeCell ref="F6:I6"/>
    <mergeCell ref="A7:D7"/>
    <mergeCell ref="F7:I7"/>
    <mergeCell ref="A8:D8"/>
    <mergeCell ref="F8:I8"/>
    <mergeCell ref="A9:D9"/>
    <mergeCell ref="E9:E10"/>
    <mergeCell ref="F9:I9"/>
    <mergeCell ref="A10:D10"/>
    <mergeCell ref="F10:I10"/>
    <mergeCell ref="A11:D11"/>
    <mergeCell ref="F11:I11"/>
    <mergeCell ref="A12:D12"/>
    <mergeCell ref="F12:I12"/>
    <mergeCell ref="A13:D13"/>
    <mergeCell ref="E13:E14"/>
    <mergeCell ref="F13:I13"/>
    <mergeCell ref="A14:D14"/>
    <mergeCell ref="F14:I14"/>
    <mergeCell ref="A15:D15"/>
    <mergeCell ref="F15:I15"/>
    <mergeCell ref="A16:D16"/>
    <mergeCell ref="F16:I16"/>
    <mergeCell ref="A17:D17"/>
    <mergeCell ref="F17:I17"/>
    <mergeCell ref="A18:D18"/>
    <mergeCell ref="F18:I18"/>
    <mergeCell ref="A19:D19"/>
    <mergeCell ref="F19:I19"/>
    <mergeCell ref="A20:D20"/>
    <mergeCell ref="F20:I20"/>
    <mergeCell ref="M20:N21"/>
    <mergeCell ref="A21:D21"/>
    <mergeCell ref="F21:I21"/>
    <mergeCell ref="A22:D22"/>
    <mergeCell ref="F22:I22"/>
    <mergeCell ref="M22:N23"/>
    <mergeCell ref="A23:D23"/>
    <mergeCell ref="F23:I23"/>
    <mergeCell ref="A24:B24"/>
    <mergeCell ref="L24:N24"/>
    <mergeCell ref="A25:B25"/>
    <mergeCell ref="N25:N26"/>
    <mergeCell ref="A26:D26"/>
    <mergeCell ref="F26:I26"/>
    <mergeCell ref="A28:C28"/>
    <mergeCell ref="F28:I28"/>
    <mergeCell ref="A29:C29"/>
    <mergeCell ref="F29:I29"/>
    <mergeCell ref="A30:C30"/>
    <mergeCell ref="F30:I30"/>
    <mergeCell ref="A31:C31"/>
    <mergeCell ref="F31:I31"/>
    <mergeCell ref="A32:C32"/>
    <mergeCell ref="F32:I32"/>
    <mergeCell ref="A34:C34"/>
    <mergeCell ref="F34:I34"/>
    <mergeCell ref="A35:C35"/>
    <mergeCell ref="F35:I35"/>
    <mergeCell ref="A36:C36"/>
    <mergeCell ref="F36:I36"/>
    <mergeCell ref="A37:C37"/>
    <mergeCell ref="F37:I37"/>
    <mergeCell ref="A38:C38"/>
    <mergeCell ref="F38:I38"/>
    <mergeCell ref="A39:C39"/>
    <mergeCell ref="F39:I39"/>
    <mergeCell ref="A40:C40"/>
    <mergeCell ref="F40:I40"/>
    <mergeCell ref="A41:C41"/>
    <mergeCell ref="F41:I41"/>
    <mergeCell ref="A42:C42"/>
    <mergeCell ref="F42:I42"/>
    <mergeCell ref="A43:C45"/>
    <mergeCell ref="F43:I43"/>
    <mergeCell ref="N43:N45"/>
    <mergeCell ref="A46:C46"/>
    <mergeCell ref="F46:I46"/>
    <mergeCell ref="A49:C49"/>
    <mergeCell ref="F49:I49"/>
  </mergeCells>
  <printOptions horizontalCentered="1"/>
  <pageMargins left="0.39370078740157483" right="0.39370078740157483" top="0.59055118110236227" bottom="0.59055118110236227" header="0.39370078740157483" footer="0.39370078740157483"/>
  <pageSetup paperSize="9" scale="86" orientation="portrait" r:id="rId1"/>
  <headerFooter alignWithMargins="0">
    <oddHeader>&amp;C&amp;"Helvetica,Fett"&amp;12 2017</oddHeader>
    <oddFooter>&amp;L50&amp;C&amp;"Helvetica,Standard" Eidg. Steuerverwaltung  -  Administration fédérale des contributions  -  Amministrazione federale delle contribuzioni</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Tabelle18">
    <pageSetUpPr fitToPage="1"/>
  </sheetPr>
  <dimension ref="A1:F126"/>
  <sheetViews>
    <sheetView view="pageLayout" zoomScale="70" zoomScaleNormal="60" zoomScalePageLayoutView="70" workbookViewId="0"/>
  </sheetViews>
  <sheetFormatPr baseColWidth="10" defaultColWidth="10.33203125" defaultRowHeight="13"/>
  <cols>
    <col min="1" max="1" width="35.6640625" style="152" customWidth="1"/>
    <col min="2" max="5" width="29" style="152" customWidth="1"/>
    <col min="6" max="228" width="12.6640625" style="152" customWidth="1"/>
    <col min="229" max="16384" width="10.33203125" style="152"/>
  </cols>
  <sheetData>
    <row r="1" spans="1:6" ht="19" customHeight="1">
      <c r="A1" s="149" t="s">
        <v>867</v>
      </c>
      <c r="B1" s="150"/>
      <c r="C1" s="150"/>
      <c r="D1" s="150"/>
      <c r="E1" s="151"/>
      <c r="F1" s="151"/>
    </row>
    <row r="2" spans="1:6" ht="19" customHeight="1">
      <c r="A2" s="149" t="s">
        <v>868</v>
      </c>
      <c r="B2" s="150"/>
      <c r="C2" s="150"/>
      <c r="D2" s="150"/>
      <c r="E2" s="151"/>
      <c r="F2" s="151"/>
    </row>
    <row r="3" spans="1:6" ht="19" customHeight="1">
      <c r="A3" s="153" t="s">
        <v>49</v>
      </c>
      <c r="B3" s="153"/>
      <c r="C3" s="153"/>
      <c r="D3" s="153"/>
      <c r="E3" s="154"/>
    </row>
    <row r="4" spans="1:6" ht="19" customHeight="1">
      <c r="A4" s="153" t="s">
        <v>50</v>
      </c>
      <c r="B4" s="153"/>
      <c r="C4" s="153"/>
      <c r="D4" s="153"/>
      <c r="E4" s="154"/>
    </row>
    <row r="5" spans="1:6" ht="19" customHeight="1" thickBot="1">
      <c r="A5" s="155"/>
      <c r="B5" s="155"/>
      <c r="C5" s="155"/>
      <c r="D5" s="155"/>
    </row>
    <row r="6" spans="1:6" ht="19" customHeight="1" thickBot="1">
      <c r="A6" s="156">
        <v>23</v>
      </c>
      <c r="B6" s="878" t="s">
        <v>869</v>
      </c>
      <c r="C6" s="879"/>
      <c r="D6" s="879"/>
      <c r="E6" s="880"/>
    </row>
    <row r="7" spans="1:6" s="158" customFormat="1" ht="19" customHeight="1" thickBot="1">
      <c r="A7" s="157" t="s">
        <v>10</v>
      </c>
      <c r="B7" s="173">
        <v>49293.642785065589</v>
      </c>
      <c r="C7" s="173">
        <v>98587.285570131178</v>
      </c>
      <c r="D7" s="173">
        <v>197174.57114026236</v>
      </c>
      <c r="E7" s="173">
        <v>394349.14228052471</v>
      </c>
    </row>
    <row r="8" spans="1:6" s="158" customFormat="1" ht="19" customHeight="1" thickBot="1">
      <c r="A8" s="157" t="s">
        <v>11</v>
      </c>
      <c r="B8" s="881" t="s">
        <v>870</v>
      </c>
      <c r="C8" s="882"/>
      <c r="D8" s="882"/>
      <c r="E8" s="883"/>
    </row>
    <row r="9" spans="1:6" s="158" customFormat="1" ht="19" customHeight="1">
      <c r="A9" s="159" t="s">
        <v>279</v>
      </c>
      <c r="B9" s="174">
        <v>48915.23713420787</v>
      </c>
      <c r="C9" s="174">
        <v>97830.474268415739</v>
      </c>
      <c r="D9" s="174">
        <v>195660.94853683148</v>
      </c>
      <c r="E9" s="174">
        <v>391321.89707366296</v>
      </c>
    </row>
    <row r="10" spans="1:6" s="158" customFormat="1" ht="19" customHeight="1">
      <c r="B10" s="884" t="s">
        <v>871</v>
      </c>
      <c r="C10" s="885"/>
      <c r="D10" s="885"/>
      <c r="E10" s="886"/>
    </row>
    <row r="11" spans="1:6" ht="19" customHeight="1">
      <c r="A11" s="160" t="s">
        <v>155</v>
      </c>
      <c r="B11" s="161">
        <v>-16.46152207687048</v>
      </c>
      <c r="C11" s="161">
        <v>-7.1322667890725171</v>
      </c>
      <c r="D11" s="162">
        <v>-6.5061968680696367</v>
      </c>
      <c r="E11" s="162">
        <v>-5.7018758404256999</v>
      </c>
    </row>
    <row r="12" spans="1:6" ht="19" customHeight="1">
      <c r="A12" s="160" t="s">
        <v>56</v>
      </c>
      <c r="B12" s="161">
        <v>24.964836303952083</v>
      </c>
      <c r="C12" s="161">
        <v>-0.89899320154903251</v>
      </c>
      <c r="D12" s="162">
        <v>-3.607641714253532</v>
      </c>
      <c r="E12" s="162">
        <v>-2.5669310036528685</v>
      </c>
    </row>
    <row r="13" spans="1:6" ht="19" customHeight="1">
      <c r="A13" s="160" t="s">
        <v>59</v>
      </c>
      <c r="B13" s="161">
        <v>-5.3971636919240069</v>
      </c>
      <c r="C13" s="161">
        <v>-15.795144726664461</v>
      </c>
      <c r="D13" s="162">
        <v>-14.969246037696877</v>
      </c>
      <c r="E13" s="162">
        <v>-11.858202626757745</v>
      </c>
    </row>
    <row r="14" spans="1:6" ht="19" customHeight="1">
      <c r="A14" s="160" t="s">
        <v>62</v>
      </c>
      <c r="B14" s="161">
        <v>-18.079132085722449</v>
      </c>
      <c r="C14" s="161">
        <v>-17.009355698928275</v>
      </c>
      <c r="D14" s="162">
        <v>-31.332601328377621</v>
      </c>
      <c r="E14" s="162">
        <v>-36.23306598993782</v>
      </c>
    </row>
    <row r="15" spans="1:6" ht="19" customHeight="1">
      <c r="A15" s="160" t="s">
        <v>65</v>
      </c>
      <c r="B15" s="161">
        <v>3.2522950263054469</v>
      </c>
      <c r="C15" s="161">
        <v>0.70139194936787419</v>
      </c>
      <c r="D15" s="162">
        <v>2.0232664651616972</v>
      </c>
      <c r="E15" s="162">
        <v>3.3195024049852009</v>
      </c>
    </row>
    <row r="16" spans="1:6" ht="19" customHeight="1">
      <c r="A16" s="160" t="s">
        <v>68</v>
      </c>
      <c r="B16" s="161">
        <v>-19.702134350653964</v>
      </c>
      <c r="C16" s="161">
        <v>-12.871382634944993</v>
      </c>
      <c r="D16" s="162">
        <v>-4.7812634000643612</v>
      </c>
      <c r="E16" s="162">
        <v>-1.4622839321665708</v>
      </c>
    </row>
    <row r="17" spans="1:5" ht="19" customHeight="1">
      <c r="A17" s="160" t="s">
        <v>71</v>
      </c>
      <c r="B17" s="161">
        <v>-10.761428956876586</v>
      </c>
      <c r="C17" s="161">
        <v>-10.207820474146857</v>
      </c>
      <c r="D17" s="162">
        <v>-8.9689126039681923</v>
      </c>
      <c r="E17" s="162">
        <v>-6.4495550632300223</v>
      </c>
    </row>
    <row r="18" spans="1:5" ht="19" customHeight="1">
      <c r="A18" s="160" t="s">
        <v>74</v>
      </c>
      <c r="B18" s="161">
        <v>-12.168355062262904</v>
      </c>
      <c r="C18" s="161">
        <v>-19.538132177688084</v>
      </c>
      <c r="D18" s="162">
        <v>-19.089771226416374</v>
      </c>
      <c r="E18" s="162">
        <v>-18.927986829615918</v>
      </c>
    </row>
    <row r="19" spans="1:5" ht="19" customHeight="1">
      <c r="A19" s="160" t="s">
        <v>77</v>
      </c>
      <c r="B19" s="161">
        <v>-23.437610789933089</v>
      </c>
      <c r="C19" s="161">
        <v>-36.963809978733963</v>
      </c>
      <c r="D19" s="162">
        <v>-26.067993703189117</v>
      </c>
      <c r="E19" s="162">
        <v>-2.4347764118107591</v>
      </c>
    </row>
    <row r="20" spans="1:5" ht="19" customHeight="1">
      <c r="A20" s="160" t="s">
        <v>53</v>
      </c>
      <c r="B20" s="161">
        <v>-24.083405464636556</v>
      </c>
      <c r="C20" s="161">
        <v>-13.55002355660865</v>
      </c>
      <c r="D20" s="162">
        <v>-7.5881399875253379</v>
      </c>
      <c r="E20" s="162">
        <v>-6.2400834420395341</v>
      </c>
    </row>
    <row r="21" spans="1:5" ht="19" customHeight="1">
      <c r="A21" s="160" t="s">
        <v>57</v>
      </c>
      <c r="B21" s="161">
        <v>13.634764505082842</v>
      </c>
      <c r="C21" s="161">
        <v>-9.4007196964930984</v>
      </c>
      <c r="D21" s="162">
        <v>-8.0120125434801253</v>
      </c>
      <c r="E21" s="162">
        <v>-9.6913484145078286</v>
      </c>
    </row>
    <row r="22" spans="1:5" ht="19" customHeight="1">
      <c r="A22" s="160" t="s">
        <v>60</v>
      </c>
      <c r="B22" s="161">
        <v>-95.156401778817468</v>
      </c>
      <c r="C22" s="161">
        <v>-17.437459862001106</v>
      </c>
      <c r="D22" s="162">
        <v>-12.670094739580037</v>
      </c>
      <c r="E22" s="162">
        <v>-12.097339912068975</v>
      </c>
    </row>
    <row r="23" spans="1:5" ht="19" customHeight="1">
      <c r="A23" s="160" t="s">
        <v>63</v>
      </c>
      <c r="B23" s="161">
        <v>-8.7583499164854715</v>
      </c>
      <c r="C23" s="161">
        <v>-4.4862573789347948</v>
      </c>
      <c r="D23" s="162">
        <v>-3.3718891883355582</v>
      </c>
      <c r="E23" s="162">
        <v>-2.6012474579493983</v>
      </c>
    </row>
    <row r="24" spans="1:5" ht="19" customHeight="1">
      <c r="A24" s="160" t="s">
        <v>66</v>
      </c>
      <c r="B24" s="161">
        <v>-12.327530839728084</v>
      </c>
      <c r="C24" s="161">
        <v>-10.296299133936145</v>
      </c>
      <c r="D24" s="162">
        <v>-3.185112865987918</v>
      </c>
      <c r="E24" s="162">
        <v>-2.2521450843642583</v>
      </c>
    </row>
    <row r="25" spans="1:5" ht="19" customHeight="1">
      <c r="A25" s="160" t="s">
        <v>69</v>
      </c>
      <c r="B25" s="161">
        <v>-13.890378503902937</v>
      </c>
      <c r="C25" s="161">
        <v>-9.8738917776504849</v>
      </c>
      <c r="D25" s="162">
        <v>-4.9448531395517819</v>
      </c>
      <c r="E25" s="162">
        <v>-4.9302584949540744</v>
      </c>
    </row>
    <row r="26" spans="1:5" ht="19" customHeight="1">
      <c r="A26" s="160" t="s">
        <v>72</v>
      </c>
      <c r="B26" s="161">
        <v>-5.6275596769455518</v>
      </c>
      <c r="C26" s="161">
        <v>-10.107823741285813</v>
      </c>
      <c r="D26" s="162">
        <v>-9.8863328632831866</v>
      </c>
      <c r="E26" s="162">
        <v>-9.5682469384505566</v>
      </c>
    </row>
    <row r="27" spans="1:5" ht="19" customHeight="1">
      <c r="A27" s="160" t="s">
        <v>75</v>
      </c>
      <c r="B27" s="161">
        <v>-27.50525986580233</v>
      </c>
      <c r="C27" s="161">
        <v>-10.9231327590158</v>
      </c>
      <c r="D27" s="162">
        <v>-9.5002110523367804</v>
      </c>
      <c r="E27" s="162">
        <v>-10.683900121487625</v>
      </c>
    </row>
    <row r="28" spans="1:5" ht="19" customHeight="1">
      <c r="A28" s="160" t="s">
        <v>78</v>
      </c>
      <c r="B28" s="161">
        <v>-35.948197140539634</v>
      </c>
      <c r="C28" s="161">
        <v>-9.1462629566767362</v>
      </c>
      <c r="D28" s="162">
        <v>-12.57208207164453</v>
      </c>
      <c r="E28" s="162">
        <v>-9.5678382776201119</v>
      </c>
    </row>
    <row r="29" spans="1:5" ht="19" customHeight="1">
      <c r="A29" s="160" t="s">
        <v>55</v>
      </c>
      <c r="B29" s="161">
        <v>-2.8577650544331306</v>
      </c>
      <c r="C29" s="161">
        <v>-6.9995865661620513</v>
      </c>
      <c r="D29" s="162">
        <v>-11.571834233637915</v>
      </c>
      <c r="E29" s="162">
        <v>-13.678639268473304</v>
      </c>
    </row>
    <row r="30" spans="1:5" ht="19" customHeight="1">
      <c r="A30" s="160" t="s">
        <v>58</v>
      </c>
      <c r="B30" s="161">
        <v>-19.114104352295371</v>
      </c>
      <c r="C30" s="161">
        <v>-17.016524031455859</v>
      </c>
      <c r="D30" s="162">
        <v>-13.499802155590871</v>
      </c>
      <c r="E30" s="162">
        <v>-14.488374385265786</v>
      </c>
    </row>
    <row r="31" spans="1:5" ht="19" customHeight="1">
      <c r="A31" s="160" t="s">
        <v>61</v>
      </c>
      <c r="B31" s="161">
        <v>10.645537808325997</v>
      </c>
      <c r="C31" s="161">
        <v>-5.4216830731270562</v>
      </c>
      <c r="D31" s="162">
        <v>-3.413654535442717</v>
      </c>
      <c r="E31" s="162">
        <v>-2.7144318872021955</v>
      </c>
    </row>
    <row r="32" spans="1:5" ht="19" customHeight="1">
      <c r="A32" s="160" t="s">
        <v>64</v>
      </c>
      <c r="B32" s="161">
        <v>-23.98193486581836</v>
      </c>
      <c r="C32" s="161">
        <v>-4.346300322292123</v>
      </c>
      <c r="D32" s="162">
        <v>-2.8470164210865363</v>
      </c>
      <c r="E32" s="162">
        <v>-2.4051940535173486</v>
      </c>
    </row>
    <row r="33" spans="1:5" ht="19" customHeight="1">
      <c r="A33" s="160" t="s">
        <v>67</v>
      </c>
      <c r="B33" s="161">
        <v>-29.020631234040934</v>
      </c>
      <c r="C33" s="161">
        <v>-13.100295420020913</v>
      </c>
      <c r="D33" s="162">
        <v>-8.104535676909876</v>
      </c>
      <c r="E33" s="162">
        <v>-4.8609097274862449</v>
      </c>
    </row>
    <row r="34" spans="1:5" ht="19" customHeight="1">
      <c r="A34" s="160" t="s">
        <v>70</v>
      </c>
      <c r="B34" s="161">
        <v>13.222291938325768</v>
      </c>
      <c r="C34" s="161">
        <v>-5.7799198532095488</v>
      </c>
      <c r="D34" s="162">
        <v>-7.4669447574801637</v>
      </c>
      <c r="E34" s="162">
        <v>-7.543780589577608</v>
      </c>
    </row>
    <row r="35" spans="1:5" ht="19" customHeight="1">
      <c r="A35" s="160" t="s">
        <v>73</v>
      </c>
      <c r="B35" s="161">
        <v>-97.165761912774812</v>
      </c>
      <c r="C35" s="161">
        <v>-29.265890414638662</v>
      </c>
      <c r="D35" s="162">
        <v>-11.265147596936998</v>
      </c>
      <c r="E35" s="162">
        <v>-10.301974398869973</v>
      </c>
    </row>
    <row r="36" spans="1:5" ht="19" customHeight="1">
      <c r="A36" s="160" t="s">
        <v>76</v>
      </c>
      <c r="B36" s="161">
        <v>-21.833722285284679</v>
      </c>
      <c r="C36" s="161">
        <v>-12.763500703802066</v>
      </c>
      <c r="D36" s="162">
        <v>-10.371797493686074</v>
      </c>
      <c r="E36" s="162">
        <v>-9.9066741094768958</v>
      </c>
    </row>
    <row r="37" spans="1:5" ht="19" customHeight="1">
      <c r="A37" s="160"/>
      <c r="B37" s="161"/>
      <c r="C37" s="161"/>
      <c r="D37" s="162"/>
      <c r="E37" s="162"/>
    </row>
    <row r="38" spans="1:5" ht="19" customHeight="1">
      <c r="A38" s="163" t="s">
        <v>79</v>
      </c>
      <c r="B38" s="161">
        <v>-37.093018847797367</v>
      </c>
      <c r="C38" s="161">
        <v>-18.175716421255473</v>
      </c>
      <c r="D38" s="162">
        <v>-12.908831584060124</v>
      </c>
      <c r="E38" s="162">
        <v>-4.1481346476553824</v>
      </c>
    </row>
    <row r="39" spans="1:5" ht="19" customHeight="1">
      <c r="A39" s="163" t="s">
        <v>80</v>
      </c>
      <c r="B39" s="164"/>
      <c r="C39" s="164"/>
      <c r="D39" s="164"/>
      <c r="E39" s="165"/>
    </row>
    <row r="40" spans="1:5" ht="19" customHeight="1" thickBot="1">
      <c r="A40" s="166"/>
      <c r="B40" s="167"/>
      <c r="C40" s="167"/>
      <c r="D40" s="167"/>
      <c r="E40" s="168"/>
    </row>
    <row r="41" spans="1:5" s="158" customFormat="1" ht="19" customHeight="1" thickBot="1">
      <c r="A41" s="159"/>
      <c r="B41" s="887" t="s">
        <v>872</v>
      </c>
      <c r="C41" s="888"/>
      <c r="D41" s="888"/>
      <c r="E41" s="889"/>
    </row>
    <row r="42" spans="1:5" s="158" customFormat="1" ht="19" customHeight="1">
      <c r="A42" s="159"/>
      <c r="B42" s="173">
        <v>50302.724520686177</v>
      </c>
      <c r="C42" s="173">
        <v>100605.44904137235</v>
      </c>
      <c r="D42" s="173">
        <v>201210.89808274471</v>
      </c>
      <c r="E42" s="173">
        <v>402421.79616548942</v>
      </c>
    </row>
    <row r="43" spans="1:5" s="158" customFormat="1" ht="19" customHeight="1">
      <c r="A43" s="159"/>
      <c r="B43" s="875" t="s">
        <v>873</v>
      </c>
      <c r="C43" s="876"/>
      <c r="D43" s="876"/>
      <c r="E43" s="877"/>
    </row>
    <row r="44" spans="1:5" ht="19" customHeight="1">
      <c r="A44" s="160" t="s">
        <v>155</v>
      </c>
      <c r="B44" s="161">
        <v>-7.9347588036190047</v>
      </c>
      <c r="C44" s="161">
        <v>-1.9971898060361468</v>
      </c>
      <c r="D44" s="161">
        <v>-1.5097484056632595</v>
      </c>
      <c r="E44" s="161">
        <v>-1.4291522127226557</v>
      </c>
    </row>
    <row r="45" spans="1:5" ht="19" customHeight="1">
      <c r="A45" s="160" t="s">
        <v>56</v>
      </c>
      <c r="B45" s="161">
        <v>34.821118823550478</v>
      </c>
      <c r="C45" s="161">
        <v>7.2975391133373932</v>
      </c>
      <c r="D45" s="161">
        <v>1.6251590746327338</v>
      </c>
      <c r="E45" s="161">
        <v>0.38535585313285026</v>
      </c>
    </row>
    <row r="46" spans="1:5" ht="19" customHeight="1">
      <c r="A46" s="160" t="s">
        <v>59</v>
      </c>
      <c r="B46" s="161">
        <v>15.292231153039737</v>
      </c>
      <c r="C46" s="161">
        <v>4.0800421300003222</v>
      </c>
      <c r="D46" s="161">
        <v>4.3668639431222118</v>
      </c>
      <c r="E46" s="161">
        <v>5.0161456224920613</v>
      </c>
    </row>
    <row r="47" spans="1:5" ht="19" customHeight="1">
      <c r="A47" s="160" t="s">
        <v>62</v>
      </c>
      <c r="B47" s="161">
        <v>-5.8934723089032559</v>
      </c>
      <c r="C47" s="161">
        <v>-3.8177811672741626</v>
      </c>
      <c r="D47" s="161">
        <v>-3.0954513475216601</v>
      </c>
      <c r="E47" s="161">
        <v>-2.9232456321078075</v>
      </c>
    </row>
    <row r="48" spans="1:5" ht="19" customHeight="1">
      <c r="A48" s="160" t="s">
        <v>65</v>
      </c>
      <c r="B48" s="161">
        <v>19.306546036166822</v>
      </c>
      <c r="C48" s="161">
        <v>21.337277603403834</v>
      </c>
      <c r="D48" s="161">
        <v>22.023173695855917</v>
      </c>
      <c r="E48" s="161">
        <v>22.60778032331767</v>
      </c>
    </row>
    <row r="49" spans="1:5" ht="19" customHeight="1">
      <c r="A49" s="160" t="s">
        <v>68</v>
      </c>
      <c r="B49" s="161">
        <v>-1.2719128853796917</v>
      </c>
      <c r="C49" s="161">
        <v>0.12603945191200694</v>
      </c>
      <c r="D49" s="161">
        <v>0.71958129255278891</v>
      </c>
      <c r="E49" s="161">
        <v>0.94866203328194842</v>
      </c>
    </row>
    <row r="50" spans="1:5" ht="19" customHeight="1">
      <c r="A50" s="160" t="s">
        <v>71</v>
      </c>
      <c r="B50" s="161">
        <v>-2.9750222445722869</v>
      </c>
      <c r="C50" s="161">
        <v>0.62058571770698734</v>
      </c>
      <c r="D50" s="161">
        <v>1.3901383899122379</v>
      </c>
      <c r="E50" s="161">
        <v>2.2068696366245319</v>
      </c>
    </row>
    <row r="51" spans="1:5" ht="19" customHeight="1">
      <c r="A51" s="160" t="s">
        <v>74</v>
      </c>
      <c r="B51" s="161">
        <v>1.0915343325530102</v>
      </c>
      <c r="C51" s="161">
        <v>-0.56402008090850586</v>
      </c>
      <c r="D51" s="161">
        <v>0.51433814880763862</v>
      </c>
      <c r="E51" s="161">
        <v>0.80706914948505926</v>
      </c>
    </row>
    <row r="52" spans="1:5" ht="19" customHeight="1">
      <c r="A52" s="160" t="s">
        <v>77</v>
      </c>
      <c r="B52" s="161">
        <v>3.4550899857063939</v>
      </c>
      <c r="C52" s="161">
        <v>1.2076826242140442</v>
      </c>
      <c r="D52" s="161">
        <v>-1.0541531420831376</v>
      </c>
      <c r="E52" s="161">
        <v>0.86501484550700525</v>
      </c>
    </row>
    <row r="53" spans="1:5" ht="19" customHeight="1">
      <c r="A53" s="160" t="s">
        <v>53</v>
      </c>
      <c r="B53" s="161">
        <v>-7.6951493284930166</v>
      </c>
      <c r="C53" s="161">
        <v>-2.3708238367092349E-2</v>
      </c>
      <c r="D53" s="161">
        <v>0.99202910594883065</v>
      </c>
      <c r="E53" s="161">
        <v>1.1201815589761992</v>
      </c>
    </row>
    <row r="54" spans="1:5" ht="19" customHeight="1">
      <c r="A54" s="160" t="s">
        <v>57</v>
      </c>
      <c r="B54" s="161">
        <v>-2.3923870625897194</v>
      </c>
      <c r="C54" s="161">
        <v>-3.3314749905720049</v>
      </c>
      <c r="D54" s="161">
        <v>-2.4741221090147292</v>
      </c>
      <c r="E54" s="161">
        <v>-2.1022294428986612</v>
      </c>
    </row>
    <row r="55" spans="1:5" ht="19" customHeight="1">
      <c r="A55" s="160" t="s">
        <v>60</v>
      </c>
      <c r="B55" s="161">
        <v>-66.007380758833648</v>
      </c>
      <c r="C55" s="161">
        <v>-5.6082087338289881</v>
      </c>
      <c r="D55" s="161">
        <v>-4.1528573016911992</v>
      </c>
      <c r="E55" s="161">
        <v>-3.8085602478705454</v>
      </c>
    </row>
    <row r="56" spans="1:5" ht="19" customHeight="1">
      <c r="A56" s="160" t="s">
        <v>63</v>
      </c>
      <c r="B56" s="161">
        <v>-8.5209984637359923</v>
      </c>
      <c r="C56" s="161">
        <v>-3.7318572420968508</v>
      </c>
      <c r="D56" s="161">
        <v>-2.1658063936246634</v>
      </c>
      <c r="E56" s="161">
        <v>-1.49733823601008</v>
      </c>
    </row>
    <row r="57" spans="1:5" ht="19" customHeight="1">
      <c r="A57" s="160" t="s">
        <v>66</v>
      </c>
      <c r="B57" s="161">
        <v>-4.4583946378821224</v>
      </c>
      <c r="C57" s="161">
        <v>-1.8807885392333503</v>
      </c>
      <c r="D57" s="161">
        <v>-1.3918775725232706</v>
      </c>
      <c r="E57" s="161">
        <v>-0.90518410917486847</v>
      </c>
    </row>
    <row r="58" spans="1:5" ht="19" customHeight="1">
      <c r="A58" s="160" t="s">
        <v>69</v>
      </c>
      <c r="B58" s="161">
        <v>-2.7696631009682449</v>
      </c>
      <c r="C58" s="161">
        <v>9.110274130884477E-2</v>
      </c>
      <c r="D58" s="161">
        <v>0.94423614788735222</v>
      </c>
      <c r="E58" s="161">
        <v>1.3869320215795824</v>
      </c>
    </row>
    <row r="59" spans="1:5" ht="19" customHeight="1">
      <c r="A59" s="160" t="s">
        <v>72</v>
      </c>
      <c r="B59" s="161">
        <v>-9.5625580913269062</v>
      </c>
      <c r="C59" s="161">
        <v>-9.4118070424179479</v>
      </c>
      <c r="D59" s="161">
        <v>-8.83564738753482</v>
      </c>
      <c r="E59" s="161">
        <v>-8.2221981248228673</v>
      </c>
    </row>
    <row r="60" spans="1:5" ht="19" customHeight="1">
      <c r="A60" s="160" t="s">
        <v>75</v>
      </c>
      <c r="B60" s="161">
        <v>-3.369640635846622</v>
      </c>
      <c r="C60" s="161">
        <v>1.1903137511810797</v>
      </c>
      <c r="D60" s="161">
        <v>2.4055045988007606</v>
      </c>
      <c r="E60" s="161">
        <v>2.9573947689999187</v>
      </c>
    </row>
    <row r="61" spans="1:5" ht="19" customHeight="1">
      <c r="A61" s="160" t="s">
        <v>78</v>
      </c>
      <c r="B61" s="161">
        <v>-1.0569346874936656</v>
      </c>
      <c r="C61" s="161">
        <v>-4.5693368765455489E-2</v>
      </c>
      <c r="D61" s="161">
        <v>-1.2202101318569447</v>
      </c>
      <c r="E61" s="161">
        <v>-1.2258753655328292</v>
      </c>
    </row>
    <row r="62" spans="1:5" ht="19" customHeight="1">
      <c r="A62" s="160" t="s">
        <v>55</v>
      </c>
      <c r="B62" s="161">
        <v>-4.8359321261845878</v>
      </c>
      <c r="C62" s="161">
        <v>-7.2568527416873678</v>
      </c>
      <c r="D62" s="161">
        <v>-5.0766437715096941</v>
      </c>
      <c r="E62" s="161">
        <v>-3.6066555956067106</v>
      </c>
    </row>
    <row r="63" spans="1:5" ht="19" customHeight="1">
      <c r="A63" s="160" t="s">
        <v>58</v>
      </c>
      <c r="B63" s="161">
        <v>-7.774556889480678</v>
      </c>
      <c r="C63" s="161">
        <v>-2.229202065979095</v>
      </c>
      <c r="D63" s="161">
        <v>-1.2664736627341853</v>
      </c>
      <c r="E63" s="161">
        <v>-0.83706653409136322</v>
      </c>
    </row>
    <row r="64" spans="1:5" ht="19" customHeight="1">
      <c r="A64" s="160" t="s">
        <v>61</v>
      </c>
      <c r="B64" s="161">
        <v>-6.8884256219819662</v>
      </c>
      <c r="C64" s="161">
        <v>-3.308722063846659</v>
      </c>
      <c r="D64" s="161">
        <v>-1.4916460888307483</v>
      </c>
      <c r="E64" s="161">
        <v>-0.97405510709553766</v>
      </c>
    </row>
    <row r="65" spans="1:5" ht="19" customHeight="1">
      <c r="A65" s="160" t="s">
        <v>64</v>
      </c>
      <c r="B65" s="161">
        <v>-11.851762044555571</v>
      </c>
      <c r="C65" s="161">
        <v>-1.0052357940757162</v>
      </c>
      <c r="D65" s="161">
        <v>-1.383315382247801</v>
      </c>
      <c r="E65" s="161">
        <v>-1.0658972401201368</v>
      </c>
    </row>
    <row r="66" spans="1:5" ht="19" customHeight="1">
      <c r="A66" s="160" t="s">
        <v>67</v>
      </c>
      <c r="B66" s="161">
        <v>-25.106811674567282</v>
      </c>
      <c r="C66" s="161">
        <v>-5.6051350771131752</v>
      </c>
      <c r="D66" s="161">
        <v>-3.5533612096919995</v>
      </c>
      <c r="E66" s="161">
        <v>-1.6623557729737399</v>
      </c>
    </row>
    <row r="67" spans="1:5" ht="19" customHeight="1">
      <c r="A67" s="160" t="s">
        <v>70</v>
      </c>
      <c r="B67" s="161">
        <v>-7.7070362307922693</v>
      </c>
      <c r="C67" s="161">
        <v>-5.3654580806531982</v>
      </c>
      <c r="D67" s="161">
        <v>-7.9522169930759219</v>
      </c>
      <c r="E67" s="161">
        <v>-7.1296196638907361</v>
      </c>
    </row>
    <row r="68" spans="1:5" ht="19" customHeight="1">
      <c r="A68" s="160" t="s">
        <v>73</v>
      </c>
      <c r="B68" s="161">
        <v>2.7635619242579423</v>
      </c>
      <c r="C68" s="161">
        <v>-7.8603738615497036</v>
      </c>
      <c r="D68" s="161">
        <v>-2.6042560095917793</v>
      </c>
      <c r="E68" s="161">
        <v>-1.4347686275724527</v>
      </c>
    </row>
    <row r="69" spans="1:5" ht="19" customHeight="1">
      <c r="A69" s="160" t="s">
        <v>76</v>
      </c>
      <c r="B69" s="161">
        <v>-15.334054249694262</v>
      </c>
      <c r="C69" s="161">
        <v>-7.6242545114851339</v>
      </c>
      <c r="D69" s="161">
        <v>-5.4862427511495326</v>
      </c>
      <c r="E69" s="161">
        <v>-5.195974694366285</v>
      </c>
    </row>
    <row r="70" spans="1:5" ht="19" customHeight="1">
      <c r="A70" s="160"/>
      <c r="B70" s="169"/>
      <c r="C70" s="169"/>
      <c r="D70" s="169"/>
      <c r="E70" s="169"/>
    </row>
    <row r="71" spans="1:5" ht="19" customHeight="1">
      <c r="A71" s="163" t="s">
        <v>79</v>
      </c>
      <c r="B71" s="161">
        <v>-11.642544887553953</v>
      </c>
      <c r="C71" s="161">
        <v>-5.7847157259492406</v>
      </c>
      <c r="D71" s="161">
        <v>-4.8528477698428532</v>
      </c>
      <c r="E71" s="161">
        <v>-1.4672122138470343</v>
      </c>
    </row>
    <row r="72" spans="1:5" ht="19" customHeight="1">
      <c r="A72" s="163" t="s">
        <v>80</v>
      </c>
      <c r="B72" s="170"/>
      <c r="C72" s="170"/>
      <c r="D72" s="170"/>
    </row>
    <row r="73" spans="1:5" ht="19" customHeight="1">
      <c r="A73" s="171"/>
      <c r="B73" s="170"/>
      <c r="C73" s="170"/>
      <c r="D73" s="170"/>
    </row>
    <row r="74" spans="1:5" ht="19" customHeight="1">
      <c r="A74" s="155"/>
      <c r="B74" s="170"/>
      <c r="C74" s="170"/>
      <c r="D74" s="170"/>
    </row>
    <row r="75" spans="1:5" ht="19" customHeight="1">
      <c r="B75" s="172"/>
      <c r="C75" s="172"/>
      <c r="D75" s="172"/>
    </row>
    <row r="76" spans="1:5" ht="19" customHeight="1">
      <c r="B76" s="172"/>
      <c r="C76" s="172"/>
      <c r="D76" s="172"/>
    </row>
    <row r="77" spans="1:5" ht="19" customHeight="1">
      <c r="B77" s="172"/>
      <c r="C77" s="172"/>
      <c r="D77" s="172"/>
    </row>
    <row r="78" spans="1:5" ht="19" customHeight="1">
      <c r="B78" s="172"/>
      <c r="C78" s="172"/>
      <c r="D78" s="172"/>
    </row>
    <row r="79" spans="1:5" ht="19" customHeight="1">
      <c r="B79" s="172"/>
      <c r="C79" s="172"/>
      <c r="D79" s="172"/>
    </row>
    <row r="80" spans="1:5" ht="19" customHeight="1">
      <c r="B80" s="172"/>
      <c r="C80" s="172"/>
      <c r="D80" s="172"/>
    </row>
    <row r="81" spans="2:4" ht="19" customHeight="1">
      <c r="B81" s="172"/>
      <c r="C81" s="172"/>
      <c r="D81" s="172"/>
    </row>
    <row r="82" spans="2:4" ht="19" customHeight="1">
      <c r="B82" s="172"/>
      <c r="C82" s="172"/>
      <c r="D82" s="172"/>
    </row>
    <row r="83" spans="2:4" ht="19" customHeight="1">
      <c r="B83" s="172"/>
      <c r="C83" s="172"/>
      <c r="D83" s="172"/>
    </row>
    <row r="84" spans="2:4" ht="19" customHeight="1">
      <c r="B84" s="172"/>
      <c r="C84" s="172"/>
      <c r="D84" s="172"/>
    </row>
    <row r="85" spans="2:4" ht="19" customHeight="1">
      <c r="B85" s="172"/>
      <c r="C85" s="172"/>
      <c r="D85" s="172"/>
    </row>
    <row r="86" spans="2:4">
      <c r="B86" s="172"/>
      <c r="C86" s="172"/>
      <c r="D86" s="172"/>
    </row>
    <row r="87" spans="2:4">
      <c r="B87" s="172"/>
      <c r="C87" s="172"/>
      <c r="D87" s="172"/>
    </row>
    <row r="88" spans="2:4">
      <c r="B88" s="172"/>
      <c r="C88" s="172"/>
      <c r="D88" s="172"/>
    </row>
    <row r="89" spans="2:4">
      <c r="B89" s="172"/>
      <c r="C89" s="172"/>
      <c r="D89" s="172"/>
    </row>
    <row r="90" spans="2:4">
      <c r="B90" s="172"/>
      <c r="C90" s="172"/>
      <c r="D90" s="172"/>
    </row>
    <row r="91" spans="2:4">
      <c r="B91" s="172"/>
      <c r="C91" s="172"/>
      <c r="D91" s="172"/>
    </row>
    <row r="92" spans="2:4">
      <c r="B92" s="172"/>
      <c r="C92" s="172"/>
      <c r="D92" s="172"/>
    </row>
    <row r="93" spans="2:4">
      <c r="B93" s="172"/>
      <c r="C93" s="172"/>
      <c r="D93" s="172"/>
    </row>
    <row r="94" spans="2:4">
      <c r="B94" s="172"/>
      <c r="C94" s="172"/>
      <c r="D94" s="172"/>
    </row>
    <row r="95" spans="2:4">
      <c r="B95" s="172"/>
      <c r="C95" s="172"/>
      <c r="D95" s="172"/>
    </row>
    <row r="96" spans="2:4">
      <c r="B96" s="172"/>
      <c r="C96" s="172"/>
      <c r="D96" s="172"/>
    </row>
    <row r="97" spans="2:4">
      <c r="B97" s="172"/>
      <c r="C97" s="172"/>
      <c r="D97" s="172"/>
    </row>
    <row r="98" spans="2:4">
      <c r="B98" s="172"/>
      <c r="C98" s="172"/>
      <c r="D98" s="172"/>
    </row>
    <row r="99" spans="2:4">
      <c r="B99" s="172"/>
      <c r="C99" s="172"/>
      <c r="D99" s="172"/>
    </row>
    <row r="100" spans="2:4">
      <c r="B100" s="172"/>
      <c r="C100" s="172"/>
      <c r="D100" s="172"/>
    </row>
    <row r="101" spans="2:4">
      <c r="B101" s="172"/>
      <c r="C101" s="172"/>
      <c r="D101" s="172"/>
    </row>
    <row r="102" spans="2:4">
      <c r="B102" s="172"/>
      <c r="C102" s="172"/>
      <c r="D102" s="172"/>
    </row>
    <row r="103" spans="2:4">
      <c r="B103" s="172"/>
      <c r="C103" s="172"/>
      <c r="D103" s="172"/>
    </row>
    <row r="104" spans="2:4">
      <c r="B104" s="172"/>
      <c r="C104" s="172"/>
      <c r="D104" s="172"/>
    </row>
    <row r="105" spans="2:4">
      <c r="B105" s="172"/>
      <c r="C105" s="172"/>
      <c r="D105" s="172"/>
    </row>
    <row r="106" spans="2:4">
      <c r="B106" s="172"/>
      <c r="C106" s="172"/>
      <c r="D106" s="172"/>
    </row>
    <row r="107" spans="2:4">
      <c r="B107" s="172"/>
      <c r="C107" s="172"/>
      <c r="D107" s="172"/>
    </row>
    <row r="108" spans="2:4">
      <c r="B108" s="172"/>
      <c r="C108" s="172"/>
      <c r="D108" s="172"/>
    </row>
    <row r="109" spans="2:4">
      <c r="B109" s="172"/>
      <c r="C109" s="172"/>
      <c r="D109" s="172"/>
    </row>
    <row r="110" spans="2:4">
      <c r="B110" s="172"/>
      <c r="C110" s="172"/>
      <c r="D110" s="172"/>
    </row>
    <row r="111" spans="2:4">
      <c r="B111" s="172"/>
      <c r="C111" s="172"/>
      <c r="D111" s="172"/>
    </row>
    <row r="112" spans="2:4">
      <c r="B112" s="172"/>
      <c r="C112" s="172"/>
      <c r="D112" s="172"/>
    </row>
    <row r="113" spans="2:4">
      <c r="B113" s="172"/>
      <c r="C113" s="172"/>
      <c r="D113" s="172"/>
    </row>
    <row r="114" spans="2:4">
      <c r="B114" s="172"/>
      <c r="C114" s="172"/>
      <c r="D114" s="172"/>
    </row>
    <row r="115" spans="2:4">
      <c r="B115" s="172"/>
      <c r="C115" s="172"/>
      <c r="D115" s="172"/>
    </row>
    <row r="116" spans="2:4">
      <c r="B116" s="172"/>
      <c r="C116" s="172"/>
      <c r="D116" s="172"/>
    </row>
    <row r="117" spans="2:4">
      <c r="B117" s="172"/>
      <c r="C117" s="172"/>
      <c r="D117" s="172"/>
    </row>
    <row r="118" spans="2:4">
      <c r="B118" s="172"/>
      <c r="C118" s="172"/>
      <c r="D118" s="172"/>
    </row>
    <row r="119" spans="2:4">
      <c r="B119" s="172"/>
      <c r="C119" s="172"/>
      <c r="D119" s="172"/>
    </row>
    <row r="120" spans="2:4">
      <c r="B120" s="172"/>
      <c r="C120" s="172"/>
      <c r="D120" s="172"/>
    </row>
    <row r="121" spans="2:4">
      <c r="B121" s="172"/>
      <c r="C121" s="172"/>
      <c r="D121" s="172"/>
    </row>
    <row r="122" spans="2:4">
      <c r="B122" s="172"/>
      <c r="C122" s="172"/>
      <c r="D122" s="172"/>
    </row>
    <row r="123" spans="2:4">
      <c r="B123" s="172"/>
      <c r="C123" s="172"/>
      <c r="D123" s="172"/>
    </row>
    <row r="124" spans="2:4">
      <c r="B124" s="172"/>
      <c r="C124" s="172"/>
      <c r="D124" s="172"/>
    </row>
    <row r="125" spans="2:4">
      <c r="B125" s="172"/>
      <c r="C125" s="172"/>
      <c r="D125" s="172"/>
    </row>
    <row r="126" spans="2:4">
      <c r="B126" s="172"/>
      <c r="C126" s="172"/>
      <c r="D126" s="172"/>
    </row>
  </sheetData>
  <mergeCells count="5">
    <mergeCell ref="B43:E43"/>
    <mergeCell ref="B6:E6"/>
    <mergeCell ref="B8:E8"/>
    <mergeCell ref="B10:E10"/>
    <mergeCell ref="B41:E41"/>
  </mergeCells>
  <phoneticPr fontId="7" type="noConversion"/>
  <printOptions horizontalCentered="1"/>
  <pageMargins left="0.39370078740157483" right="0.39370078740157483" top="0.59055118110236227" bottom="0.59055118110236227" header="0.39370078740157483" footer="0.39370078740157483"/>
  <pageSetup paperSize="9" scale="37" orientation="portrait" r:id="rId1"/>
  <headerFooter alignWithMargins="0">
    <oddHeader>&amp;C&amp;"Helvetica,Fett"&amp;12 2017</oddHeader>
    <oddFooter>&amp;C&amp;"Helvetica,Standard" Eidg. Steuerverwaltung  -  Administration fédérale des contributions  -  Amministrazione federale delle contribuzioni&amp;R47</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Tabelle19">
    <outlinePr applyStyles="1"/>
  </sheetPr>
  <dimension ref="A1:AA126"/>
  <sheetViews>
    <sheetView view="pageLayout" zoomScale="70" zoomScaleNormal="60" zoomScalePageLayoutView="70" workbookViewId="0"/>
  </sheetViews>
  <sheetFormatPr baseColWidth="10" defaultColWidth="10.33203125" defaultRowHeight="13"/>
  <cols>
    <col min="1" max="1" width="30.5" style="152" customWidth="1"/>
    <col min="2" max="12" width="10.6640625" style="152" customWidth="1"/>
    <col min="13" max="13" width="12.33203125" style="152" bestFit="1" customWidth="1"/>
    <col min="14" max="14" width="12.6640625" style="152" customWidth="1"/>
    <col min="15" max="15" width="12.33203125" style="152" bestFit="1" customWidth="1"/>
    <col min="16" max="25" width="12.6640625" style="152" customWidth="1"/>
    <col min="26" max="26" width="34.5" style="152" bestFit="1" customWidth="1"/>
    <col min="27" max="237" width="12.6640625" style="152" customWidth="1"/>
    <col min="238" max="16384" width="10.33203125" style="152"/>
  </cols>
  <sheetData>
    <row r="1" spans="1:27" ht="19" customHeight="1">
      <c r="A1" s="149" t="s">
        <v>821</v>
      </c>
      <c r="B1" s="150"/>
      <c r="C1" s="150"/>
      <c r="D1" s="150"/>
      <c r="E1" s="150"/>
      <c r="F1" s="150"/>
      <c r="G1" s="150"/>
      <c r="H1" s="150"/>
      <c r="I1" s="150"/>
    </row>
    <row r="2" spans="1:27" ht="19" customHeight="1">
      <c r="A2" s="149" t="s">
        <v>821</v>
      </c>
      <c r="B2" s="155"/>
      <c r="C2" s="155"/>
      <c r="D2" s="155"/>
      <c r="E2" s="155"/>
      <c r="F2" s="155"/>
      <c r="G2" s="155"/>
      <c r="H2" s="155"/>
      <c r="I2" s="155"/>
    </row>
    <row r="3" spans="1:27" ht="19" customHeight="1">
      <c r="A3" s="153" t="s">
        <v>43</v>
      </c>
      <c r="B3" s="153"/>
      <c r="C3" s="153"/>
      <c r="D3" s="153"/>
      <c r="E3" s="153"/>
      <c r="F3" s="153"/>
      <c r="G3" s="153"/>
      <c r="H3" s="153"/>
      <c r="I3" s="153"/>
      <c r="J3" s="154"/>
      <c r="K3" s="154"/>
      <c r="L3" s="154"/>
      <c r="M3" s="154"/>
      <c r="N3" s="154"/>
      <c r="O3" s="154"/>
      <c r="P3" s="154"/>
    </row>
    <row r="4" spans="1:27" ht="19" customHeight="1">
      <c r="A4" s="153" t="s">
        <v>109</v>
      </c>
      <c r="B4" s="153"/>
      <c r="C4" s="153"/>
      <c r="D4" s="153"/>
      <c r="E4" s="153"/>
      <c r="F4" s="153"/>
      <c r="G4" s="153"/>
      <c r="H4" s="153"/>
      <c r="I4" s="153"/>
      <c r="J4" s="154"/>
      <c r="K4" s="154"/>
      <c r="L4" s="154"/>
      <c r="M4" s="154"/>
      <c r="N4" s="154"/>
      <c r="O4" s="154"/>
      <c r="P4" s="154"/>
    </row>
    <row r="5" spans="1:27" ht="43.5" customHeight="1" thickBot="1">
      <c r="A5" s="893" t="s">
        <v>91</v>
      </c>
      <c r="B5" s="893"/>
      <c r="C5" s="893"/>
      <c r="D5" s="893"/>
      <c r="E5" s="893"/>
      <c r="F5" s="893"/>
      <c r="G5" s="893"/>
      <c r="H5" s="893"/>
      <c r="I5" s="893"/>
      <c r="J5" s="893"/>
    </row>
    <row r="6" spans="1:27" s="158" customFormat="1" ht="19" customHeight="1" thickBot="1">
      <c r="A6" s="156">
        <v>24</v>
      </c>
      <c r="B6" s="894" t="s">
        <v>110</v>
      </c>
      <c r="C6" s="895"/>
      <c r="D6" s="895"/>
      <c r="E6" s="895"/>
      <c r="F6" s="895"/>
      <c r="G6" s="895"/>
      <c r="H6" s="895"/>
      <c r="I6" s="895"/>
      <c r="J6" s="895"/>
      <c r="K6" s="895"/>
      <c r="L6" s="895"/>
      <c r="M6" s="896"/>
      <c r="N6" s="894" t="s">
        <v>874</v>
      </c>
      <c r="O6" s="895"/>
      <c r="P6" s="895"/>
      <c r="Q6" s="895"/>
      <c r="R6" s="895"/>
      <c r="S6" s="895"/>
      <c r="T6" s="895"/>
      <c r="U6" s="895"/>
      <c r="V6" s="895"/>
      <c r="W6" s="895"/>
      <c r="X6" s="895"/>
      <c r="Y6" s="896"/>
      <c r="Z6" s="181">
        <v>24</v>
      </c>
    </row>
    <row r="7" spans="1:27" s="158" customFormat="1" ht="19" customHeight="1">
      <c r="A7" s="175"/>
      <c r="B7" s="180">
        <v>2006</v>
      </c>
      <c r="C7" s="180">
        <v>2007</v>
      </c>
      <c r="D7" s="180">
        <v>2008</v>
      </c>
      <c r="E7" s="180">
        <v>2009</v>
      </c>
      <c r="F7" s="180">
        <v>2010</v>
      </c>
      <c r="G7" s="180">
        <v>2011</v>
      </c>
      <c r="H7" s="180">
        <v>2012</v>
      </c>
      <c r="I7" s="180">
        <v>2013</v>
      </c>
      <c r="J7" s="180">
        <v>2014</v>
      </c>
      <c r="K7" s="180">
        <v>2015</v>
      </c>
      <c r="L7" s="180">
        <v>2016</v>
      </c>
      <c r="M7" s="180">
        <v>2017</v>
      </c>
      <c r="N7" s="180">
        <v>2006</v>
      </c>
      <c r="O7" s="180">
        <v>2007</v>
      </c>
      <c r="P7" s="180">
        <v>2008</v>
      </c>
      <c r="Q7" s="180">
        <v>2009</v>
      </c>
      <c r="R7" s="180">
        <v>2010</v>
      </c>
      <c r="S7" s="180">
        <v>2011</v>
      </c>
      <c r="T7" s="180">
        <v>2012</v>
      </c>
      <c r="U7" s="180">
        <v>2013</v>
      </c>
      <c r="V7" s="180">
        <v>2014</v>
      </c>
      <c r="W7" s="180">
        <v>2015</v>
      </c>
      <c r="X7" s="180">
        <v>2016</v>
      </c>
      <c r="Y7" s="180">
        <v>2017</v>
      </c>
      <c r="Z7" s="181" t="s">
        <v>11</v>
      </c>
    </row>
    <row r="8" spans="1:27" s="158" customFormat="1" ht="19" customHeight="1">
      <c r="A8" s="157" t="s">
        <v>10</v>
      </c>
      <c r="B8" s="890" t="s">
        <v>111</v>
      </c>
      <c r="C8" s="891"/>
      <c r="D8" s="891"/>
      <c r="E8" s="891"/>
      <c r="F8" s="891"/>
      <c r="G8" s="891"/>
      <c r="H8" s="891"/>
      <c r="I8" s="891"/>
      <c r="J8" s="891"/>
      <c r="K8" s="891"/>
      <c r="L8" s="891"/>
      <c r="M8" s="892"/>
      <c r="N8" s="890" t="s">
        <v>875</v>
      </c>
      <c r="O8" s="891"/>
      <c r="P8" s="891"/>
      <c r="Q8" s="891"/>
      <c r="R8" s="891"/>
      <c r="S8" s="891"/>
      <c r="T8" s="891"/>
      <c r="U8" s="891"/>
      <c r="V8" s="891"/>
      <c r="W8" s="891"/>
      <c r="X8" s="891"/>
      <c r="Y8" s="892"/>
      <c r="Z8" s="181" t="s">
        <v>14</v>
      </c>
    </row>
    <row r="9" spans="1:27" s="158" customFormat="1" ht="19" customHeight="1" thickBot="1">
      <c r="A9" s="157" t="s">
        <v>13</v>
      </c>
      <c r="B9" s="180">
        <v>192.8</v>
      </c>
      <c r="C9" s="180">
        <v>193.9</v>
      </c>
      <c r="D9" s="180">
        <v>197.8</v>
      </c>
      <c r="E9" s="180">
        <v>199.2</v>
      </c>
      <c r="F9" s="180">
        <v>199.8</v>
      </c>
      <c r="G9" s="180">
        <v>200.8</v>
      </c>
      <c r="H9" s="180">
        <v>199.4</v>
      </c>
      <c r="I9" s="180">
        <v>198.5</v>
      </c>
      <c r="J9" s="180">
        <v>198.7</v>
      </c>
      <c r="K9" s="180">
        <v>198</v>
      </c>
      <c r="L9" s="180">
        <v>195.4</v>
      </c>
      <c r="M9" s="180">
        <v>195.4</v>
      </c>
      <c r="N9" s="180">
        <v>192.8</v>
      </c>
      <c r="O9" s="180">
        <v>193.9</v>
      </c>
      <c r="P9" s="180">
        <v>197.8</v>
      </c>
      <c r="Q9" s="180">
        <v>199.2</v>
      </c>
      <c r="R9" s="180">
        <v>199.8</v>
      </c>
      <c r="S9" s="180">
        <v>200.8</v>
      </c>
      <c r="T9" s="180">
        <v>199.4</v>
      </c>
      <c r="U9" s="180">
        <v>198.5</v>
      </c>
      <c r="V9" s="180">
        <v>198.7</v>
      </c>
      <c r="W9" s="180">
        <v>198</v>
      </c>
      <c r="X9" s="180">
        <v>195.4</v>
      </c>
      <c r="Y9" s="180">
        <v>195.4</v>
      </c>
      <c r="Z9" s="181"/>
    </row>
    <row r="10" spans="1:27" s="158" customFormat="1" ht="19" customHeight="1" thickBot="1">
      <c r="A10" s="159"/>
      <c r="B10" s="894" t="s">
        <v>112</v>
      </c>
      <c r="C10" s="895"/>
      <c r="D10" s="895"/>
      <c r="E10" s="895"/>
      <c r="F10" s="895"/>
      <c r="G10" s="895"/>
      <c r="H10" s="895"/>
      <c r="I10" s="895"/>
      <c r="J10" s="895"/>
      <c r="K10" s="895"/>
      <c r="L10" s="895"/>
      <c r="M10" s="896"/>
      <c r="N10" s="894" t="s">
        <v>876</v>
      </c>
      <c r="O10" s="895"/>
      <c r="P10" s="895"/>
      <c r="Q10" s="895"/>
      <c r="R10" s="895"/>
      <c r="S10" s="895"/>
      <c r="T10" s="895"/>
      <c r="U10" s="895"/>
      <c r="V10" s="895"/>
      <c r="W10" s="895"/>
      <c r="X10" s="895"/>
      <c r="Y10" s="896"/>
      <c r="Z10" s="181"/>
    </row>
    <row r="11" spans="1:27" s="158" customFormat="1" ht="19" customHeight="1">
      <c r="A11" s="159"/>
      <c r="B11" s="457">
        <v>48638</v>
      </c>
      <c r="C11" s="457">
        <v>48915.23713420787</v>
      </c>
      <c r="D11" s="457">
        <v>49899.091826437951</v>
      </c>
      <c r="E11" s="457">
        <v>50252.270433905149</v>
      </c>
      <c r="F11" s="457">
        <v>50403.632694248241</v>
      </c>
      <c r="G11" s="457">
        <v>50655.903128153383</v>
      </c>
      <c r="H11" s="457">
        <v>50302.724520686177</v>
      </c>
      <c r="I11" s="457">
        <v>50076</v>
      </c>
      <c r="J11" s="457">
        <v>50126.135216952571</v>
      </c>
      <c r="K11" s="457">
        <v>49949.545913218972</v>
      </c>
      <c r="L11" s="457">
        <v>49293.642785065589</v>
      </c>
      <c r="M11" s="457">
        <v>49293.642785065589</v>
      </c>
      <c r="N11" s="457">
        <v>194551</v>
      </c>
      <c r="O11" s="457">
        <v>195660.94853683148</v>
      </c>
      <c r="P11" s="457">
        <v>199596.3673057518</v>
      </c>
      <c r="Q11" s="457">
        <v>201009.0817356206</v>
      </c>
      <c r="R11" s="457">
        <v>201614.53077699296</v>
      </c>
      <c r="S11" s="457">
        <v>202623.61251261353</v>
      </c>
      <c r="T11" s="457">
        <v>201210.89808274471</v>
      </c>
      <c r="U11" s="457">
        <v>200302.72452068617</v>
      </c>
      <c r="V11" s="457">
        <v>200504.54086781028</v>
      </c>
      <c r="W11" s="457">
        <v>199798.18365287589</v>
      </c>
      <c r="X11" s="457">
        <v>197174.57114026236</v>
      </c>
      <c r="Y11" s="457">
        <v>197174.57114026236</v>
      </c>
      <c r="Z11" s="181"/>
    </row>
    <row r="12" spans="1:27" s="158" customFormat="1" ht="19" customHeight="1">
      <c r="A12" s="159"/>
      <c r="B12" s="890" t="s">
        <v>24</v>
      </c>
      <c r="C12" s="891"/>
      <c r="D12" s="891"/>
      <c r="E12" s="891"/>
      <c r="F12" s="891"/>
      <c r="G12" s="891"/>
      <c r="H12" s="891"/>
      <c r="I12" s="891"/>
      <c r="J12" s="891"/>
      <c r="K12" s="891"/>
      <c r="L12" s="891"/>
      <c r="M12" s="892"/>
      <c r="N12" s="890" t="s">
        <v>356</v>
      </c>
      <c r="O12" s="891"/>
      <c r="P12" s="891"/>
      <c r="Q12" s="891"/>
      <c r="R12" s="891"/>
      <c r="S12" s="891"/>
      <c r="T12" s="891"/>
      <c r="U12" s="891"/>
      <c r="V12" s="891"/>
      <c r="W12" s="891"/>
      <c r="X12" s="891"/>
      <c r="Y12" s="892"/>
      <c r="Z12" s="181"/>
    </row>
    <row r="13" spans="1:27" ht="19" customHeight="1">
      <c r="A13" s="160" t="s">
        <v>155</v>
      </c>
      <c r="B13" s="390">
        <v>4.7694445020746876</v>
      </c>
      <c r="C13" s="390">
        <v>4.5042202166064982</v>
      </c>
      <c r="D13" s="390">
        <v>4.4980778564206263</v>
      </c>
      <c r="E13" s="390">
        <v>4.512233935742973</v>
      </c>
      <c r="F13" s="390">
        <v>4.6127627627627632</v>
      </c>
      <c r="G13" s="390">
        <v>4.612493027888446</v>
      </c>
      <c r="H13" s="390">
        <v>4.0870549648946843</v>
      </c>
      <c r="I13" s="390">
        <v>3.9051890176322419</v>
      </c>
      <c r="J13" s="390">
        <v>3.924100654252642</v>
      </c>
      <c r="K13" s="390">
        <v>4.0525893939393942</v>
      </c>
      <c r="L13" s="390">
        <v>3.9671444216990785</v>
      </c>
      <c r="M13" s="390">
        <v>3.7627570112589561</v>
      </c>
      <c r="N13" s="391">
        <v>13.156681509336099</v>
      </c>
      <c r="O13" s="391">
        <v>13.201126843733885</v>
      </c>
      <c r="P13" s="391">
        <v>13.177845045500503</v>
      </c>
      <c r="Q13" s="391">
        <v>13.188210090361446</v>
      </c>
      <c r="R13" s="391">
        <v>13.205645395395393</v>
      </c>
      <c r="S13" s="391">
        <v>13.162582420318724</v>
      </c>
      <c r="T13" s="391">
        <v>12.53142858575727</v>
      </c>
      <c r="U13" s="391">
        <v>12.446735340050379</v>
      </c>
      <c r="V13" s="391">
        <v>12.444481253145447</v>
      </c>
      <c r="W13" s="391">
        <v>12.426589444444444</v>
      </c>
      <c r="X13" s="391">
        <v>12.341069063459571</v>
      </c>
      <c r="Y13" s="391">
        <v>12.342235542476971</v>
      </c>
      <c r="Z13" s="181" t="s">
        <v>365</v>
      </c>
      <c r="AA13" s="391"/>
    </row>
    <row r="14" spans="1:27" ht="19" customHeight="1">
      <c r="A14" s="160" t="s">
        <v>56</v>
      </c>
      <c r="B14" s="390">
        <v>5.6360554979253106</v>
      </c>
      <c r="C14" s="390">
        <v>5.7140681794739567</v>
      </c>
      <c r="D14" s="390">
        <v>5.5695402426693619</v>
      </c>
      <c r="E14" s="390">
        <v>5.6834247991967874</v>
      </c>
      <c r="F14" s="390">
        <v>5.7375824824824813</v>
      </c>
      <c r="G14" s="390">
        <v>5.467181175298804</v>
      </c>
      <c r="H14" s="390">
        <v>5.2963334002006013</v>
      </c>
      <c r="I14" s="390">
        <v>5.2963334002006013</v>
      </c>
      <c r="J14" s="390">
        <v>7.2658703573225969</v>
      </c>
      <c r="K14" s="390">
        <v>7.2565224242424247</v>
      </c>
      <c r="L14" s="390">
        <v>7.1405759467758445</v>
      </c>
      <c r="M14" s="390">
        <v>7.1405759467758445</v>
      </c>
      <c r="N14" s="391">
        <v>17.239030964730283</v>
      </c>
      <c r="O14" s="391">
        <v>17.279406162970606</v>
      </c>
      <c r="P14" s="391">
        <v>16.699427173913044</v>
      </c>
      <c r="Q14" s="391">
        <v>17.105819151606426</v>
      </c>
      <c r="R14" s="391">
        <v>17.12329456956957</v>
      </c>
      <c r="S14" s="391">
        <v>16.84746884960159</v>
      </c>
      <c r="T14" s="391">
        <v>16.389668906720161</v>
      </c>
      <c r="U14" s="391">
        <v>16.389668906720161</v>
      </c>
      <c r="V14" s="391">
        <v>16.787400352289886</v>
      </c>
      <c r="W14" s="391">
        <v>16.764867121212127</v>
      </c>
      <c r="X14" s="391">
        <v>16.656027098259983</v>
      </c>
      <c r="Y14" s="391">
        <v>16.656027098259983</v>
      </c>
      <c r="Z14" s="181" t="s">
        <v>366</v>
      </c>
    </row>
    <row r="15" spans="1:27" ht="19" customHeight="1">
      <c r="A15" s="160" t="s">
        <v>59</v>
      </c>
      <c r="B15" s="390">
        <v>6.3407551867219896</v>
      </c>
      <c r="C15" s="390">
        <v>6.0778607529654467</v>
      </c>
      <c r="D15" s="390">
        <v>5.2065075834175927</v>
      </c>
      <c r="E15" s="390">
        <v>5.3267244979919681</v>
      </c>
      <c r="F15" s="390">
        <v>5.4357193193193192</v>
      </c>
      <c r="G15" s="390">
        <v>4.9807917917917912</v>
      </c>
      <c r="H15" s="390">
        <v>4.9871778884462152</v>
      </c>
      <c r="I15" s="390">
        <v>5.098431594784353</v>
      </c>
      <c r="J15" s="390">
        <v>5.1893089079013599</v>
      </c>
      <c r="K15" s="390">
        <v>5.2408884848484849</v>
      </c>
      <c r="L15" s="390">
        <v>5.2093938587512794</v>
      </c>
      <c r="M15" s="390">
        <v>5.7498286591606966</v>
      </c>
      <c r="N15" s="391">
        <v>15.348626504149374</v>
      </c>
      <c r="O15" s="391">
        <v>15.375014904589996</v>
      </c>
      <c r="P15" s="391">
        <v>13.758767441860462</v>
      </c>
      <c r="Q15" s="391">
        <v>13.756094879518072</v>
      </c>
      <c r="R15" s="391">
        <v>13.766864864864864</v>
      </c>
      <c r="S15" s="391">
        <v>12.498553503503503</v>
      </c>
      <c r="T15" s="391">
        <v>12.52647689243028</v>
      </c>
      <c r="U15" s="391">
        <v>12.849602206619862</v>
      </c>
      <c r="V15" s="391">
        <v>13.177457171615503</v>
      </c>
      <c r="W15" s="391">
        <v>13.159579090909093</v>
      </c>
      <c r="X15" s="391">
        <v>13.073491095189354</v>
      </c>
      <c r="Y15" s="391">
        <v>13.073491095189354</v>
      </c>
      <c r="Z15" s="181" t="s">
        <v>367</v>
      </c>
    </row>
    <row r="16" spans="1:27" ht="19" customHeight="1">
      <c r="A16" s="160" t="s">
        <v>62</v>
      </c>
      <c r="B16" s="390">
        <v>6.0812858921161821</v>
      </c>
      <c r="C16" s="390">
        <v>6.1308094894275404</v>
      </c>
      <c r="D16" s="390">
        <v>6.0912932254802818</v>
      </c>
      <c r="E16" s="390">
        <v>5.4012445140562253</v>
      </c>
      <c r="F16" s="390">
        <v>5.4456868548548529</v>
      </c>
      <c r="G16" s="390">
        <v>5.3803916852589637</v>
      </c>
      <c r="H16" s="390">
        <v>5.3369436394422305</v>
      </c>
      <c r="I16" s="390">
        <v>5.2846640521564705</v>
      </c>
      <c r="J16" s="390">
        <v>5.243236863613487</v>
      </c>
      <c r="K16" s="390">
        <v>5.2316451575757572</v>
      </c>
      <c r="L16" s="390">
        <v>6.09</v>
      </c>
      <c r="M16" s="390">
        <v>5.0224123439099291</v>
      </c>
      <c r="N16" s="391">
        <v>15.475122925311199</v>
      </c>
      <c r="O16" s="391">
        <v>15.508460030943786</v>
      </c>
      <c r="P16" s="391">
        <v>15.453437563195143</v>
      </c>
      <c r="Q16" s="391">
        <v>11.207203080321285</v>
      </c>
      <c r="R16" s="391">
        <v>11.211461749749747</v>
      </c>
      <c r="S16" s="391">
        <v>11.025953847609562</v>
      </c>
      <c r="T16" s="391">
        <v>10.989428489541831</v>
      </c>
      <c r="U16" s="391">
        <v>10.976835355566699</v>
      </c>
      <c r="V16" s="391">
        <v>10.962966676396578</v>
      </c>
      <c r="W16" s="391">
        <v>10.956532036363635</v>
      </c>
      <c r="X16" s="391">
        <v>10.78048141658137</v>
      </c>
      <c r="Y16" s="391">
        <v>10.64925607727738</v>
      </c>
      <c r="Z16" s="181" t="s">
        <v>62</v>
      </c>
    </row>
    <row r="17" spans="1:26" ht="19" customHeight="1">
      <c r="A17" s="160" t="s">
        <v>65</v>
      </c>
      <c r="B17" s="390">
        <v>4.4011091286307042</v>
      </c>
      <c r="C17" s="390">
        <v>4.4131443011861791</v>
      </c>
      <c r="D17" s="390">
        <v>4.2343456016177949</v>
      </c>
      <c r="E17" s="390">
        <v>4.1305596385542165</v>
      </c>
      <c r="F17" s="390">
        <v>3.9309666666666665</v>
      </c>
      <c r="G17" s="390">
        <v>3.8009165165165162</v>
      </c>
      <c r="H17" s="390">
        <v>3.8192982071713151</v>
      </c>
      <c r="I17" s="390">
        <v>4.0107171514543625</v>
      </c>
      <c r="J17" s="390">
        <v>3.9851466532460993</v>
      </c>
      <c r="K17" s="390">
        <v>4.3584980808080811</v>
      </c>
      <c r="L17" s="390">
        <v>4.5566727737973389</v>
      </c>
      <c r="M17" s="390">
        <v>4.5566727737973389</v>
      </c>
      <c r="N17" s="391">
        <v>10.565406690871368</v>
      </c>
      <c r="O17" s="391">
        <v>10.457043243940173</v>
      </c>
      <c r="P17" s="391">
        <v>9.6122741405460044</v>
      </c>
      <c r="Q17" s="391">
        <v>9.4842729668674703</v>
      </c>
      <c r="R17" s="391">
        <v>9.0294335085085073</v>
      </c>
      <c r="S17" s="391">
        <v>8.7271735485485475</v>
      </c>
      <c r="T17" s="391">
        <v>8.7431073705179276</v>
      </c>
      <c r="U17" s="391">
        <v>9.2334710381143417</v>
      </c>
      <c r="V17" s="391">
        <v>9.2165743080020146</v>
      </c>
      <c r="W17" s="391">
        <v>10.093510176767676</v>
      </c>
      <c r="X17" s="391">
        <v>10.668617093142272</v>
      </c>
      <c r="Y17" s="391">
        <v>10.668617093142272</v>
      </c>
      <c r="Z17" s="181" t="s">
        <v>65</v>
      </c>
    </row>
    <row r="18" spans="1:26" ht="19" customHeight="1">
      <c r="A18" s="160" t="s">
        <v>68</v>
      </c>
      <c r="B18" s="390">
        <v>6.3352039419087109</v>
      </c>
      <c r="C18" s="390">
        <v>6.3663189272821041</v>
      </c>
      <c r="D18" s="390">
        <v>6.0462022244691598</v>
      </c>
      <c r="E18" s="390">
        <v>6.0847996987951802</v>
      </c>
      <c r="F18" s="390">
        <v>6.0934100100100084</v>
      </c>
      <c r="G18" s="390">
        <v>6.0665270270270266</v>
      </c>
      <c r="H18" s="390">
        <v>5.1778762948207167</v>
      </c>
      <c r="I18" s="390">
        <v>5.1331215646940818</v>
      </c>
      <c r="J18" s="390">
        <v>5.0970416708605937</v>
      </c>
      <c r="K18" s="390">
        <v>5.2225700000000002</v>
      </c>
      <c r="L18" s="390">
        <v>5.0841241555783014</v>
      </c>
      <c r="M18" s="390">
        <v>5.1120182190378713</v>
      </c>
      <c r="N18" s="391">
        <v>12.750695331950205</v>
      </c>
      <c r="O18" s="391">
        <v>10.847489066529141</v>
      </c>
      <c r="P18" s="391">
        <v>10.288012891809908</v>
      </c>
      <c r="Q18" s="391">
        <v>10.283291591365462</v>
      </c>
      <c r="R18" s="391">
        <v>10.292859309309309</v>
      </c>
      <c r="S18" s="391">
        <v>10.24569009009009</v>
      </c>
      <c r="T18" s="391">
        <v>10.255048630478088</v>
      </c>
      <c r="U18" s="391">
        <v>10.239231670010032</v>
      </c>
      <c r="V18" s="391">
        <v>10.234631051836942</v>
      </c>
      <c r="W18" s="391">
        <v>10.500996363636366</v>
      </c>
      <c r="X18" s="391">
        <v>10.328842041965199</v>
      </c>
      <c r="Y18" s="391">
        <v>10.328842041965199</v>
      </c>
      <c r="Z18" s="181" t="s">
        <v>68</v>
      </c>
    </row>
    <row r="19" spans="1:26" ht="19" customHeight="1">
      <c r="A19" s="160" t="s">
        <v>71</v>
      </c>
      <c r="B19" s="390">
        <v>4.300672717842323</v>
      </c>
      <c r="C19" s="390">
        <v>4.1126244455905105</v>
      </c>
      <c r="D19" s="390">
        <v>4.3037857431749229</v>
      </c>
      <c r="E19" s="390">
        <v>4.3558230923694774</v>
      </c>
      <c r="F19" s="390">
        <v>4.5980812812812806</v>
      </c>
      <c r="G19" s="390">
        <v>3.8191691691691689</v>
      </c>
      <c r="H19" s="390">
        <v>3.7825798804780875</v>
      </c>
      <c r="I19" s="390">
        <v>3.7371733199598802</v>
      </c>
      <c r="J19" s="390">
        <v>3.8076943130347263</v>
      </c>
      <c r="K19" s="390">
        <v>3.6780114141414142</v>
      </c>
      <c r="L19" s="390">
        <v>3.6107090071647905</v>
      </c>
      <c r="M19" s="390">
        <v>3.6700472876151484</v>
      </c>
      <c r="N19" s="391">
        <v>12.207881249999998</v>
      </c>
      <c r="O19" s="391">
        <v>12.147518540484786</v>
      </c>
      <c r="P19" s="391">
        <v>12.228629373104145</v>
      </c>
      <c r="Q19" s="391">
        <v>11.307026430722891</v>
      </c>
      <c r="R19" s="391">
        <v>11.423283783783782</v>
      </c>
      <c r="S19" s="391">
        <v>11.09047047047047</v>
      </c>
      <c r="T19" s="391">
        <v>10.906404108565736</v>
      </c>
      <c r="U19" s="391">
        <v>10.939814994984953</v>
      </c>
      <c r="V19" s="391">
        <v>11.130795294413689</v>
      </c>
      <c r="W19" s="391">
        <v>11.118069040404041</v>
      </c>
      <c r="X19" s="391">
        <v>11.058018219037873</v>
      </c>
      <c r="Y19" s="391">
        <v>11.058018219037873</v>
      </c>
      <c r="Z19" s="181" t="s">
        <v>71</v>
      </c>
    </row>
    <row r="20" spans="1:26" ht="19" customHeight="1">
      <c r="A20" s="160" t="s">
        <v>74</v>
      </c>
      <c r="B20" s="390">
        <v>6.8124053941908693</v>
      </c>
      <c r="C20" s="390">
        <v>6.8845623517276948</v>
      </c>
      <c r="D20" s="390">
        <v>6.6033265925176927</v>
      </c>
      <c r="E20" s="390">
        <v>6.5038852409638555</v>
      </c>
      <c r="F20" s="390">
        <v>5.858208708708708</v>
      </c>
      <c r="G20" s="390">
        <v>5.8280521521521509</v>
      </c>
      <c r="H20" s="390">
        <v>5.9815338645418334</v>
      </c>
      <c r="I20" s="390">
        <v>6.0144853560682039</v>
      </c>
      <c r="J20" s="390">
        <v>6.1096870659285356</v>
      </c>
      <c r="K20" s="390">
        <v>6.0133679797979793</v>
      </c>
      <c r="L20" s="390">
        <v>6.0185245649948822</v>
      </c>
      <c r="M20" s="390">
        <v>6.0468243602865925</v>
      </c>
      <c r="N20" s="391">
        <v>16.081673521784229</v>
      </c>
      <c r="O20" s="391">
        <v>16.112387390407424</v>
      </c>
      <c r="P20" s="391">
        <v>15.502436450960563</v>
      </c>
      <c r="Q20" s="391">
        <v>15.495817269076303</v>
      </c>
      <c r="R20" s="391">
        <v>13.223178853853851</v>
      </c>
      <c r="S20" s="391">
        <v>12.841931531531531</v>
      </c>
      <c r="T20" s="391">
        <v>12.969860557768925</v>
      </c>
      <c r="U20" s="391">
        <v>12.98105631895687</v>
      </c>
      <c r="V20" s="391">
        <v>13.175761449421239</v>
      </c>
      <c r="W20" s="391">
        <v>13.148768181818179</v>
      </c>
      <c r="X20" s="391">
        <v>13.036569498464686</v>
      </c>
      <c r="Y20" s="391">
        <v>13.036569498464686</v>
      </c>
      <c r="Z20" s="181" t="s">
        <v>370</v>
      </c>
    </row>
    <row r="21" spans="1:26" ht="19" customHeight="1">
      <c r="A21" s="160" t="s">
        <v>77</v>
      </c>
      <c r="B21" s="390">
        <v>2.2195727178423228</v>
      </c>
      <c r="C21" s="390">
        <v>2.2000302217637957</v>
      </c>
      <c r="D21" s="390">
        <v>2.25414924165824</v>
      </c>
      <c r="E21" s="390">
        <v>1.8893673694779116</v>
      </c>
      <c r="F21" s="390">
        <v>1.8652425425425427</v>
      </c>
      <c r="G21" s="390">
        <v>1.8557194194194191</v>
      </c>
      <c r="H21" s="390">
        <v>1.6281419322709163</v>
      </c>
      <c r="I21" s="390">
        <v>1.6217809428284855</v>
      </c>
      <c r="J21" s="390">
        <v>1.608043381982889</v>
      </c>
      <c r="K21" s="390">
        <v>1.6041186868686865</v>
      </c>
      <c r="L21" s="390">
        <v>1.5665306038894575</v>
      </c>
      <c r="M21" s="390">
        <v>1.6843957011258954</v>
      </c>
      <c r="N21" s="391">
        <v>8.174824792531119</v>
      </c>
      <c r="O21" s="391">
        <v>7.9899438886023733</v>
      </c>
      <c r="P21" s="391">
        <v>8.07229120323559</v>
      </c>
      <c r="Q21" s="391">
        <v>6.5088601405622493</v>
      </c>
      <c r="R21" s="391">
        <v>6.4025891141141127</v>
      </c>
      <c r="S21" s="391">
        <v>6.3435159909909906</v>
      </c>
      <c r="T21" s="391">
        <v>5.970059387450199</v>
      </c>
      <c r="U21" s="391">
        <v>5.9504232196589761</v>
      </c>
      <c r="V21" s="391">
        <v>5.9115618772018115</v>
      </c>
      <c r="W21" s="391">
        <v>5.8809843939393938</v>
      </c>
      <c r="X21" s="391">
        <v>5.7506908393039931</v>
      </c>
      <c r="Y21" s="391">
        <v>5.9071258188331628</v>
      </c>
      <c r="Z21" s="181" t="s">
        <v>371</v>
      </c>
    </row>
    <row r="22" spans="1:26" ht="19" customHeight="1">
      <c r="A22" s="160" t="s">
        <v>19</v>
      </c>
      <c r="B22" s="390">
        <v>6.5213762448132764</v>
      </c>
      <c r="C22" s="390">
        <v>6.4655722537390394</v>
      </c>
      <c r="D22" s="390">
        <v>6.5210605662285124</v>
      </c>
      <c r="E22" s="390">
        <v>5.8312265265265255</v>
      </c>
      <c r="F22" s="390">
        <v>5.8312265265265255</v>
      </c>
      <c r="G22" s="390">
        <v>5.3442576576576561</v>
      </c>
      <c r="H22" s="390">
        <v>5.3176428286852584</v>
      </c>
      <c r="I22" s="390">
        <v>5.1926610832497495</v>
      </c>
      <c r="J22" s="390">
        <v>5.2524496225465525</v>
      </c>
      <c r="K22" s="390">
        <v>5.016161717171717</v>
      </c>
      <c r="L22" s="390">
        <v>4.830947492323439</v>
      </c>
      <c r="M22" s="390">
        <v>4.9084422722620271</v>
      </c>
      <c r="N22" s="391">
        <v>16.896447199170119</v>
      </c>
      <c r="O22" s="391">
        <v>16.8259687209902</v>
      </c>
      <c r="P22" s="391">
        <v>16.643990293225478</v>
      </c>
      <c r="Q22" s="391">
        <v>16.088002127127123</v>
      </c>
      <c r="R22" s="391">
        <v>16.088002127127123</v>
      </c>
      <c r="S22" s="391">
        <v>15.410521196196195</v>
      </c>
      <c r="T22" s="391">
        <v>15.396453361553785</v>
      </c>
      <c r="U22" s="391">
        <v>15.335650451354061</v>
      </c>
      <c r="V22" s="391">
        <v>15.674657473578261</v>
      </c>
      <c r="W22" s="391">
        <v>15.655772954545455</v>
      </c>
      <c r="X22" s="391">
        <v>15.549190660184237</v>
      </c>
      <c r="Y22" s="391">
        <v>15.549190660184237</v>
      </c>
      <c r="Z22" s="181" t="s">
        <v>53</v>
      </c>
    </row>
    <row r="23" spans="1:26" ht="19" customHeight="1">
      <c r="A23" s="160" t="s">
        <v>57</v>
      </c>
      <c r="B23" s="390">
        <v>5.5437403526970943</v>
      </c>
      <c r="C23" s="390">
        <v>5.4665992779783403</v>
      </c>
      <c r="D23" s="390">
        <v>5.7133304347826073</v>
      </c>
      <c r="E23" s="390">
        <v>6.5374160642570276</v>
      </c>
      <c r="F23" s="390">
        <v>6.6528934934934929</v>
      </c>
      <c r="G23" s="390">
        <v>6.5170897897897904</v>
      </c>
      <c r="H23" s="390">
        <v>6.3642138446215153</v>
      </c>
      <c r="I23" s="390">
        <v>6.0340668004012041</v>
      </c>
      <c r="J23" s="390">
        <v>6.0544264720684451</v>
      </c>
      <c r="K23" s="390">
        <v>6.3063636363636366</v>
      </c>
      <c r="L23" s="390">
        <v>6.2834674513817816</v>
      </c>
      <c r="M23" s="390">
        <v>6.2119572159672458</v>
      </c>
      <c r="N23" s="391">
        <v>16.338932598547711</v>
      </c>
      <c r="O23" s="391">
        <v>16.035391954615783</v>
      </c>
      <c r="P23" s="391">
        <v>15.492992391304345</v>
      </c>
      <c r="Q23" s="391">
        <v>15.506811797188755</v>
      </c>
      <c r="R23" s="391">
        <v>15.52375708208208</v>
      </c>
      <c r="S23" s="391">
        <v>15.372701501501499</v>
      </c>
      <c r="T23" s="391">
        <v>15.124841384462151</v>
      </c>
      <c r="U23" s="391">
        <v>14.811871664994984</v>
      </c>
      <c r="V23" s="391">
        <v>14.793031555108204</v>
      </c>
      <c r="W23" s="391">
        <v>15.03809967171717</v>
      </c>
      <c r="X23" s="391">
        <v>14.955072466734903</v>
      </c>
      <c r="Y23" s="391">
        <v>14.750634339815763</v>
      </c>
      <c r="Z23" s="181" t="s">
        <v>815</v>
      </c>
    </row>
    <row r="24" spans="1:26" ht="19" customHeight="1">
      <c r="A24" s="160" t="s">
        <v>60</v>
      </c>
      <c r="B24" s="390">
        <v>6.5160306016597485</v>
      </c>
      <c r="C24" s="390">
        <v>6.5233252191851472</v>
      </c>
      <c r="D24" s="390">
        <v>1.0796789686552071</v>
      </c>
      <c r="E24" s="390">
        <v>0.74822489959839356</v>
      </c>
      <c r="F24" s="390">
        <v>0.83922522522522514</v>
      </c>
      <c r="G24" s="390">
        <v>0.85231951951951945</v>
      </c>
      <c r="H24" s="390">
        <v>0.92950667330677295</v>
      </c>
      <c r="I24" s="390">
        <v>0.77918244734202602</v>
      </c>
      <c r="J24" s="390">
        <v>0.69115641670860595</v>
      </c>
      <c r="K24" s="390">
        <v>0.57908434343434345</v>
      </c>
      <c r="L24" s="390">
        <v>0.31596366427840328</v>
      </c>
      <c r="M24" s="390">
        <v>0.31596366427840328</v>
      </c>
      <c r="N24" s="391">
        <v>18.544138900414929</v>
      </c>
      <c r="O24" s="391">
        <v>18.487695306859209</v>
      </c>
      <c r="P24" s="391">
        <v>17.276316430738117</v>
      </c>
      <c r="Q24" s="391">
        <v>17.224594879518072</v>
      </c>
      <c r="R24" s="391">
        <v>17.231148898898894</v>
      </c>
      <c r="S24" s="391">
        <v>17.15982467467467</v>
      </c>
      <c r="T24" s="391">
        <v>16.844828486055778</v>
      </c>
      <c r="U24" s="391">
        <v>16.481438289869608</v>
      </c>
      <c r="V24" s="391">
        <v>16.273322219426273</v>
      </c>
      <c r="W24" s="391">
        <v>16.225748106060607</v>
      </c>
      <c r="X24" s="391">
        <v>16.150713459570113</v>
      </c>
      <c r="Y24" s="391">
        <v>16.145286796315254</v>
      </c>
      <c r="Z24" s="181" t="s">
        <v>816</v>
      </c>
    </row>
    <row r="25" spans="1:26" ht="19" customHeight="1">
      <c r="A25" s="160" t="s">
        <v>63</v>
      </c>
      <c r="B25" s="390">
        <v>6.0963976141078824</v>
      </c>
      <c r="C25" s="390">
        <v>2.5540099020113458</v>
      </c>
      <c r="D25" s="390">
        <v>2.6658801820020215</v>
      </c>
      <c r="E25" s="390">
        <v>2.5269505020080318</v>
      </c>
      <c r="F25" s="390">
        <v>2.5380115115115109</v>
      </c>
      <c r="G25" s="390">
        <v>2.5148980980980973</v>
      </c>
      <c r="H25" s="390">
        <v>2.5473832669322709</v>
      </c>
      <c r="I25" s="390">
        <v>2.4588781863979849</v>
      </c>
      <c r="J25" s="390">
        <v>2.4543085052843483</v>
      </c>
      <c r="K25" s="390">
        <v>2.4274494949494949</v>
      </c>
      <c r="L25" s="390">
        <v>2.3303207778915045</v>
      </c>
      <c r="M25" s="390">
        <v>2.3303207778915045</v>
      </c>
      <c r="N25" s="391">
        <v>17.777733013485474</v>
      </c>
      <c r="O25" s="391">
        <v>16.20581431150077</v>
      </c>
      <c r="P25" s="391">
        <v>16.331209049544988</v>
      </c>
      <c r="Q25" s="391">
        <v>16.133201405622486</v>
      </c>
      <c r="R25" s="391">
        <v>16.066599899899899</v>
      </c>
      <c r="S25" s="391">
        <v>15.969111886886886</v>
      </c>
      <c r="T25" s="391">
        <v>16.006031872509961</v>
      </c>
      <c r="U25" s="391">
        <v>15.903652871536526</v>
      </c>
      <c r="V25" s="391">
        <v>15.819591847005537</v>
      </c>
      <c r="W25" s="391">
        <v>15.788331717171717</v>
      </c>
      <c r="X25" s="391">
        <v>15.65937221084954</v>
      </c>
      <c r="Y25" s="391">
        <v>15.65937221084954</v>
      </c>
      <c r="Z25" s="181" t="s">
        <v>63</v>
      </c>
    </row>
    <row r="26" spans="1:26" ht="19" customHeight="1">
      <c r="A26" s="160" t="s">
        <v>66</v>
      </c>
      <c r="B26" s="390">
        <v>5.6180653526970943</v>
      </c>
      <c r="C26" s="390">
        <v>5.8666791129448184</v>
      </c>
      <c r="D26" s="390">
        <v>5.9211498483316474</v>
      </c>
      <c r="E26" s="390">
        <v>5.6499934738955826</v>
      </c>
      <c r="F26" s="390">
        <v>5.3717358358358345</v>
      </c>
      <c r="G26" s="390">
        <v>5.3198546546546543</v>
      </c>
      <c r="H26" s="390">
        <v>5.3834791832669326</v>
      </c>
      <c r="I26" s="390">
        <v>5.2786405215646948</v>
      </c>
      <c r="J26" s="390">
        <v>5.3075107196779072</v>
      </c>
      <c r="K26" s="390">
        <v>5.2636114141414136</v>
      </c>
      <c r="L26" s="390">
        <v>5.188498669396111</v>
      </c>
      <c r="M26" s="390">
        <v>5.1434624360286598</v>
      </c>
      <c r="N26" s="391">
        <v>15.475559828838174</v>
      </c>
      <c r="O26" s="391">
        <v>14.98234584837545</v>
      </c>
      <c r="P26" s="391">
        <v>15.055634732052575</v>
      </c>
      <c r="Q26" s="391">
        <v>15.050563755020081</v>
      </c>
      <c r="R26" s="391">
        <v>14.75952645145145</v>
      </c>
      <c r="S26" s="391">
        <v>14.672156756756754</v>
      </c>
      <c r="T26" s="391">
        <v>14.709884810756972</v>
      </c>
      <c r="U26" s="391">
        <v>14.669036459378137</v>
      </c>
      <c r="V26" s="391">
        <v>14.698345420231506</v>
      </c>
      <c r="W26" s="391">
        <v>14.612044747474748</v>
      </c>
      <c r="X26" s="391">
        <v>14.634950051177073</v>
      </c>
      <c r="Y26" s="391">
        <v>14.505141223132037</v>
      </c>
      <c r="Z26" s="181" t="s">
        <v>375</v>
      </c>
    </row>
    <row r="27" spans="1:26" ht="19" customHeight="1">
      <c r="A27" s="160" t="s">
        <v>69</v>
      </c>
      <c r="B27" s="390">
        <v>6.6281863070539409</v>
      </c>
      <c r="C27" s="390">
        <v>6.6899399690562147</v>
      </c>
      <c r="D27" s="390">
        <v>6.4089342770475222</v>
      </c>
      <c r="E27" s="390">
        <v>6.6432819277108441</v>
      </c>
      <c r="F27" s="390">
        <v>6.0523415415415416</v>
      </c>
      <c r="G27" s="390">
        <v>6.1405296296296292</v>
      </c>
      <c r="H27" s="390">
        <v>5.9247783864541832</v>
      </c>
      <c r="I27" s="390">
        <v>5.8515717151454369</v>
      </c>
      <c r="J27" s="390">
        <v>5.9675456467035737</v>
      </c>
      <c r="K27" s="390">
        <v>5.5080580808080803</v>
      </c>
      <c r="L27" s="390">
        <v>5.5813485158648923</v>
      </c>
      <c r="M27" s="390">
        <v>5.7606819856704199</v>
      </c>
      <c r="N27" s="391">
        <v>15.271037577800827</v>
      </c>
      <c r="O27" s="391">
        <v>15.296179551315115</v>
      </c>
      <c r="P27" s="391">
        <v>14.825745778564203</v>
      </c>
      <c r="Q27" s="391">
        <v>14.84532427208835</v>
      </c>
      <c r="R27" s="391">
        <v>14.834397047047046</v>
      </c>
      <c r="S27" s="391">
        <v>14.755880880880881</v>
      </c>
      <c r="T27" s="391">
        <v>14.403800049800797</v>
      </c>
      <c r="U27" s="391">
        <v>14.373500777331996</v>
      </c>
      <c r="V27" s="391">
        <v>14.724728862606948</v>
      </c>
      <c r="W27" s="391">
        <v>14.6145722979798</v>
      </c>
      <c r="X27" s="391">
        <v>14.539805936540432</v>
      </c>
      <c r="Y27" s="391">
        <v>14.539805936540432</v>
      </c>
      <c r="Z27" s="181" t="s">
        <v>817</v>
      </c>
    </row>
    <row r="28" spans="1:26" ht="19" customHeight="1">
      <c r="A28" s="160" t="s">
        <v>72</v>
      </c>
      <c r="B28" s="390">
        <v>4.4203328838174256</v>
      </c>
      <c r="C28" s="390">
        <v>4.4476938628158846</v>
      </c>
      <c r="D28" s="390">
        <v>4.2597969666329627</v>
      </c>
      <c r="E28" s="390">
        <v>4.366170883534136</v>
      </c>
      <c r="F28" s="390">
        <v>4.4804310310310305</v>
      </c>
      <c r="G28" s="390">
        <v>4.5391569569569565</v>
      </c>
      <c r="H28" s="390">
        <v>4.641216235059761</v>
      </c>
      <c r="I28" s="390">
        <v>4.5028376128385155</v>
      </c>
      <c r="J28" s="390">
        <v>4.4455851031706102</v>
      </c>
      <c r="K28" s="390">
        <v>4.3709106060606056</v>
      </c>
      <c r="L28" s="390">
        <v>4.2433463664278399</v>
      </c>
      <c r="M28" s="390">
        <v>4.1973972364380758</v>
      </c>
      <c r="N28" s="391">
        <v>11.336849818464728</v>
      </c>
      <c r="O28" s="391">
        <v>11.3616948942754</v>
      </c>
      <c r="P28" s="391">
        <v>11.094490495449948</v>
      </c>
      <c r="Q28" s="391">
        <v>11.105866365461848</v>
      </c>
      <c r="R28" s="391">
        <v>11.119238238238237</v>
      </c>
      <c r="S28" s="391">
        <v>11.207798323323322</v>
      </c>
      <c r="T28" s="391">
        <v>11.230749327689244</v>
      </c>
      <c r="U28" s="391">
        <v>10.96901321464393</v>
      </c>
      <c r="V28" s="391">
        <v>10.776414292903876</v>
      </c>
      <c r="W28" s="391">
        <v>10.64614282828283</v>
      </c>
      <c r="X28" s="391">
        <v>10.354124206755374</v>
      </c>
      <c r="Y28" s="391">
        <v>10.238439918116685</v>
      </c>
      <c r="Z28" s="181" t="s">
        <v>72</v>
      </c>
    </row>
    <row r="29" spans="1:26" ht="19" customHeight="1">
      <c r="A29" s="160" t="s">
        <v>75</v>
      </c>
      <c r="B29" s="390">
        <v>5.5142365145228203</v>
      </c>
      <c r="C29" s="390">
        <v>5.6301474987106754</v>
      </c>
      <c r="D29" s="390">
        <v>5.0975877654196156</v>
      </c>
      <c r="E29" s="390">
        <v>4.9967891566265052</v>
      </c>
      <c r="F29" s="390">
        <v>4.1568432432432427</v>
      </c>
      <c r="G29" s="390">
        <v>4.0274874874874866</v>
      </c>
      <c r="H29" s="390">
        <v>4.2238907370517929</v>
      </c>
      <c r="I29" s="390">
        <v>4.3285925777331995</v>
      </c>
      <c r="J29" s="390">
        <v>4.2756138902868654</v>
      </c>
      <c r="K29" s="390">
        <v>4.2336721212121207</v>
      </c>
      <c r="L29" s="390">
        <v>4.0815607983623341</v>
      </c>
      <c r="M29" s="390">
        <v>4.0815607983623341</v>
      </c>
      <c r="N29" s="391">
        <v>18.052339730290456</v>
      </c>
      <c r="O29" s="391">
        <v>18.103331433728727</v>
      </c>
      <c r="P29" s="391">
        <v>17.058426693629926</v>
      </c>
      <c r="Q29" s="391">
        <v>16.477464457831324</v>
      </c>
      <c r="R29" s="391">
        <v>15.761711161161157</v>
      </c>
      <c r="S29" s="391">
        <v>15.382051026026025</v>
      </c>
      <c r="T29" s="391">
        <v>15.998628984063746</v>
      </c>
      <c r="U29" s="391">
        <v>16.540455967903707</v>
      </c>
      <c r="V29" s="391">
        <v>16.503740941117261</v>
      </c>
      <c r="W29" s="391">
        <v>16.483358055555559</v>
      </c>
      <c r="X29" s="391">
        <v>16.38347674002047</v>
      </c>
      <c r="Y29" s="391">
        <v>16.38347674002047</v>
      </c>
      <c r="Z29" s="181" t="s">
        <v>378</v>
      </c>
    </row>
    <row r="30" spans="1:26" ht="19" customHeight="1">
      <c r="A30" s="160" t="s">
        <v>78</v>
      </c>
      <c r="B30" s="390">
        <v>4.0791369294605797</v>
      </c>
      <c r="C30" s="390">
        <v>4.0191975244971641</v>
      </c>
      <c r="D30" s="390">
        <v>2.4569585439838217</v>
      </c>
      <c r="E30" s="390">
        <v>2.5968975903614457</v>
      </c>
      <c r="F30" s="390">
        <v>2.4760120120120117</v>
      </c>
      <c r="G30" s="390">
        <v>2.5335475475475473</v>
      </c>
      <c r="H30" s="390">
        <v>2.601868525896414</v>
      </c>
      <c r="I30" s="390">
        <v>2.5386298896690072</v>
      </c>
      <c r="J30" s="390">
        <v>2.4897191746351286</v>
      </c>
      <c r="K30" s="390">
        <v>2.4724949494949495</v>
      </c>
      <c r="L30" s="390">
        <v>2.6007410440122825</v>
      </c>
      <c r="M30" s="390">
        <v>2.5743684749232347</v>
      </c>
      <c r="N30" s="391">
        <v>14.805889522821571</v>
      </c>
      <c r="O30" s="391">
        <v>14.844045384218671</v>
      </c>
      <c r="P30" s="391">
        <v>13.326394843276034</v>
      </c>
      <c r="Q30" s="391">
        <v>13.582968373493976</v>
      </c>
      <c r="R30" s="391">
        <v>13.181589589589587</v>
      </c>
      <c r="S30" s="391">
        <v>13.106694194194194</v>
      </c>
      <c r="T30" s="391">
        <v>13.138152888446214</v>
      </c>
      <c r="U30" s="391">
        <v>13.101676028084253</v>
      </c>
      <c r="V30" s="391">
        <v>13.072023150478106</v>
      </c>
      <c r="W30" s="391">
        <v>13.05367222222222</v>
      </c>
      <c r="X30" s="391">
        <v>13.108181166837257</v>
      </c>
      <c r="Y30" s="391">
        <v>12.977839815762538</v>
      </c>
      <c r="Z30" s="181" t="s">
        <v>384</v>
      </c>
    </row>
    <row r="31" spans="1:26" ht="19" customHeight="1">
      <c r="A31" s="160" t="s">
        <v>55</v>
      </c>
      <c r="B31" s="390">
        <v>3.4630515560165969</v>
      </c>
      <c r="C31" s="390">
        <v>3.4990119649303764</v>
      </c>
      <c r="D31" s="390">
        <v>3.4513654196157728</v>
      </c>
      <c r="E31" s="390">
        <v>3.4704899598393575</v>
      </c>
      <c r="F31" s="390">
        <v>3.5033189189189193</v>
      </c>
      <c r="G31" s="390">
        <v>3.4816934934934931</v>
      </c>
      <c r="H31" s="390">
        <v>3.5717456175298796</v>
      </c>
      <c r="I31" s="390">
        <v>3.5306238716148441</v>
      </c>
      <c r="J31" s="390">
        <v>3.4987736285858078</v>
      </c>
      <c r="K31" s="390">
        <v>3.4157467676767674</v>
      </c>
      <c r="L31" s="390">
        <v>3.399018423746162</v>
      </c>
      <c r="M31" s="390">
        <v>3.399018423746162</v>
      </c>
      <c r="N31" s="391">
        <v>14.212677334024892</v>
      </c>
      <c r="O31" s="391">
        <v>14.259667148014444</v>
      </c>
      <c r="P31" s="391">
        <v>13.844791051567237</v>
      </c>
      <c r="Q31" s="391">
        <v>13.075354492971888</v>
      </c>
      <c r="R31" s="391">
        <v>13.088788738738735</v>
      </c>
      <c r="S31" s="391">
        <v>13.014984534534532</v>
      </c>
      <c r="T31" s="391">
        <v>13.283940438247013</v>
      </c>
      <c r="U31" s="391">
        <v>13.24813926780341</v>
      </c>
      <c r="V31" s="391">
        <v>13.219226799194766</v>
      </c>
      <c r="W31" s="391">
        <v>12.529543333333331</v>
      </c>
      <c r="X31" s="391">
        <v>12.609562103377689</v>
      </c>
      <c r="Y31" s="391">
        <v>12.609562103377689</v>
      </c>
      <c r="Z31" s="181" t="s">
        <v>55</v>
      </c>
    </row>
    <row r="32" spans="1:26" ht="19" customHeight="1">
      <c r="A32" s="160" t="s">
        <v>58</v>
      </c>
      <c r="B32" s="390">
        <v>3.4798080912863063</v>
      </c>
      <c r="C32" s="390">
        <v>3.5920300154718929</v>
      </c>
      <c r="D32" s="390">
        <v>3.7337352881698678</v>
      </c>
      <c r="E32" s="390">
        <v>3.7751528112449799</v>
      </c>
      <c r="F32" s="390">
        <v>3.7171923923923917</v>
      </c>
      <c r="G32" s="390">
        <v>3.1842290836653389</v>
      </c>
      <c r="H32" s="390">
        <v>3.150373207171314</v>
      </c>
      <c r="I32" s="390">
        <v>3.069316850551655</v>
      </c>
      <c r="J32" s="390">
        <v>3.0723493709109211</v>
      </c>
      <c r="K32" s="390">
        <v>3.0273548484848485</v>
      </c>
      <c r="L32" s="390">
        <v>2.9054456499488235</v>
      </c>
      <c r="M32" s="390">
        <v>2.9054456499488235</v>
      </c>
      <c r="N32" s="391">
        <v>14.771836747925308</v>
      </c>
      <c r="O32" s="391">
        <v>14.808269210933473</v>
      </c>
      <c r="P32" s="391">
        <v>14.371929903943375</v>
      </c>
      <c r="Q32" s="391">
        <v>14.370519854417671</v>
      </c>
      <c r="R32" s="391">
        <v>13.986392692692689</v>
      </c>
      <c r="S32" s="391">
        <v>13.112983067729084</v>
      </c>
      <c r="T32" s="391">
        <v>12.97348797310757</v>
      </c>
      <c r="U32" s="391">
        <v>12.939781218655968</v>
      </c>
      <c r="V32" s="391">
        <v>12.909558002013085</v>
      </c>
      <c r="W32" s="391">
        <v>12.892359444444445</v>
      </c>
      <c r="X32" s="391">
        <v>12.809182164790176</v>
      </c>
      <c r="Y32" s="391">
        <v>12.809182164790176</v>
      </c>
      <c r="Z32" s="181" t="s">
        <v>58</v>
      </c>
    </row>
    <row r="33" spans="1:26" ht="19" customHeight="1">
      <c r="A33" s="160" t="s">
        <v>61</v>
      </c>
      <c r="B33" s="390">
        <v>2.3669891078838168</v>
      </c>
      <c r="C33" s="390">
        <v>2.3391484270242393</v>
      </c>
      <c r="D33" s="390">
        <v>2.3561551061678463</v>
      </c>
      <c r="E33" s="390">
        <v>2.2874588353413654</v>
      </c>
      <c r="F33" s="390">
        <v>2.3117381381381374</v>
      </c>
      <c r="G33" s="390">
        <v>2.5669776776776771</v>
      </c>
      <c r="H33" s="390">
        <v>2.7796365537848602</v>
      </c>
      <c r="I33" s="390">
        <v>2.7372274824473424</v>
      </c>
      <c r="J33" s="390">
        <v>2.7468704579768497</v>
      </c>
      <c r="K33" s="390">
        <v>2.6164402020202022</v>
      </c>
      <c r="L33" s="390">
        <v>2.5881633572159672</v>
      </c>
      <c r="M33" s="390">
        <v>2.5881633572159672</v>
      </c>
      <c r="N33" s="391">
        <v>15.592881275933607</v>
      </c>
      <c r="O33" s="391">
        <v>15.244661861784426</v>
      </c>
      <c r="P33" s="391">
        <v>15.370720626895853</v>
      </c>
      <c r="Q33" s="391">
        <v>15.112998744979919</v>
      </c>
      <c r="R33" s="391">
        <v>15.272807907907904</v>
      </c>
      <c r="S33" s="391">
        <v>15.321068318318314</v>
      </c>
      <c r="T33" s="391">
        <v>14.947221414342629</v>
      </c>
      <c r="U33" s="391">
        <v>14.899540872617854</v>
      </c>
      <c r="V33" s="391">
        <v>14.862655913437342</v>
      </c>
      <c r="W33" s="391">
        <v>14.838348106060606</v>
      </c>
      <c r="X33" s="391">
        <v>14.724261770726715</v>
      </c>
      <c r="Y33" s="391">
        <v>14.724261770726715</v>
      </c>
      <c r="Z33" s="181" t="s">
        <v>61</v>
      </c>
    </row>
    <row r="34" spans="1:26" ht="19" customHeight="1">
      <c r="A34" s="160" t="s">
        <v>64</v>
      </c>
      <c r="B34" s="390">
        <v>4.2782621369294596</v>
      </c>
      <c r="C34" s="390">
        <v>4.2274148530170192</v>
      </c>
      <c r="D34" s="390">
        <v>4.4730273003033361</v>
      </c>
      <c r="E34" s="390">
        <v>3.9652934738955823</v>
      </c>
      <c r="F34" s="390">
        <v>3.6877302302302297</v>
      </c>
      <c r="G34" s="390">
        <v>3.6516217217217215</v>
      </c>
      <c r="H34" s="390">
        <v>3.6456757968127489</v>
      </c>
      <c r="I34" s="390">
        <v>3.4904670010030086</v>
      </c>
      <c r="J34" s="390">
        <v>3.4863050830397584</v>
      </c>
      <c r="K34" s="390">
        <v>3.4071380808080809</v>
      </c>
      <c r="L34" s="390">
        <v>3.2135989764585466</v>
      </c>
      <c r="M34" s="390">
        <v>3.2135989764585466</v>
      </c>
      <c r="N34" s="391">
        <v>17.220938018672193</v>
      </c>
      <c r="O34" s="391">
        <v>17.17207764311501</v>
      </c>
      <c r="P34" s="391">
        <v>17.268600859453993</v>
      </c>
      <c r="Q34" s="391">
        <v>17.202929191767065</v>
      </c>
      <c r="R34" s="391">
        <v>17.066329429429423</v>
      </c>
      <c r="S34" s="391">
        <v>16.96834542042042</v>
      </c>
      <c r="T34" s="391">
        <v>16.917204058764941</v>
      </c>
      <c r="U34" s="391">
        <v>16.86650689568706</v>
      </c>
      <c r="V34" s="391">
        <v>16.828222370407651</v>
      </c>
      <c r="W34" s="391">
        <v>16.805733358585858</v>
      </c>
      <c r="X34" s="391">
        <v>16.683185772773797</v>
      </c>
      <c r="Y34" s="391">
        <v>16.683185772773797</v>
      </c>
      <c r="Z34" s="181" t="s">
        <v>64</v>
      </c>
    </row>
    <row r="35" spans="1:26" ht="19" customHeight="1">
      <c r="A35" s="160" t="s">
        <v>20</v>
      </c>
      <c r="B35" s="390">
        <v>6.327391078838172</v>
      </c>
      <c r="C35" s="390">
        <v>6.022867663744198</v>
      </c>
      <c r="D35" s="390">
        <v>5.9108290192113229</v>
      </c>
      <c r="E35" s="390">
        <v>5.7892906626506031</v>
      </c>
      <c r="F35" s="390">
        <v>5.4622055055055041</v>
      </c>
      <c r="G35" s="390">
        <v>5.5027150398406368</v>
      </c>
      <c r="H35" s="390">
        <v>5.708120517928287</v>
      </c>
      <c r="I35" s="390">
        <v>5.4956267803410226</v>
      </c>
      <c r="J35" s="390">
        <v>5.4924441872169094</v>
      </c>
      <c r="K35" s="390">
        <v>4.3823221212121206</v>
      </c>
      <c r="L35" s="390">
        <v>4.2420277379733884</v>
      </c>
      <c r="M35" s="390">
        <v>4.2749934493346977</v>
      </c>
      <c r="N35" s="391">
        <v>16.221713952282155</v>
      </c>
      <c r="O35" s="391">
        <v>16.159100850954101</v>
      </c>
      <c r="P35" s="391">
        <v>16.1399731041456</v>
      </c>
      <c r="Q35" s="391">
        <v>15.597230597389558</v>
      </c>
      <c r="R35" s="391">
        <v>15.446307307307306</v>
      </c>
      <c r="S35" s="391">
        <v>15.396576743027889</v>
      </c>
      <c r="T35" s="391">
        <v>15.396576743027889</v>
      </c>
      <c r="U35" s="391">
        <v>15.217540546639921</v>
      </c>
      <c r="V35" s="391">
        <v>15.175416909914446</v>
      </c>
      <c r="W35" s="391">
        <v>14.982343409090909</v>
      </c>
      <c r="X35" s="391">
        <v>14.849480757420677</v>
      </c>
      <c r="Y35" s="391">
        <v>14.849480757420677</v>
      </c>
      <c r="Z35" s="181" t="s">
        <v>67</v>
      </c>
    </row>
    <row r="36" spans="1:26" ht="19" customHeight="1">
      <c r="A36" s="160" t="s">
        <v>21</v>
      </c>
      <c r="B36" s="390">
        <v>4.4100528008298747</v>
      </c>
      <c r="C36" s="390">
        <v>5.0143884476534302</v>
      </c>
      <c r="D36" s="390">
        <v>4.519320728008088</v>
      </c>
      <c r="E36" s="390">
        <v>5.5415406626506023</v>
      </c>
      <c r="F36" s="390">
        <v>5.6819317317317308</v>
      </c>
      <c r="G36" s="390">
        <v>5.6819317317317308</v>
      </c>
      <c r="H36" s="390">
        <v>6.1515041832669333</v>
      </c>
      <c r="I36" s="390">
        <v>6.0377445336008018</v>
      </c>
      <c r="J36" s="390">
        <v>5.7548821338701561</v>
      </c>
      <c r="K36" s="390">
        <v>5.8605137373737373</v>
      </c>
      <c r="L36" s="390">
        <v>5.6775069600818835</v>
      </c>
      <c r="M36" s="390">
        <v>5.6774055271238488</v>
      </c>
      <c r="N36" s="391">
        <v>19.461045202282154</v>
      </c>
      <c r="O36" s="391">
        <v>19.504070835482207</v>
      </c>
      <c r="P36" s="391">
        <v>19.656570171890799</v>
      </c>
      <c r="Q36" s="391">
        <v>19.656325803212852</v>
      </c>
      <c r="R36" s="391">
        <v>19.675218768768769</v>
      </c>
      <c r="S36" s="391">
        <v>19.567488438438435</v>
      </c>
      <c r="T36" s="391">
        <v>19.606895517928287</v>
      </c>
      <c r="U36" s="391">
        <v>18.579808726178534</v>
      </c>
      <c r="V36" s="391">
        <v>17.864358505284347</v>
      </c>
      <c r="W36" s="391">
        <v>18.318660025252523</v>
      </c>
      <c r="X36" s="391">
        <v>18.20531409928352</v>
      </c>
      <c r="Y36" s="391">
        <v>18.04771264073695</v>
      </c>
      <c r="Z36" s="181" t="s">
        <v>70</v>
      </c>
    </row>
    <row r="37" spans="1:26" ht="19" customHeight="1">
      <c r="A37" s="160" t="s">
        <v>22</v>
      </c>
      <c r="B37" s="390">
        <v>1.7141010373443979</v>
      </c>
      <c r="C37" s="390">
        <v>1.7894219700876741</v>
      </c>
      <c r="D37" s="390">
        <v>2.0779937310414556</v>
      </c>
      <c r="E37" s="390">
        <v>1.6016191767068273</v>
      </c>
      <c r="F37" s="390">
        <v>4.9599599599599593E-2</v>
      </c>
      <c r="G37" s="390">
        <v>4.9599599599599593E-2</v>
      </c>
      <c r="H37" s="390">
        <v>4.9352589641434255E-2</v>
      </c>
      <c r="I37" s="390">
        <v>4.9699097291875632E-2</v>
      </c>
      <c r="J37" s="390">
        <v>4.9874182184197285E-2</v>
      </c>
      <c r="K37" s="390">
        <v>5.0050505050505047E-2</v>
      </c>
      <c r="L37" s="390">
        <v>5.0716479017400201E-2</v>
      </c>
      <c r="M37" s="390">
        <v>5.0716479017400201E-2</v>
      </c>
      <c r="N37" s="391">
        <v>17.041576270746887</v>
      </c>
      <c r="O37" s="391">
        <v>17.040702423929861</v>
      </c>
      <c r="P37" s="391">
        <v>17.199586577350857</v>
      </c>
      <c r="Q37" s="391">
        <v>16.986421561244981</v>
      </c>
      <c r="R37" s="391">
        <v>15.623204279279276</v>
      </c>
      <c r="S37" s="391">
        <v>15.515201151151148</v>
      </c>
      <c r="T37" s="391">
        <v>15.525362325697213</v>
      </c>
      <c r="U37" s="391">
        <v>15.363009804413242</v>
      </c>
      <c r="V37" s="391">
        <v>15.270726472068446</v>
      </c>
      <c r="W37" s="391">
        <v>15.178316161616163</v>
      </c>
      <c r="X37" s="391">
        <v>15.094314559877176</v>
      </c>
      <c r="Y37" s="391">
        <v>15.121042144319343</v>
      </c>
      <c r="Z37" s="181" t="s">
        <v>73</v>
      </c>
    </row>
    <row r="38" spans="1:26" ht="19" customHeight="1">
      <c r="A38" s="160" t="s">
        <v>23</v>
      </c>
      <c r="B38" s="390">
        <v>6.4885827800829867</v>
      </c>
      <c r="C38" s="390">
        <v>6.3008996389891703</v>
      </c>
      <c r="D38" s="390">
        <v>6.4722620829120325</v>
      </c>
      <c r="E38" s="390">
        <v>5.9386371485943776</v>
      </c>
      <c r="F38" s="390">
        <v>3.8353386386386386</v>
      </c>
      <c r="G38" s="390">
        <v>5.8472967967967975</v>
      </c>
      <c r="H38" s="390">
        <v>5.8171897410358575</v>
      </c>
      <c r="I38" s="390">
        <v>5.7081401203610831</v>
      </c>
      <c r="J38" s="390">
        <v>4.3935164569703069</v>
      </c>
      <c r="K38" s="390">
        <v>4.3399793939393927</v>
      </c>
      <c r="L38" s="390">
        <v>4.2736748208802462</v>
      </c>
      <c r="M38" s="390">
        <v>4.9251787103377698</v>
      </c>
      <c r="N38" s="391">
        <v>18.667705497925311</v>
      </c>
      <c r="O38" s="391">
        <v>18.603073465703972</v>
      </c>
      <c r="P38" s="391">
        <v>18.708080965621836</v>
      </c>
      <c r="Q38" s="391">
        <v>18.240369879518074</v>
      </c>
      <c r="R38" s="391">
        <v>11.676415340340338</v>
      </c>
      <c r="S38" s="391">
        <v>17.819300950950947</v>
      </c>
      <c r="T38" s="391">
        <v>17.641453311752986</v>
      </c>
      <c r="U38" s="391">
        <v>17.452061659979943</v>
      </c>
      <c r="V38" s="391">
        <v>16.810167916456972</v>
      </c>
      <c r="W38" s="391">
        <v>16.793345858585859</v>
      </c>
      <c r="X38" s="391">
        <v>16.439721315250768</v>
      </c>
      <c r="Y38" s="391">
        <v>16.673600358239508</v>
      </c>
      <c r="Z38" s="181" t="s">
        <v>76</v>
      </c>
    </row>
    <row r="39" spans="1:26" ht="19" customHeight="1">
      <c r="A39" s="160"/>
      <c r="B39" s="390"/>
      <c r="C39" s="390"/>
      <c r="D39" s="390"/>
      <c r="E39" s="390"/>
      <c r="F39" s="390"/>
      <c r="G39" s="390"/>
      <c r="H39" s="390"/>
      <c r="I39" s="390"/>
      <c r="J39" s="390"/>
      <c r="K39" s="390"/>
      <c r="L39" s="390"/>
      <c r="M39" s="390"/>
      <c r="N39" s="391"/>
      <c r="O39" s="391"/>
      <c r="P39" s="391"/>
      <c r="Q39" s="391"/>
      <c r="R39" s="391"/>
      <c r="S39" s="391"/>
      <c r="T39" s="391"/>
      <c r="U39" s="391"/>
      <c r="V39" s="391"/>
      <c r="W39" s="391"/>
      <c r="X39" s="391"/>
      <c r="Y39" s="391"/>
      <c r="Z39" s="181"/>
    </row>
    <row r="40" spans="1:26" ht="19" customHeight="1">
      <c r="A40" s="176" t="s">
        <v>79</v>
      </c>
      <c r="B40" s="390">
        <v>0.23</v>
      </c>
      <c r="C40" s="390">
        <v>0.23734935533780299</v>
      </c>
      <c r="D40" s="390">
        <v>0.2002040444893832</v>
      </c>
      <c r="E40" s="390">
        <v>0.2029759036144578</v>
      </c>
      <c r="F40" s="390">
        <v>0.2</v>
      </c>
      <c r="G40" s="390">
        <v>0.17293147410358564</v>
      </c>
      <c r="H40" s="390">
        <v>0.16898326693227092</v>
      </c>
      <c r="I40" s="390">
        <v>0.16380822467402209</v>
      </c>
      <c r="J40" s="390">
        <v>0.16139285354806243</v>
      </c>
      <c r="K40" s="390">
        <v>0.15876020202020202</v>
      </c>
      <c r="L40" s="390">
        <v>0.15876020202020202</v>
      </c>
      <c r="M40" s="390">
        <v>0.14930931422722618</v>
      </c>
      <c r="N40" s="391">
        <v>4.5696111111111115</v>
      </c>
      <c r="O40" s="391">
        <v>4.6399999999999997</v>
      </c>
      <c r="P40" s="391">
        <v>4.6835099535843217</v>
      </c>
      <c r="Q40" s="391">
        <v>4.6588022244691594</v>
      </c>
      <c r="R40" s="391">
        <v>4.6829227409638552</v>
      </c>
      <c r="S40" s="391">
        <v>4.7040260260260247</v>
      </c>
      <c r="T40" s="391">
        <v>4.32</v>
      </c>
      <c r="U40" s="391">
        <v>4.2869633466135451</v>
      </c>
      <c r="V40" s="391">
        <v>4.2355061685055162</v>
      </c>
      <c r="W40" s="391">
        <v>4.1833213131313132</v>
      </c>
      <c r="X40" s="391">
        <v>4.1833213131313132</v>
      </c>
      <c r="Y40" s="391">
        <v>4.0789235414534293</v>
      </c>
      <c r="Z40" s="181" t="s">
        <v>80</v>
      </c>
    </row>
    <row r="41" spans="1:26" ht="19" customHeight="1" thickBot="1">
      <c r="A41" s="177"/>
      <c r="B41" s="178"/>
      <c r="C41" s="178"/>
      <c r="D41" s="178"/>
      <c r="E41" s="178"/>
      <c r="F41" s="178"/>
      <c r="G41" s="178"/>
      <c r="H41" s="178"/>
      <c r="I41" s="178"/>
      <c r="J41" s="179"/>
      <c r="K41" s="179"/>
      <c r="L41" s="179"/>
      <c r="M41" s="179"/>
      <c r="N41" s="391"/>
      <c r="O41" s="391"/>
      <c r="P41" s="391"/>
      <c r="Q41" s="391"/>
      <c r="R41" s="391"/>
      <c r="S41" s="391"/>
      <c r="T41" s="391"/>
      <c r="U41" s="391"/>
      <c r="V41" s="391"/>
      <c r="W41" s="391"/>
      <c r="X41" s="391"/>
      <c r="Y41" s="391"/>
      <c r="Z41" s="181"/>
    </row>
    <row r="42" spans="1:26" s="158" customFormat="1" ht="19" customHeight="1" thickBot="1">
      <c r="A42" s="159"/>
      <c r="B42" s="894" t="s">
        <v>112</v>
      </c>
      <c r="C42" s="895"/>
      <c r="D42" s="895"/>
      <c r="E42" s="895"/>
      <c r="F42" s="895"/>
      <c r="G42" s="895"/>
      <c r="H42" s="895"/>
      <c r="I42" s="895"/>
      <c r="J42" s="895"/>
      <c r="K42" s="895"/>
      <c r="L42" s="895"/>
      <c r="M42" s="896"/>
      <c r="N42" s="894" t="s">
        <v>876</v>
      </c>
      <c r="O42" s="895"/>
      <c r="P42" s="895"/>
      <c r="Q42" s="895"/>
      <c r="R42" s="895"/>
      <c r="S42" s="895"/>
      <c r="T42" s="895"/>
      <c r="U42" s="895"/>
      <c r="V42" s="895"/>
      <c r="W42" s="895"/>
      <c r="X42" s="895"/>
      <c r="Y42" s="896"/>
      <c r="Z42" s="181"/>
    </row>
    <row r="43" spans="1:26" s="158" customFormat="1" ht="19" customHeight="1">
      <c r="A43" s="159"/>
      <c r="B43" s="457">
        <v>97275</v>
      </c>
      <c r="C43" s="457">
        <v>97830.474268415739</v>
      </c>
      <c r="D43" s="457">
        <v>99798.183652875901</v>
      </c>
      <c r="E43" s="457">
        <v>100504.5408678103</v>
      </c>
      <c r="F43" s="457">
        <v>100807.26538849648</v>
      </c>
      <c r="G43" s="457">
        <v>101311.80625630677</v>
      </c>
      <c r="H43" s="457">
        <v>100605.44904137235</v>
      </c>
      <c r="I43" s="457">
        <v>100151.36226034308</v>
      </c>
      <c r="J43" s="457">
        <v>100252.27043390514</v>
      </c>
      <c r="K43" s="457">
        <v>99899.091826437943</v>
      </c>
      <c r="L43" s="457">
        <v>98587.285570131178</v>
      </c>
      <c r="M43" s="457">
        <v>98587.285570131178</v>
      </c>
      <c r="N43" s="457">
        <v>389102</v>
      </c>
      <c r="O43" s="457">
        <v>391321.89707366296</v>
      </c>
      <c r="P43" s="457">
        <v>399192.73461150361</v>
      </c>
      <c r="Q43" s="457">
        <v>402018.16347124119</v>
      </c>
      <c r="R43" s="457">
        <v>403229.06155398593</v>
      </c>
      <c r="S43" s="457">
        <v>405247.22502522706</v>
      </c>
      <c r="T43" s="457">
        <v>402421.79616548942</v>
      </c>
      <c r="U43" s="457">
        <v>400605.44904137234</v>
      </c>
      <c r="V43" s="457">
        <v>401009.08173562057</v>
      </c>
      <c r="W43" s="457">
        <v>399596.36730575177</v>
      </c>
      <c r="X43" s="457">
        <v>394349.14228052471</v>
      </c>
      <c r="Y43" s="457">
        <v>394349.14228052471</v>
      </c>
      <c r="Z43" s="181"/>
    </row>
    <row r="44" spans="1:26" s="158" customFormat="1" ht="19" customHeight="1">
      <c r="A44" s="159"/>
      <c r="B44" s="890" t="s">
        <v>24</v>
      </c>
      <c r="C44" s="891"/>
      <c r="D44" s="891"/>
      <c r="E44" s="891"/>
      <c r="F44" s="891"/>
      <c r="G44" s="891"/>
      <c r="H44" s="891"/>
      <c r="I44" s="891"/>
      <c r="J44" s="891"/>
      <c r="K44" s="891"/>
      <c r="L44" s="891"/>
      <c r="M44" s="892"/>
      <c r="N44" s="890" t="s">
        <v>356</v>
      </c>
      <c r="O44" s="891"/>
      <c r="P44" s="891"/>
      <c r="Q44" s="891"/>
      <c r="R44" s="891"/>
      <c r="S44" s="891"/>
      <c r="T44" s="891"/>
      <c r="U44" s="891"/>
      <c r="V44" s="891"/>
      <c r="W44" s="891"/>
      <c r="X44" s="891"/>
      <c r="Y44" s="892"/>
      <c r="Z44" s="181"/>
    </row>
    <row r="45" spans="1:26" ht="19" customHeight="1">
      <c r="A45" s="160" t="s">
        <v>155</v>
      </c>
      <c r="B45" s="390">
        <v>8.4686809647302894</v>
      </c>
      <c r="C45" s="390">
        <v>8.5039963898916966</v>
      </c>
      <c r="D45" s="390">
        <v>8.5038621840242659</v>
      </c>
      <c r="E45" s="390">
        <v>8.5402111445783131</v>
      </c>
      <c r="F45" s="390">
        <v>8.5465070070070066</v>
      </c>
      <c r="G45" s="390">
        <v>8.551619322709163</v>
      </c>
      <c r="H45" s="390">
        <v>8.0584104312938809</v>
      </c>
      <c r="I45" s="390">
        <v>7.9959471536523923</v>
      </c>
      <c r="J45" s="390">
        <v>8.0038586311021653</v>
      </c>
      <c r="K45" s="390">
        <v>7.984056565656565</v>
      </c>
      <c r="L45" s="390">
        <v>7.8951357215967262</v>
      </c>
      <c r="M45" s="390">
        <v>7.8974686796315252</v>
      </c>
      <c r="N45" s="391">
        <v>18.403134712136922</v>
      </c>
      <c r="O45" s="391">
        <v>18.453541838576587</v>
      </c>
      <c r="P45" s="391">
        <v>18.38873647623862</v>
      </c>
      <c r="Q45" s="391">
        <v>18.41568534136546</v>
      </c>
      <c r="R45" s="391">
        <v>18.441949524524524</v>
      </c>
      <c r="S45" s="391">
        <v>18.372241782868524</v>
      </c>
      <c r="T45" s="391">
        <v>17.653641198595789</v>
      </c>
      <c r="U45" s="391">
        <v>17.54687814861461</v>
      </c>
      <c r="V45" s="391">
        <v>17.522358769501768</v>
      </c>
      <c r="W45" s="391">
        <v>17.49491630050505</v>
      </c>
      <c r="X45" s="391">
        <v>17.400177315762537</v>
      </c>
      <c r="Y45" s="391">
        <v>17.40134379477994</v>
      </c>
      <c r="Z45" s="181" t="s">
        <v>365</v>
      </c>
    </row>
    <row r="46" spans="1:26" ht="19" customHeight="1">
      <c r="A46" s="160" t="s">
        <v>56</v>
      </c>
      <c r="B46" s="390">
        <v>12.002356690871368</v>
      </c>
      <c r="C46" s="390">
        <v>12.048035224342446</v>
      </c>
      <c r="D46" s="390">
        <v>11.665442770475225</v>
      </c>
      <c r="E46" s="390">
        <v>11.674099397590361</v>
      </c>
      <c r="F46" s="390">
        <v>11.70243033033033</v>
      </c>
      <c r="G46" s="390">
        <v>11.50083137450199</v>
      </c>
      <c r="H46" s="390">
        <v>11.127677582748245</v>
      </c>
      <c r="I46" s="390">
        <v>11.127677582748245</v>
      </c>
      <c r="J46" s="390">
        <v>12.04920342224459</v>
      </c>
      <c r="K46" s="390">
        <v>12.030089343434344</v>
      </c>
      <c r="L46" s="390">
        <v>11.939724206755375</v>
      </c>
      <c r="M46" s="390">
        <v>11.939724206755375</v>
      </c>
      <c r="N46" s="391">
        <v>21.628780601659749</v>
      </c>
      <c r="O46" s="391">
        <v>21.662549587416194</v>
      </c>
      <c r="P46" s="391">
        <v>20.878774279575321</v>
      </c>
      <c r="Q46" s="391">
        <v>21.658113466365464</v>
      </c>
      <c r="R46" s="391">
        <v>21.676599812312311</v>
      </c>
      <c r="S46" s="391">
        <v>21.365118538346614</v>
      </c>
      <c r="T46" s="391">
        <v>21.025464029588768</v>
      </c>
      <c r="U46" s="391">
        <v>21.025464029588768</v>
      </c>
      <c r="V46" s="391">
        <v>21.214058203321592</v>
      </c>
      <c r="W46" s="391">
        <v>21.189456893939393</v>
      </c>
      <c r="X46" s="391">
        <v>21.106486885875132</v>
      </c>
      <c r="Y46" s="391">
        <v>21.106486885875132</v>
      </c>
      <c r="Z46" s="181" t="s">
        <v>366</v>
      </c>
    </row>
    <row r="47" spans="1:26" ht="19" customHeight="1">
      <c r="A47" s="160" t="s">
        <v>59</v>
      </c>
      <c r="B47" s="390">
        <v>11.024874999999998</v>
      </c>
      <c r="C47" s="390">
        <v>11.075792160907683</v>
      </c>
      <c r="D47" s="390">
        <v>9.5016759352881675</v>
      </c>
      <c r="E47" s="390">
        <v>9.5498172690763052</v>
      </c>
      <c r="F47" s="390">
        <v>9.5593308308308291</v>
      </c>
      <c r="G47" s="390">
        <v>8.93</v>
      </c>
      <c r="H47" s="390">
        <v>8.9607522908366537</v>
      </c>
      <c r="I47" s="390">
        <v>9.18344889669007</v>
      </c>
      <c r="J47" s="390">
        <v>9.4205347760442901</v>
      </c>
      <c r="K47" s="390">
        <v>9.4038892929292928</v>
      </c>
      <c r="L47" s="390">
        <v>9.3263547594677583</v>
      </c>
      <c r="M47" s="390">
        <v>9.3263547594677583</v>
      </c>
      <c r="N47" s="391">
        <v>18.275520331950201</v>
      </c>
      <c r="O47" s="391">
        <v>18.294759515214025</v>
      </c>
      <c r="P47" s="391">
        <v>16.960929929221432</v>
      </c>
      <c r="Q47" s="391">
        <v>16.960552083333333</v>
      </c>
      <c r="R47" s="391">
        <v>16.971693393393391</v>
      </c>
      <c r="S47" s="391">
        <v>15.341329754754756</v>
      </c>
      <c r="T47" s="391">
        <v>15.355095891434264</v>
      </c>
      <c r="U47" s="391">
        <v>15.774630152958876</v>
      </c>
      <c r="V47" s="391">
        <v>16.178611147458483</v>
      </c>
      <c r="W47" s="391">
        <v>16.165987803030305</v>
      </c>
      <c r="X47" s="391">
        <v>16.125329861821903</v>
      </c>
      <c r="Y47" s="391">
        <v>16.125329861821903</v>
      </c>
      <c r="Z47" s="181" t="s">
        <v>367</v>
      </c>
    </row>
    <row r="48" spans="1:26" ht="19" customHeight="1">
      <c r="A48" s="160" t="s">
        <v>62</v>
      </c>
      <c r="B48" s="390">
        <v>10.34032427385892</v>
      </c>
      <c r="C48" s="390">
        <v>10.374681382155751</v>
      </c>
      <c r="D48" s="390">
        <v>10.337863498483314</v>
      </c>
      <c r="E48" s="390">
        <v>8.9068134859437755</v>
      </c>
      <c r="F48" s="390">
        <v>9.0468876076076068</v>
      </c>
      <c r="G48" s="390">
        <v>8.98</v>
      </c>
      <c r="H48" s="390">
        <v>8.9517740677290849</v>
      </c>
      <c r="I48" s="390">
        <v>8.8949575646940833</v>
      </c>
      <c r="J48" s="390">
        <v>8.8962713376950191</v>
      </c>
      <c r="K48" s="390">
        <v>8.7921449929292912</v>
      </c>
      <c r="L48" s="390">
        <v>8.6912728659160692</v>
      </c>
      <c r="M48" s="390">
        <v>8.6100149232343917</v>
      </c>
      <c r="N48" s="391">
        <v>18.602581172199166</v>
      </c>
      <c r="O48" s="391">
        <v>18.625842444559051</v>
      </c>
      <c r="P48" s="391">
        <v>18.534405460060661</v>
      </c>
      <c r="Q48" s="391">
        <v>12.479087901606425</v>
      </c>
      <c r="R48" s="391">
        <v>12.483318490490488</v>
      </c>
      <c r="S48" s="391">
        <v>12.270959041583666</v>
      </c>
      <c r="T48" s="391">
        <v>12.234781372509961</v>
      </c>
      <c r="U48" s="391">
        <v>12.22719233124373</v>
      </c>
      <c r="V48" s="391">
        <v>12.206470184700553</v>
      </c>
      <c r="W48" s="391">
        <v>12.200665718939394</v>
      </c>
      <c r="X48" s="391">
        <v>12.02852926867963</v>
      </c>
      <c r="Y48" s="391">
        <v>11.877128660440123</v>
      </c>
      <c r="Z48" s="181" t="s">
        <v>62</v>
      </c>
    </row>
    <row r="49" spans="1:26" ht="19" customHeight="1">
      <c r="A49" s="160" t="s">
        <v>65</v>
      </c>
      <c r="B49" s="390">
        <v>7.318905082987551</v>
      </c>
      <c r="C49" s="390">
        <v>7.2602632800412588</v>
      </c>
      <c r="D49" s="390">
        <v>6.7054827603640028</v>
      </c>
      <c r="E49" s="390">
        <v>6.5422417168674691</v>
      </c>
      <c r="F49" s="390">
        <v>6.2076874874874868</v>
      </c>
      <c r="G49" s="390">
        <v>6.0079994994994976</v>
      </c>
      <c r="H49" s="390">
        <v>6.0255070219123503</v>
      </c>
      <c r="I49" s="390">
        <v>6.3458292377131391</v>
      </c>
      <c r="J49" s="390">
        <v>6.330180825364871</v>
      </c>
      <c r="K49" s="390">
        <v>6.9202330808080799</v>
      </c>
      <c r="L49" s="390">
        <v>7.3111861821903794</v>
      </c>
      <c r="M49" s="390">
        <v>7.3111861821903794</v>
      </c>
      <c r="N49" s="391">
        <v>12.439183117219915</v>
      </c>
      <c r="O49" s="391">
        <v>12.297369597730789</v>
      </c>
      <c r="P49" s="391">
        <v>11.263205990899896</v>
      </c>
      <c r="Q49" s="391">
        <v>11.196683157630522</v>
      </c>
      <c r="R49" s="391">
        <v>10.708045157657658</v>
      </c>
      <c r="S49" s="391">
        <v>10.354933208208207</v>
      </c>
      <c r="T49" s="391">
        <v>10.362785333665339</v>
      </c>
      <c r="U49" s="391">
        <v>10.95607902457372</v>
      </c>
      <c r="V49" s="391">
        <v>10.934665072974333</v>
      </c>
      <c r="W49" s="391">
        <v>11.979951249999999</v>
      </c>
      <c r="X49" s="391">
        <v>12.705581077277381</v>
      </c>
      <c r="Y49" s="391">
        <v>12.705581077277381</v>
      </c>
      <c r="Z49" s="181" t="s">
        <v>65</v>
      </c>
    </row>
    <row r="50" spans="1:26" ht="19" customHeight="1">
      <c r="A50" s="160" t="s">
        <v>68</v>
      </c>
      <c r="B50" s="390">
        <v>9.8452354771784218</v>
      </c>
      <c r="C50" s="390">
        <v>9.6344212480660154</v>
      </c>
      <c r="D50" s="390">
        <v>8.3611241152679447</v>
      </c>
      <c r="E50" s="390">
        <v>8.3835018072289156</v>
      </c>
      <c r="F50" s="390">
        <v>8.3987993993993975</v>
      </c>
      <c r="G50" s="390">
        <v>8.3717676176176159</v>
      </c>
      <c r="H50" s="390">
        <v>8.3837711653386453</v>
      </c>
      <c r="I50" s="390">
        <v>8.3615749247743221</v>
      </c>
      <c r="J50" s="390">
        <v>8.3503844489179677</v>
      </c>
      <c r="K50" s="390">
        <v>8.5599877272727269</v>
      </c>
      <c r="L50" s="390">
        <v>8.3943380245649948</v>
      </c>
      <c r="M50" s="390">
        <v>8.3943380245649948</v>
      </c>
      <c r="N50" s="391">
        <v>14.038327126556013</v>
      </c>
      <c r="O50" s="391">
        <v>11.488508651366683</v>
      </c>
      <c r="P50" s="391">
        <v>11.25485163043478</v>
      </c>
      <c r="Q50" s="391">
        <v>11.256879442771082</v>
      </c>
      <c r="R50" s="391">
        <v>11.256777927927926</v>
      </c>
      <c r="S50" s="391">
        <v>11.209583908908906</v>
      </c>
      <c r="T50" s="391">
        <v>11.214129843127491</v>
      </c>
      <c r="U50" s="391">
        <v>11.205071502006019</v>
      </c>
      <c r="V50" s="391">
        <v>11.186916217916458</v>
      </c>
      <c r="W50" s="391">
        <v>11.48197375</v>
      </c>
      <c r="X50" s="391">
        <v>11.320514035312181</v>
      </c>
      <c r="Y50" s="391">
        <v>11.320514035312181</v>
      </c>
      <c r="Z50" s="181" t="s">
        <v>68</v>
      </c>
    </row>
    <row r="51" spans="1:26" ht="19" customHeight="1">
      <c r="A51" s="160" t="s">
        <v>71</v>
      </c>
      <c r="B51" s="390">
        <v>8.8660061721991692</v>
      </c>
      <c r="C51" s="390">
        <v>8.7570361526560081</v>
      </c>
      <c r="D51" s="390">
        <v>8.8740092012133456</v>
      </c>
      <c r="E51" s="390">
        <v>8.3331060742971879</v>
      </c>
      <c r="F51" s="390">
        <v>8.4220120120120097</v>
      </c>
      <c r="G51" s="390">
        <v>7.9369775275275263</v>
      </c>
      <c r="H51" s="390">
        <v>7.8146371015936245</v>
      </c>
      <c r="I51" s="390">
        <v>7.8238306920762284</v>
      </c>
      <c r="J51" s="390">
        <v>7.9455058379466523</v>
      </c>
      <c r="K51" s="390">
        <v>7.9332052525252523</v>
      </c>
      <c r="L51" s="390">
        <v>7.8631336233367461</v>
      </c>
      <c r="M51" s="390">
        <v>7.8631336233367461</v>
      </c>
      <c r="N51" s="391">
        <v>13.908643879668048</v>
      </c>
      <c r="O51" s="391">
        <v>13.89483962093863</v>
      </c>
      <c r="P51" s="391">
        <v>13.919316456016176</v>
      </c>
      <c r="Q51" s="391">
        <v>13.52303327058233</v>
      </c>
      <c r="R51" s="391">
        <v>13.656121358858858</v>
      </c>
      <c r="S51" s="391">
        <v>12.954088626126126</v>
      </c>
      <c r="T51" s="391">
        <v>12.718014292828686</v>
      </c>
      <c r="U51" s="391">
        <v>12.7863352557673</v>
      </c>
      <c r="V51" s="391">
        <v>13.006912405636637</v>
      </c>
      <c r="W51" s="391">
        <v>13.005461073232324</v>
      </c>
      <c r="X51" s="391">
        <v>12.998684288638691</v>
      </c>
      <c r="Y51" s="391">
        <v>12.998684288638691</v>
      </c>
      <c r="Z51" s="181" t="s">
        <v>71</v>
      </c>
    </row>
    <row r="52" spans="1:26" ht="19" customHeight="1">
      <c r="A52" s="160" t="s">
        <v>74</v>
      </c>
      <c r="B52" s="390">
        <v>11.481978890041491</v>
      </c>
      <c r="C52" s="390">
        <v>11.527236358947913</v>
      </c>
      <c r="D52" s="390">
        <v>11.089780990899897</v>
      </c>
      <c r="E52" s="390">
        <v>11.136959487951808</v>
      </c>
      <c r="F52" s="390">
        <v>9.4676211711711709</v>
      </c>
      <c r="G52" s="390">
        <v>9.2070744744744726</v>
      </c>
      <c r="H52" s="390">
        <v>9.3276394422310762</v>
      </c>
      <c r="I52" s="390">
        <v>9.30958520561685</v>
      </c>
      <c r="J52" s="390">
        <v>9.4430779063915455</v>
      </c>
      <c r="K52" s="390">
        <v>9.410195656565655</v>
      </c>
      <c r="L52" s="390">
        <v>9.2750296827021508</v>
      </c>
      <c r="M52" s="390">
        <v>9.2750296827021508</v>
      </c>
      <c r="N52" s="391">
        <v>19.826733454356845</v>
      </c>
      <c r="O52" s="391">
        <v>19.851048607529652</v>
      </c>
      <c r="P52" s="391">
        <v>18.986718301314454</v>
      </c>
      <c r="Q52" s="391">
        <v>18.985958082329315</v>
      </c>
      <c r="R52" s="391">
        <v>16.284875337837835</v>
      </c>
      <c r="S52" s="391">
        <v>15.819469894894894</v>
      </c>
      <c r="T52" s="391">
        <v>15.96479778386454</v>
      </c>
      <c r="U52" s="391">
        <v>15.98954147442327</v>
      </c>
      <c r="V52" s="391">
        <v>16.222512896326123</v>
      </c>
      <c r="W52" s="391">
        <v>16.192101654040403</v>
      </c>
      <c r="X52" s="391">
        <v>16.093644741555785</v>
      </c>
      <c r="Y52" s="391">
        <v>16.093644741555785</v>
      </c>
      <c r="Z52" s="181" t="s">
        <v>370</v>
      </c>
    </row>
    <row r="53" spans="1:26" ht="19" customHeight="1">
      <c r="A53" s="160" t="s">
        <v>77</v>
      </c>
      <c r="B53" s="390">
        <v>4.959471836099584</v>
      </c>
      <c r="C53" s="390">
        <v>4.8515046415678196</v>
      </c>
      <c r="D53" s="390">
        <v>4.9499898887765408</v>
      </c>
      <c r="E53" s="390">
        <v>3.3692010040160638</v>
      </c>
      <c r="F53" s="390">
        <v>3.3165764264264261</v>
      </c>
      <c r="G53" s="390">
        <v>3.300406956956957</v>
      </c>
      <c r="H53" s="390">
        <v>3.0217110059760954</v>
      </c>
      <c r="I53" s="390">
        <v>3.0235439819458372</v>
      </c>
      <c r="J53" s="390">
        <v>3.0140963261197786</v>
      </c>
      <c r="K53" s="390">
        <v>3.0113887373737374</v>
      </c>
      <c r="L53" s="390">
        <v>2.9766008700102353</v>
      </c>
      <c r="M53" s="390">
        <v>3.0582036847492322</v>
      </c>
      <c r="N53" s="391">
        <v>10.440041078838172</v>
      </c>
      <c r="O53" s="391">
        <v>10.176788035069624</v>
      </c>
      <c r="P53" s="391">
        <v>10.192407444388268</v>
      </c>
      <c r="Q53" s="391">
        <v>10.079171460843375</v>
      </c>
      <c r="R53" s="391">
        <v>9.8815546296296262</v>
      </c>
      <c r="S53" s="391">
        <v>9.8375101851851845</v>
      </c>
      <c r="T53" s="391">
        <v>9.8438551917330663</v>
      </c>
      <c r="U53" s="391">
        <v>9.9058998244734209</v>
      </c>
      <c r="V53" s="391">
        <v>9.8902498238550596</v>
      </c>
      <c r="W53" s="391">
        <v>9.8864512373737377</v>
      </c>
      <c r="X53" s="391">
        <v>9.8759185261003068</v>
      </c>
      <c r="Y53" s="391">
        <v>9.9290060005117695</v>
      </c>
      <c r="Z53" s="181" t="s">
        <v>371</v>
      </c>
    </row>
    <row r="54" spans="1:26" ht="19" customHeight="1">
      <c r="A54" s="160" t="s">
        <v>19</v>
      </c>
      <c r="B54" s="390">
        <v>11.462806535269706</v>
      </c>
      <c r="C54" s="390">
        <v>11.411474883960803</v>
      </c>
      <c r="D54" s="390">
        <v>11.357270829120322</v>
      </c>
      <c r="E54" s="390">
        <v>10.775364214214212</v>
      </c>
      <c r="F54" s="390">
        <v>10.775364214214212</v>
      </c>
      <c r="G54" s="390">
        <v>9.9169439439439433</v>
      </c>
      <c r="H54" s="390">
        <v>9.8675567729083653</v>
      </c>
      <c r="I54" s="390">
        <v>9.8004631895687044</v>
      </c>
      <c r="J54" s="390">
        <v>9.9933896326119793</v>
      </c>
      <c r="K54" s="390">
        <v>9.9734139898989884</v>
      </c>
      <c r="L54" s="390">
        <v>9.8652173490276347</v>
      </c>
      <c r="M54" s="390">
        <v>9.8652173490276347</v>
      </c>
      <c r="N54" s="391">
        <v>22.210697549273853</v>
      </c>
      <c r="O54" s="391">
        <v>22.11119557761733</v>
      </c>
      <c r="P54" s="391">
        <v>21.807523647623857</v>
      </c>
      <c r="Q54" s="391">
        <v>21.228579029029028</v>
      </c>
      <c r="R54" s="391">
        <v>21.228579029029028</v>
      </c>
      <c r="S54" s="391">
        <v>20.495868943943936</v>
      </c>
      <c r="T54" s="391">
        <v>20.501781349601593</v>
      </c>
      <c r="U54" s="391">
        <v>20.438033124373121</v>
      </c>
      <c r="V54" s="391">
        <v>20.851634989934578</v>
      </c>
      <c r="W54" s="391">
        <v>20.829869040404041</v>
      </c>
      <c r="X54" s="391">
        <v>20.731438523541453</v>
      </c>
      <c r="Y54" s="391">
        <v>20.731438523541453</v>
      </c>
      <c r="Z54" s="181" t="s">
        <v>53</v>
      </c>
    </row>
    <row r="55" spans="1:26" ht="19" customHeight="1">
      <c r="A55" s="160" t="s">
        <v>57</v>
      </c>
      <c r="B55" s="390">
        <v>11.645226607883814</v>
      </c>
      <c r="C55" s="390">
        <v>11.438000361010829</v>
      </c>
      <c r="D55" s="390">
        <v>10.852351820020221</v>
      </c>
      <c r="E55" s="390">
        <v>10.945027861445784</v>
      </c>
      <c r="F55" s="390">
        <v>10.967265065065062</v>
      </c>
      <c r="G55" s="390">
        <v>10.877489789789788</v>
      </c>
      <c r="H55" s="390">
        <v>10.719875996015936</v>
      </c>
      <c r="I55" s="390">
        <v>10.476023019057171</v>
      </c>
      <c r="J55" s="390">
        <v>10.450985254151988</v>
      </c>
      <c r="K55" s="390">
        <v>10.598244494949494</v>
      </c>
      <c r="L55" s="390">
        <v>10.505867911975436</v>
      </c>
      <c r="M55" s="390">
        <v>10.362746008188333</v>
      </c>
      <c r="N55" s="391">
        <v>20.759920837655596</v>
      </c>
      <c r="O55" s="391">
        <v>20.337872885507991</v>
      </c>
      <c r="P55" s="391">
        <v>19.239290533367033</v>
      </c>
      <c r="Q55" s="391">
        <v>19.251754530622488</v>
      </c>
      <c r="R55" s="391">
        <v>19.26350489239239</v>
      </c>
      <c r="S55" s="391">
        <v>19.083855142642641</v>
      </c>
      <c r="T55" s="391">
        <v>18.76126357071713</v>
      </c>
      <c r="U55" s="391">
        <v>18.392294032096292</v>
      </c>
      <c r="V55" s="391">
        <v>18.352327503774536</v>
      </c>
      <c r="W55" s="391">
        <v>18.674907007575758</v>
      </c>
      <c r="X55" s="391">
        <v>18.621734429375639</v>
      </c>
      <c r="Y55" s="391">
        <v>18.366858764073694</v>
      </c>
      <c r="Z55" s="181" t="s">
        <v>815</v>
      </c>
    </row>
    <row r="56" spans="1:26" ht="19" customHeight="1">
      <c r="A56" s="160" t="s">
        <v>60</v>
      </c>
      <c r="B56" s="390">
        <v>13.18872966804979</v>
      </c>
      <c r="C56" s="390">
        <v>13.161491954615784</v>
      </c>
      <c r="D56" s="390">
        <v>11.709130940343778</v>
      </c>
      <c r="E56" s="390">
        <v>11.680716014056223</v>
      </c>
      <c r="F56" s="390">
        <v>11.715574224224222</v>
      </c>
      <c r="G56" s="390">
        <v>11.680160110110108</v>
      </c>
      <c r="H56" s="390">
        <v>11.512083764940238</v>
      </c>
      <c r="I56" s="390">
        <v>11.199492778335005</v>
      </c>
      <c r="J56" s="390">
        <v>11.047829592350277</v>
      </c>
      <c r="K56" s="390">
        <v>10.988688484848485</v>
      </c>
      <c r="L56" s="390">
        <v>10.871838024564994</v>
      </c>
      <c r="M56" s="390">
        <v>10.866462077789151</v>
      </c>
      <c r="N56" s="391">
        <v>21.479128293568458</v>
      </c>
      <c r="O56" s="391">
        <v>21.409957026817949</v>
      </c>
      <c r="P56" s="391">
        <v>20.089957317997971</v>
      </c>
      <c r="Q56" s="391">
        <v>20.020861571285138</v>
      </c>
      <c r="R56" s="391">
        <v>20.024846346346344</v>
      </c>
      <c r="S56" s="391">
        <v>19.948152965465464</v>
      </c>
      <c r="T56" s="391">
        <v>19.565069198207169</v>
      </c>
      <c r="U56" s="391">
        <v>19.159672943831492</v>
      </c>
      <c r="V56" s="391">
        <v>18.912377164066434</v>
      </c>
      <c r="W56" s="391">
        <v>18.863685000000004</v>
      </c>
      <c r="X56" s="391">
        <v>18.825792182702152</v>
      </c>
      <c r="Y56" s="391">
        <v>18.819921750255887</v>
      </c>
      <c r="Z56" s="181" t="s">
        <v>816</v>
      </c>
    </row>
    <row r="57" spans="1:26" ht="19" customHeight="1">
      <c r="A57" s="160" t="s">
        <v>63</v>
      </c>
      <c r="B57" s="390">
        <v>11.961596161825724</v>
      </c>
      <c r="C57" s="390">
        <v>9.2728774626095909</v>
      </c>
      <c r="D57" s="390">
        <v>9.4266244691607675</v>
      </c>
      <c r="E57" s="390">
        <v>9.2194341867469891</v>
      </c>
      <c r="F57" s="390">
        <v>9.1999321321321315</v>
      </c>
      <c r="G57" s="390">
        <v>9.1546476976976958</v>
      </c>
      <c r="H57" s="390">
        <v>9.2002110557768919</v>
      </c>
      <c r="I57" s="390">
        <v>9.0740652896725447</v>
      </c>
      <c r="J57" s="390">
        <v>9.0330123804730746</v>
      </c>
      <c r="K57" s="390">
        <v>8.9948265151515141</v>
      </c>
      <c r="L57" s="390">
        <v>8.8568723132036862</v>
      </c>
      <c r="M57" s="390">
        <v>8.8568723132036862</v>
      </c>
      <c r="N57" s="391">
        <v>21.205112681535265</v>
      </c>
      <c r="O57" s="391">
        <v>21.432764337287264</v>
      </c>
      <c r="P57" s="391">
        <v>21.512565874620826</v>
      </c>
      <c r="Q57" s="391">
        <v>21.385911834839355</v>
      </c>
      <c r="R57" s="391">
        <v>21.278228228228222</v>
      </c>
      <c r="S57" s="391">
        <v>21.168216316316315</v>
      </c>
      <c r="T57" s="391">
        <v>21.192569546812749</v>
      </c>
      <c r="U57" s="391">
        <v>21.124974760705292</v>
      </c>
      <c r="V57" s="391">
        <v>20.974462632108708</v>
      </c>
      <c r="W57" s="391">
        <v>20.954207007575757</v>
      </c>
      <c r="X57" s="391">
        <v>20.875245099795293</v>
      </c>
      <c r="Y57" s="391">
        <v>20.875245099795293</v>
      </c>
      <c r="Z57" s="181" t="s">
        <v>63</v>
      </c>
    </row>
    <row r="58" spans="1:26" ht="19" customHeight="1">
      <c r="A58" s="160" t="s">
        <v>66</v>
      </c>
      <c r="B58" s="390">
        <v>10.657721836099581</v>
      </c>
      <c r="C58" s="390">
        <v>10.342738370293967</v>
      </c>
      <c r="D58" s="390">
        <v>10.436562689585438</v>
      </c>
      <c r="E58" s="390">
        <v>9.7843837851405624</v>
      </c>
      <c r="F58" s="390">
        <v>9.4446565565565557</v>
      </c>
      <c r="G58" s="390">
        <v>9.4098872372372337</v>
      </c>
      <c r="H58" s="390">
        <v>9.455660059760957</v>
      </c>
      <c r="I58" s="390">
        <v>9.4175813440320955</v>
      </c>
      <c r="J58" s="390">
        <v>9.4339509310518377</v>
      </c>
      <c r="K58" s="390">
        <v>9.3663514141414144</v>
      </c>
      <c r="L58" s="390">
        <v>9.3604869498464698</v>
      </c>
      <c r="M58" s="390">
        <v>9.2778190890481067</v>
      </c>
      <c r="N58" s="391">
        <v>19.727376452282151</v>
      </c>
      <c r="O58" s="391">
        <v>19.078181046931405</v>
      </c>
      <c r="P58" s="391">
        <v>19.093659125379165</v>
      </c>
      <c r="Q58" s="391">
        <v>19.104398004518071</v>
      </c>
      <c r="R58" s="391">
        <v>18.894583070570565</v>
      </c>
      <c r="S58" s="391">
        <v>18.794776276276274</v>
      </c>
      <c r="T58" s="391">
        <v>18.818858042828687</v>
      </c>
      <c r="U58" s="391">
        <v>18.78512812186559</v>
      </c>
      <c r="V58" s="391">
        <v>18.821693432310017</v>
      </c>
      <c r="W58" s="391">
        <v>18.716511489898991</v>
      </c>
      <c r="X58" s="391">
        <v>18.815623528659163</v>
      </c>
      <c r="Y58" s="391">
        <v>18.648512730296826</v>
      </c>
      <c r="Z58" s="181" t="s">
        <v>375</v>
      </c>
    </row>
    <row r="59" spans="1:26" ht="19" customHeight="1">
      <c r="A59" s="160" t="s">
        <v>69</v>
      </c>
      <c r="B59" s="390">
        <v>11.098069190871366</v>
      </c>
      <c r="C59" s="390">
        <v>11.142744713769986</v>
      </c>
      <c r="D59" s="390">
        <v>10.863925176946408</v>
      </c>
      <c r="E59" s="390">
        <v>10.908661345381526</v>
      </c>
      <c r="F59" s="390">
        <v>10.290924924924925</v>
      </c>
      <c r="G59" s="390">
        <v>10.252237237237235</v>
      </c>
      <c r="H59" s="390">
        <v>10.033381474103585</v>
      </c>
      <c r="I59" s="390">
        <v>9.9716268806419261</v>
      </c>
      <c r="J59" s="390">
        <v>10.211738802214395</v>
      </c>
      <c r="K59" s="390">
        <v>10.123965909090909</v>
      </c>
      <c r="L59" s="390">
        <v>10.042522159672467</v>
      </c>
      <c r="M59" s="390">
        <v>10.042522159672467</v>
      </c>
      <c r="N59" s="391">
        <v>18.190671096991696</v>
      </c>
      <c r="O59" s="391">
        <v>18.207529538421866</v>
      </c>
      <c r="P59" s="391">
        <v>17.589786564711829</v>
      </c>
      <c r="Q59" s="391">
        <v>17.595573142570277</v>
      </c>
      <c r="R59" s="391">
        <v>17.593225975975972</v>
      </c>
      <c r="S59" s="391">
        <v>17.509080255255256</v>
      </c>
      <c r="T59" s="391">
        <v>17.073059536852593</v>
      </c>
      <c r="U59" s="391">
        <v>17.056009553660985</v>
      </c>
      <c r="V59" s="391">
        <v>17.470639242576752</v>
      </c>
      <c r="W59" s="391">
        <v>17.346891931818181</v>
      </c>
      <c r="X59" s="391">
        <v>17.309851266632549</v>
      </c>
      <c r="Y59" s="391">
        <v>17.309851266632549</v>
      </c>
      <c r="Z59" s="181" t="s">
        <v>817</v>
      </c>
    </row>
    <row r="60" spans="1:26" ht="19" customHeight="1">
      <c r="A60" s="160" t="s">
        <v>72</v>
      </c>
      <c r="B60" s="390">
        <v>7.7268187759336069</v>
      </c>
      <c r="C60" s="390">
        <v>7.7675183084063963</v>
      </c>
      <c r="D60" s="390">
        <v>7.6346078867542966</v>
      </c>
      <c r="E60" s="390">
        <v>7.6734841365461852</v>
      </c>
      <c r="F60" s="390">
        <v>7.6976594594594587</v>
      </c>
      <c r="G60" s="390">
        <v>7.64</v>
      </c>
      <c r="H60" s="390">
        <v>7.707838097609562</v>
      </c>
      <c r="I60" s="390">
        <v>7.5118197592778326</v>
      </c>
      <c r="J60" s="390">
        <v>7.379583492702567</v>
      </c>
      <c r="K60" s="390">
        <v>7.2769430303030305</v>
      </c>
      <c r="L60" s="390">
        <v>7.0612553735926298</v>
      </c>
      <c r="M60" s="390">
        <v>6.9823912487205719</v>
      </c>
      <c r="N60" s="391">
        <v>13.374619268672197</v>
      </c>
      <c r="O60" s="391">
        <v>13.382920912841673</v>
      </c>
      <c r="P60" s="391">
        <v>12.997030131445902</v>
      </c>
      <c r="Q60" s="391">
        <v>12.998678852911643</v>
      </c>
      <c r="R60" s="391">
        <v>13.003105430430429</v>
      </c>
      <c r="S60" s="391">
        <v>13.179295608108108</v>
      </c>
      <c r="T60" s="391">
        <v>13.186641807768924</v>
      </c>
      <c r="U60" s="391">
        <v>12.902134152457373</v>
      </c>
      <c r="V60" s="391">
        <v>12.674077050830398</v>
      </c>
      <c r="W60" s="391">
        <v>12.532408724747476</v>
      </c>
      <c r="X60" s="391">
        <v>12.239154298874105</v>
      </c>
      <c r="Y60" s="391">
        <v>12.102409992323439</v>
      </c>
      <c r="Z60" s="181" t="s">
        <v>72</v>
      </c>
    </row>
    <row r="61" spans="1:26" ht="19" customHeight="1">
      <c r="A61" s="160" t="s">
        <v>75</v>
      </c>
      <c r="B61" s="390">
        <v>11.814436773858917</v>
      </c>
      <c r="C61" s="390">
        <v>11.879733883445075</v>
      </c>
      <c r="D61" s="390">
        <v>11.242038270980785</v>
      </c>
      <c r="E61" s="390">
        <v>10.893438152610441</v>
      </c>
      <c r="F61" s="390">
        <v>10.263545945945944</v>
      </c>
      <c r="G61" s="390">
        <v>10.031419819819819</v>
      </c>
      <c r="H61" s="390">
        <v>10.457616334661353</v>
      </c>
      <c r="I61" s="390">
        <v>10.76482447342026</v>
      </c>
      <c r="J61" s="390">
        <v>10.724894262707599</v>
      </c>
      <c r="K61" s="390">
        <v>10.704001212121213</v>
      </c>
      <c r="L61" s="390">
        <v>10.582094779938586</v>
      </c>
      <c r="M61" s="390">
        <v>10.582094779938586</v>
      </c>
      <c r="N61" s="391">
        <v>22.51997384595435</v>
      </c>
      <c r="O61" s="391">
        <v>22.545543875709129</v>
      </c>
      <c r="P61" s="391">
        <v>21.126637007077854</v>
      </c>
      <c r="Q61" s="391">
        <v>20.382462148594371</v>
      </c>
      <c r="R61" s="391">
        <v>19.28083995245245</v>
      </c>
      <c r="S61" s="391">
        <v>18.830277189689689</v>
      </c>
      <c r="T61" s="391">
        <v>19.558381922310751</v>
      </c>
      <c r="U61" s="391">
        <v>20.246368555666997</v>
      </c>
      <c r="V61" s="391">
        <v>20.20320827881228</v>
      </c>
      <c r="W61" s="391">
        <v>20.188396742424246</v>
      </c>
      <c r="X61" s="391">
        <v>20.136800486182196</v>
      </c>
      <c r="Y61" s="391">
        <v>20.136800486182196</v>
      </c>
      <c r="Z61" s="181" t="s">
        <v>378</v>
      </c>
    </row>
    <row r="62" spans="1:26" ht="19" customHeight="1">
      <c r="A62" s="160" t="s">
        <v>78</v>
      </c>
      <c r="B62" s="390">
        <v>8.841899377593359</v>
      </c>
      <c r="C62" s="390">
        <v>8.8980453842186691</v>
      </c>
      <c r="D62" s="390">
        <v>8.2536572295247712</v>
      </c>
      <c r="E62" s="390">
        <v>8.4642941767068276</v>
      </c>
      <c r="F62" s="390">
        <v>8.0867187187187177</v>
      </c>
      <c r="G62" s="390">
        <v>8.0470390390390367</v>
      </c>
      <c r="H62" s="390">
        <v>8.0879023904382468</v>
      </c>
      <c r="I62" s="390">
        <v>8.0224282848545627</v>
      </c>
      <c r="J62" s="390">
        <v>7.9878490186210378</v>
      </c>
      <c r="K62" s="390">
        <v>7.9540262626262628</v>
      </c>
      <c r="L62" s="390">
        <v>8.1024646878198574</v>
      </c>
      <c r="M62" s="390">
        <v>8.084206755373593</v>
      </c>
      <c r="N62" s="391">
        <v>18.095002074688793</v>
      </c>
      <c r="O62" s="391">
        <v>18.11347653429603</v>
      </c>
      <c r="P62" s="391">
        <v>16.733520980788672</v>
      </c>
      <c r="Q62" s="391">
        <v>17.036294929718878</v>
      </c>
      <c r="R62" s="391">
        <v>16.650089589589587</v>
      </c>
      <c r="S62" s="391">
        <v>16.566514264264264</v>
      </c>
      <c r="T62" s="391">
        <v>16.583703934262946</v>
      </c>
      <c r="U62" s="391">
        <v>16.560236208625877</v>
      </c>
      <c r="V62" s="391">
        <v>16.523316557624561</v>
      </c>
      <c r="W62" s="391">
        <v>16.50815808080808</v>
      </c>
      <c r="X62" s="391">
        <v>16.544983367451383</v>
      </c>
      <c r="Y62" s="391">
        <v>16.380408393039918</v>
      </c>
      <c r="Z62" s="181" t="s">
        <v>384</v>
      </c>
    </row>
    <row r="63" spans="1:26" ht="19" customHeight="1">
      <c r="A63" s="160" t="s">
        <v>55</v>
      </c>
      <c r="B63" s="390">
        <v>8.3588896784232354</v>
      </c>
      <c r="C63" s="390">
        <v>8.40428308406395</v>
      </c>
      <c r="D63" s="390">
        <v>8.208967037411524</v>
      </c>
      <c r="E63" s="390">
        <v>8.2554478915662646</v>
      </c>
      <c r="F63" s="390">
        <v>8.265277277277276</v>
      </c>
      <c r="G63" s="390">
        <v>8.2306567567567566</v>
      </c>
      <c r="H63" s="390">
        <v>8.4275962649402381</v>
      </c>
      <c r="I63" s="390">
        <v>8.380758776328987</v>
      </c>
      <c r="J63" s="390">
        <v>8.3571673376950173</v>
      </c>
      <c r="K63" s="390">
        <v>7.8224935353535345</v>
      </c>
      <c r="L63" s="390">
        <v>7.8160180143295799</v>
      </c>
      <c r="M63" s="390">
        <v>7.8160180143295799</v>
      </c>
      <c r="N63" s="391">
        <v>18.785181146265558</v>
      </c>
      <c r="O63" s="391">
        <v>18.815520048994326</v>
      </c>
      <c r="P63" s="391">
        <v>18.170784112740137</v>
      </c>
      <c r="Q63" s="391">
        <v>16.597210291164657</v>
      </c>
      <c r="R63" s="391">
        <v>16.611302702702702</v>
      </c>
      <c r="S63" s="391">
        <v>16.524131406406404</v>
      </c>
      <c r="T63" s="391">
        <v>16.849516982071712</v>
      </c>
      <c r="U63" s="391">
        <v>16.819553673520563</v>
      </c>
      <c r="V63" s="391">
        <v>16.777649949672877</v>
      </c>
      <c r="W63" s="391">
        <v>16.086807904040406</v>
      </c>
      <c r="X63" s="391">
        <v>16.241812935005122</v>
      </c>
      <c r="Y63" s="391">
        <v>16.241812935005122</v>
      </c>
      <c r="Z63" s="181" t="s">
        <v>55</v>
      </c>
    </row>
    <row r="64" spans="1:26" ht="19" customHeight="1">
      <c r="A64" s="160" t="s">
        <v>58</v>
      </c>
      <c r="B64" s="390">
        <v>10.246878319502072</v>
      </c>
      <c r="C64" s="390">
        <v>10.285394275399691</v>
      </c>
      <c r="D64" s="390">
        <v>9.8604500000000002</v>
      </c>
      <c r="E64" s="390">
        <v>9.8833842871485942</v>
      </c>
      <c r="F64" s="390">
        <v>9.6503956956956962</v>
      </c>
      <c r="G64" s="390">
        <v>8.8236507968127498</v>
      </c>
      <c r="H64" s="390">
        <v>8.7297821713147403</v>
      </c>
      <c r="I64" s="390">
        <v>8.6746295386158465</v>
      </c>
      <c r="J64" s="390">
        <v>8.6379091092098648</v>
      </c>
      <c r="K64" s="390">
        <v>8.6293577272727262</v>
      </c>
      <c r="L64" s="390">
        <v>8.5351776867963167</v>
      </c>
      <c r="M64" s="390">
        <v>8.5351776867963167</v>
      </c>
      <c r="N64" s="391">
        <v>18.569697756742734</v>
      </c>
      <c r="O64" s="391">
        <v>18.594729951005672</v>
      </c>
      <c r="P64" s="391">
        <v>18.057655801314457</v>
      </c>
      <c r="Q64" s="391">
        <v>18.060738692269073</v>
      </c>
      <c r="R64" s="391">
        <v>17.581346871871865</v>
      </c>
      <c r="S64" s="391">
        <v>16.207291733067731</v>
      </c>
      <c r="T64" s="391">
        <v>16.034878461155376</v>
      </c>
      <c r="U64" s="391">
        <v>16.009731732698093</v>
      </c>
      <c r="V64" s="391">
        <v>15.970548527931557</v>
      </c>
      <c r="W64" s="391">
        <v>15.955362765151515</v>
      </c>
      <c r="X64" s="391">
        <v>15.900655859774821</v>
      </c>
      <c r="Y64" s="391">
        <v>15.900655859774821</v>
      </c>
      <c r="Z64" s="181" t="s">
        <v>58</v>
      </c>
    </row>
    <row r="65" spans="1:26" ht="19" customHeight="1">
      <c r="A65" s="160" t="s">
        <v>61</v>
      </c>
      <c r="B65" s="390">
        <v>8.6405639522821556</v>
      </c>
      <c r="C65" s="390">
        <v>8.2688958225889628</v>
      </c>
      <c r="D65" s="390">
        <v>8.4579194641051547</v>
      </c>
      <c r="E65" s="390">
        <v>8.0664514558232927</v>
      </c>
      <c r="F65" s="390">
        <v>8.350390190190188</v>
      </c>
      <c r="G65" s="390">
        <v>8.7235279779779784</v>
      </c>
      <c r="H65" s="390">
        <v>8.088198505976095</v>
      </c>
      <c r="I65" s="390">
        <v>8.0139794383149443</v>
      </c>
      <c r="J65" s="390">
        <v>7.976527579265225</v>
      </c>
      <c r="K65" s="390">
        <v>7.9387608585858587</v>
      </c>
      <c r="L65" s="390">
        <v>7.8205824974411478</v>
      </c>
      <c r="M65" s="390">
        <v>7.8205824974411478</v>
      </c>
      <c r="N65" s="391">
        <v>20.814765080394185</v>
      </c>
      <c r="O65" s="391">
        <v>20.46412444559051</v>
      </c>
      <c r="P65" s="391">
        <v>20.536984491911017</v>
      </c>
      <c r="Q65" s="391">
        <v>20.382822828815257</v>
      </c>
      <c r="R65" s="391">
        <v>20.481745457957956</v>
      </c>
      <c r="S65" s="391">
        <v>20.331545470470466</v>
      </c>
      <c r="T65" s="391">
        <v>20.104468326693222</v>
      </c>
      <c r="U65" s="391">
        <v>20.065140797392175</v>
      </c>
      <c r="V65" s="391">
        <v>20.012676434323097</v>
      </c>
      <c r="W65" s="391">
        <v>19.988907941919191</v>
      </c>
      <c r="X65" s="391">
        <v>19.908639726202662</v>
      </c>
      <c r="Y65" s="391">
        <v>19.908639726202662</v>
      </c>
      <c r="Z65" s="181" t="s">
        <v>61</v>
      </c>
    </row>
    <row r="66" spans="1:26" ht="19" customHeight="1">
      <c r="A66" s="160" t="s">
        <v>64</v>
      </c>
      <c r="B66" s="390">
        <v>12.823221317427382</v>
      </c>
      <c r="C66" s="390">
        <v>12.808636668385768</v>
      </c>
      <c r="D66" s="390">
        <v>12.8750339231547</v>
      </c>
      <c r="E66" s="390">
        <v>12.56206922690763</v>
      </c>
      <c r="F66" s="390">
        <v>12.46423058058058</v>
      </c>
      <c r="G66" s="390">
        <v>12.423856506506505</v>
      </c>
      <c r="H66" s="390">
        <v>12.376346314741037</v>
      </c>
      <c r="I66" s="390">
        <v>12.358028435305918</v>
      </c>
      <c r="J66" s="390">
        <v>12.34376034222446</v>
      </c>
      <c r="K66" s="390">
        <v>12.322184090909092</v>
      </c>
      <c r="L66" s="390">
        <v>12.251934851586489</v>
      </c>
      <c r="M66" s="390">
        <v>12.251934851586489</v>
      </c>
      <c r="N66" s="391">
        <v>22.433261345954353</v>
      </c>
      <c r="O66" s="391">
        <v>22.399129886539455</v>
      </c>
      <c r="P66" s="391">
        <v>22.480920171890798</v>
      </c>
      <c r="Q66" s="391">
        <v>22.436834500502005</v>
      </c>
      <c r="R66" s="391">
        <v>22.294734822322322</v>
      </c>
      <c r="S66" s="391">
        <v>22.172868606106103</v>
      </c>
      <c r="T66" s="391">
        <v>22.095907009462152</v>
      </c>
      <c r="U66" s="391">
        <v>22.047898708625876</v>
      </c>
      <c r="V66" s="391">
        <v>21.985237745344744</v>
      </c>
      <c r="W66" s="391">
        <v>21.957969886363635</v>
      </c>
      <c r="X66" s="391">
        <v>21.860387346468784</v>
      </c>
      <c r="Y66" s="391">
        <v>21.860387346468784</v>
      </c>
      <c r="Z66" s="181" t="s">
        <v>64</v>
      </c>
    </row>
    <row r="67" spans="1:26" ht="19" customHeight="1">
      <c r="A67" s="160" t="s">
        <v>20</v>
      </c>
      <c r="B67" s="390">
        <v>9.7275285269709517</v>
      </c>
      <c r="C67" s="390">
        <v>9.6065158329035594</v>
      </c>
      <c r="D67" s="390">
        <v>9.5221171890798768</v>
      </c>
      <c r="E67" s="390">
        <v>9.3497765562248976</v>
      </c>
      <c r="F67" s="390">
        <v>8.8544213213213183</v>
      </c>
      <c r="G67" s="390">
        <v>8.82</v>
      </c>
      <c r="H67" s="390">
        <v>8.8437373007968141</v>
      </c>
      <c r="I67" s="390">
        <v>8.6718960882647931</v>
      </c>
      <c r="J67" s="390">
        <v>8.6523726220432806</v>
      </c>
      <c r="K67" s="390">
        <v>8.434661262626264</v>
      </c>
      <c r="L67" s="390">
        <v>8.3480338792221094</v>
      </c>
      <c r="M67" s="390">
        <v>8.3480338792221094</v>
      </c>
      <c r="N67" s="391">
        <v>20.328350103734437</v>
      </c>
      <c r="O67" s="391">
        <v>20.345117560598244</v>
      </c>
      <c r="P67" s="391">
        <v>20.354904524772493</v>
      </c>
      <c r="Q67" s="391">
        <v>19.841130886044173</v>
      </c>
      <c r="R67" s="391">
        <v>19.754801326326323</v>
      </c>
      <c r="S67" s="391">
        <v>19.683367355577687</v>
      </c>
      <c r="T67" s="391">
        <v>19.683367355577687</v>
      </c>
      <c r="U67" s="391">
        <v>19.590601391675023</v>
      </c>
      <c r="V67" s="391">
        <v>19.540031278309016</v>
      </c>
      <c r="W67" s="391">
        <v>19.432696679292928</v>
      </c>
      <c r="X67" s="391">
        <v>19.356159762026611</v>
      </c>
      <c r="Y67" s="391">
        <v>19.356159762026611</v>
      </c>
      <c r="Z67" s="181" t="s">
        <v>67</v>
      </c>
    </row>
    <row r="68" spans="1:26" ht="19" customHeight="1">
      <c r="A68" s="160" t="s">
        <v>21</v>
      </c>
      <c r="B68" s="390">
        <v>13.602657209543564</v>
      </c>
      <c r="C68" s="390">
        <v>13.648814543579165</v>
      </c>
      <c r="D68" s="390">
        <v>13.499694590495448</v>
      </c>
      <c r="E68" s="390">
        <v>13.559735592369476</v>
      </c>
      <c r="F68" s="390">
        <v>13.570549649649646</v>
      </c>
      <c r="G68" s="390">
        <v>13.519015665665663</v>
      </c>
      <c r="H68" s="390">
        <v>13.589038147410356</v>
      </c>
      <c r="I68" s="390">
        <v>13.16688124373119</v>
      </c>
      <c r="J68" s="390">
        <v>12.669488626069453</v>
      </c>
      <c r="K68" s="390">
        <v>12.97814601010101</v>
      </c>
      <c r="L68" s="390">
        <v>12.859924002047082</v>
      </c>
      <c r="M68" s="390">
        <v>12.859924002047082</v>
      </c>
      <c r="N68" s="391">
        <v>24.348248054979248</v>
      </c>
      <c r="O68" s="391">
        <v>24.352406730273334</v>
      </c>
      <c r="P68" s="391">
        <v>24.367414926693627</v>
      </c>
      <c r="Q68" s="391">
        <v>24.341586746987954</v>
      </c>
      <c r="R68" s="391">
        <v>24.344438275775772</v>
      </c>
      <c r="S68" s="391">
        <v>24.240874311811805</v>
      </c>
      <c r="T68" s="391">
        <v>24.24380573954183</v>
      </c>
      <c r="U68" s="391">
        <v>23.540511697592777</v>
      </c>
      <c r="V68" s="391">
        <v>22.627243155510822</v>
      </c>
      <c r="W68" s="391">
        <v>23.216252095959597</v>
      </c>
      <c r="X68" s="391">
        <v>23.139773925281474</v>
      </c>
      <c r="Y68" s="391">
        <v>22.515314598259984</v>
      </c>
      <c r="Z68" s="181" t="s">
        <v>70</v>
      </c>
    </row>
    <row r="69" spans="1:26" ht="19" customHeight="1">
      <c r="A69" s="160" t="s">
        <v>22</v>
      </c>
      <c r="B69" s="390">
        <v>10.189926659751034</v>
      </c>
      <c r="C69" s="390">
        <v>10.218135069623518</v>
      </c>
      <c r="D69" s="390">
        <v>10.427394186046509</v>
      </c>
      <c r="E69" s="390">
        <v>10.135860441767068</v>
      </c>
      <c r="F69" s="390">
        <v>7.9148065065065065</v>
      </c>
      <c r="G69" s="390">
        <v>7.8271640140140137</v>
      </c>
      <c r="H69" s="390">
        <v>7.8442980079681286</v>
      </c>
      <c r="I69" s="390">
        <v>7.5753352056168497</v>
      </c>
      <c r="J69" s="390">
        <v>7.4295075490689495</v>
      </c>
      <c r="K69" s="390">
        <v>7.2837498989898979</v>
      </c>
      <c r="L69" s="390">
        <v>7.1843442681678606</v>
      </c>
      <c r="M69" s="390">
        <v>7.2277068577277381</v>
      </c>
      <c r="N69" s="391">
        <v>22.176182170643148</v>
      </c>
      <c r="O69" s="391">
        <v>22.166840304280562</v>
      </c>
      <c r="P69" s="391">
        <v>22.285525834175935</v>
      </c>
      <c r="Q69" s="391">
        <v>22.153265223393571</v>
      </c>
      <c r="R69" s="391">
        <v>20.26911197447447</v>
      </c>
      <c r="S69" s="391">
        <v>20.164853616116112</v>
      </c>
      <c r="T69" s="391">
        <v>20.172648929282868</v>
      </c>
      <c r="U69" s="391">
        <v>20.069303096790371</v>
      </c>
      <c r="V69" s="391">
        <v>19.976754554604934</v>
      </c>
      <c r="W69" s="391">
        <v>19.921890315656565</v>
      </c>
      <c r="X69" s="391">
        <v>19.869562679119756</v>
      </c>
      <c r="Y69" s="391">
        <v>19.883218091095188</v>
      </c>
      <c r="Z69" s="181" t="s">
        <v>73</v>
      </c>
    </row>
    <row r="70" spans="1:26" ht="19" customHeight="1">
      <c r="A70" s="160" t="s">
        <v>23</v>
      </c>
      <c r="B70" s="390">
        <v>13.247994346473025</v>
      </c>
      <c r="C70" s="390">
        <v>13.12489804022692</v>
      </c>
      <c r="D70" s="390">
        <v>13.265020980788671</v>
      </c>
      <c r="E70" s="390">
        <v>12.764746636546183</v>
      </c>
      <c r="F70" s="390">
        <v>8.1971770270270259</v>
      </c>
      <c r="G70" s="390">
        <v>12.529156456456455</v>
      </c>
      <c r="H70" s="390">
        <v>12.394705478087648</v>
      </c>
      <c r="I70" s="390">
        <v>12.203016950852559</v>
      </c>
      <c r="J70" s="390">
        <v>11.28503120281832</v>
      </c>
      <c r="K70" s="390">
        <v>11.259061313131314</v>
      </c>
      <c r="L70" s="390">
        <v>11.018510081883317</v>
      </c>
      <c r="M70" s="390">
        <v>11.449701586489255</v>
      </c>
      <c r="N70" s="391">
        <v>23.686699014522819</v>
      </c>
      <c r="O70" s="391">
        <v>23.659920564724086</v>
      </c>
      <c r="P70" s="391">
        <v>23.761316721435787</v>
      </c>
      <c r="Q70" s="391">
        <v>23.251847427208833</v>
      </c>
      <c r="R70" s="391">
        <v>14.883996646646642</v>
      </c>
      <c r="S70" s="391">
        <v>22.709251076076072</v>
      </c>
      <c r="T70" s="391">
        <v>22.484287213645416</v>
      </c>
      <c r="U70" s="391">
        <v>22.198399999999999</v>
      </c>
      <c r="V70" s="391">
        <v>21.648587015601414</v>
      </c>
      <c r="W70" s="391">
        <v>21.626497904040402</v>
      </c>
      <c r="X70" s="391">
        <v>21.180697773797341</v>
      </c>
      <c r="Y70" s="391">
        <v>21.316009339815764</v>
      </c>
      <c r="Z70" s="181" t="s">
        <v>76</v>
      </c>
    </row>
    <row r="71" spans="1:26" ht="19" customHeight="1">
      <c r="A71" s="160"/>
      <c r="B71" s="390"/>
      <c r="C71" s="390"/>
      <c r="D71" s="390"/>
      <c r="E71" s="390"/>
      <c r="F71" s="390"/>
      <c r="G71" s="390"/>
      <c r="H71" s="390"/>
      <c r="I71" s="390"/>
      <c r="J71" s="390"/>
      <c r="K71" s="390"/>
      <c r="L71" s="390"/>
      <c r="M71" s="390"/>
      <c r="N71" s="391"/>
      <c r="O71" s="391"/>
      <c r="P71" s="391"/>
      <c r="Q71" s="391"/>
      <c r="R71" s="391"/>
      <c r="S71" s="391"/>
      <c r="T71" s="391"/>
      <c r="U71" s="391"/>
      <c r="V71" s="391"/>
      <c r="W71" s="391"/>
      <c r="X71" s="391"/>
      <c r="Y71" s="391"/>
      <c r="Z71" s="181"/>
    </row>
    <row r="72" spans="1:26" ht="19" customHeight="1">
      <c r="A72" s="176" t="s">
        <v>79</v>
      </c>
      <c r="B72" s="390">
        <v>1.26</v>
      </c>
      <c r="C72" s="390">
        <v>1.267907581227437</v>
      </c>
      <c r="D72" s="390">
        <v>1.2107434782608693</v>
      </c>
      <c r="E72" s="390">
        <v>1.2264122489959837</v>
      </c>
      <c r="F72" s="390">
        <v>1.2331452452452449</v>
      </c>
      <c r="G72" s="390">
        <v>1.1100000000000001</v>
      </c>
      <c r="H72" s="390">
        <v>1.1011549800796812</v>
      </c>
      <c r="I72" s="390">
        <v>1.0847324974924772</v>
      </c>
      <c r="J72" s="390">
        <v>1.0764843482637141</v>
      </c>
      <c r="K72" s="390">
        <v>1.0680777777777777</v>
      </c>
      <c r="L72" s="390">
        <v>1.0680777777777777</v>
      </c>
      <c r="M72" s="390">
        <v>1.0374562947799386</v>
      </c>
      <c r="N72" s="391">
        <v>8.17</v>
      </c>
      <c r="O72" s="391">
        <v>8.1885016503352261</v>
      </c>
      <c r="P72" s="391">
        <v>8.1761758594539913</v>
      </c>
      <c r="Q72" s="391">
        <v>8.1882369979919662</v>
      </c>
      <c r="R72" s="391">
        <v>8.1987394144144137</v>
      </c>
      <c r="S72" s="391">
        <v>8</v>
      </c>
      <c r="T72" s="391">
        <v>7.9657053784860556</v>
      </c>
      <c r="U72" s="391">
        <v>7.9396047392176525</v>
      </c>
      <c r="V72" s="391">
        <v>7.9125140664318065</v>
      </c>
      <c r="W72" s="391">
        <v>7.8994211616161616</v>
      </c>
      <c r="X72" s="391">
        <v>7.8994211616161616</v>
      </c>
      <c r="Y72" s="391">
        <v>7.8488315762538381</v>
      </c>
      <c r="Z72" s="181" t="s">
        <v>80</v>
      </c>
    </row>
    <row r="73" spans="1:26" ht="19" customHeight="1">
      <c r="A73" s="171"/>
      <c r="B73" s="170"/>
      <c r="C73" s="170"/>
      <c r="D73" s="170"/>
      <c r="E73" s="170"/>
      <c r="F73" s="170"/>
      <c r="G73" s="170"/>
      <c r="H73" s="170"/>
      <c r="I73" s="170"/>
    </row>
    <row r="74" spans="1:26" ht="19" customHeight="1">
      <c r="A74" s="155"/>
      <c r="B74" s="170"/>
      <c r="C74" s="170"/>
      <c r="D74" s="170"/>
      <c r="E74" s="170"/>
      <c r="F74" s="170"/>
      <c r="G74" s="170"/>
      <c r="H74" s="170"/>
      <c r="I74" s="170"/>
    </row>
    <row r="75" spans="1:26" ht="19" customHeight="1">
      <c r="B75" s="172"/>
      <c r="C75" s="172"/>
      <c r="D75" s="172"/>
      <c r="E75" s="172"/>
      <c r="F75" s="172"/>
      <c r="G75" s="172"/>
      <c r="H75" s="172"/>
      <c r="I75" s="172"/>
    </row>
    <row r="76" spans="1:26" ht="19" customHeight="1">
      <c r="B76" s="172"/>
      <c r="C76" s="172"/>
      <c r="D76" s="172"/>
      <c r="E76" s="172"/>
      <c r="F76" s="172"/>
      <c r="G76" s="172"/>
      <c r="H76" s="172"/>
      <c r="I76" s="172"/>
    </row>
    <row r="77" spans="1:26" ht="19" customHeight="1">
      <c r="B77" s="172"/>
      <c r="C77" s="172"/>
      <c r="D77" s="172"/>
      <c r="E77" s="172"/>
      <c r="F77" s="172"/>
      <c r="G77" s="172"/>
      <c r="H77" s="172"/>
      <c r="I77" s="172"/>
    </row>
    <row r="78" spans="1:26" ht="19" customHeight="1">
      <c r="B78" s="172"/>
      <c r="C78" s="172"/>
      <c r="D78" s="172"/>
      <c r="E78" s="172"/>
      <c r="F78" s="172"/>
      <c r="G78" s="172"/>
      <c r="H78" s="172"/>
      <c r="I78" s="172"/>
    </row>
    <row r="79" spans="1:26" ht="19" customHeight="1">
      <c r="B79" s="172"/>
      <c r="C79" s="172"/>
      <c r="D79" s="172"/>
      <c r="E79" s="172"/>
      <c r="F79" s="172"/>
      <c r="G79" s="172"/>
      <c r="H79" s="172"/>
      <c r="I79" s="172"/>
    </row>
    <row r="80" spans="1:26" ht="19" customHeight="1">
      <c r="B80" s="172"/>
      <c r="C80" s="172"/>
      <c r="D80" s="172"/>
      <c r="E80" s="172"/>
      <c r="F80" s="172"/>
      <c r="G80" s="172"/>
      <c r="H80" s="172"/>
      <c r="I80" s="172"/>
    </row>
    <row r="81" spans="2:9" ht="19" customHeight="1">
      <c r="B81" s="172"/>
      <c r="C81" s="172"/>
      <c r="D81" s="172"/>
      <c r="E81" s="172"/>
      <c r="F81" s="172"/>
      <c r="G81" s="172"/>
      <c r="H81" s="172"/>
      <c r="I81" s="172"/>
    </row>
    <row r="82" spans="2:9" ht="19" customHeight="1">
      <c r="B82" s="172"/>
      <c r="C82" s="172"/>
      <c r="D82" s="172"/>
      <c r="E82" s="172"/>
      <c r="F82" s="172"/>
      <c r="G82" s="172"/>
      <c r="H82" s="172"/>
      <c r="I82" s="172"/>
    </row>
    <row r="83" spans="2:9" ht="19" customHeight="1">
      <c r="B83" s="172"/>
      <c r="C83" s="172"/>
      <c r="D83" s="172"/>
      <c r="E83" s="172"/>
      <c r="F83" s="172"/>
      <c r="G83" s="172"/>
      <c r="H83" s="172"/>
      <c r="I83" s="172"/>
    </row>
    <row r="84" spans="2:9" ht="19" customHeight="1">
      <c r="B84" s="172"/>
      <c r="C84" s="172"/>
      <c r="D84" s="172"/>
      <c r="E84" s="172"/>
      <c r="F84" s="172"/>
      <c r="G84" s="172"/>
      <c r="H84" s="172"/>
      <c r="I84" s="172"/>
    </row>
    <row r="85" spans="2:9" ht="19" customHeight="1">
      <c r="B85" s="172"/>
      <c r="C85" s="172"/>
      <c r="D85" s="172"/>
      <c r="E85" s="172"/>
      <c r="F85" s="172"/>
      <c r="G85" s="172"/>
      <c r="H85" s="172"/>
      <c r="I85" s="172"/>
    </row>
    <row r="86" spans="2:9" ht="19" customHeight="1">
      <c r="B86" s="172"/>
      <c r="C86" s="172"/>
      <c r="D86" s="172"/>
      <c r="E86" s="172"/>
      <c r="F86" s="172"/>
      <c r="G86" s="172"/>
      <c r="H86" s="172"/>
      <c r="I86" s="172"/>
    </row>
    <row r="87" spans="2:9" ht="19" customHeight="1">
      <c r="B87" s="172"/>
      <c r="C87" s="172"/>
      <c r="D87" s="172"/>
      <c r="E87" s="172"/>
      <c r="F87" s="172"/>
      <c r="G87" s="172"/>
      <c r="H87" s="172"/>
      <c r="I87" s="172"/>
    </row>
    <row r="88" spans="2:9" ht="19" customHeight="1">
      <c r="B88" s="172"/>
      <c r="C88" s="172"/>
      <c r="D88" s="172"/>
      <c r="E88" s="172"/>
      <c r="F88" s="172"/>
      <c r="G88" s="172"/>
      <c r="H88" s="172"/>
      <c r="I88" s="172"/>
    </row>
    <row r="89" spans="2:9">
      <c r="B89" s="172"/>
      <c r="C89" s="172"/>
      <c r="D89" s="172"/>
      <c r="E89" s="172"/>
      <c r="F89" s="172"/>
      <c r="G89" s="172"/>
      <c r="H89" s="172"/>
      <c r="I89" s="172"/>
    </row>
    <row r="90" spans="2:9">
      <c r="B90" s="172"/>
      <c r="C90" s="172"/>
      <c r="D90" s="172"/>
      <c r="E90" s="172"/>
      <c r="F90" s="172"/>
      <c r="G90" s="172"/>
      <c r="H90" s="172"/>
      <c r="I90" s="172"/>
    </row>
    <row r="91" spans="2:9">
      <c r="B91" s="172"/>
      <c r="C91" s="172"/>
      <c r="D91" s="172"/>
      <c r="E91" s="172"/>
      <c r="F91" s="172"/>
      <c r="G91" s="172"/>
      <c r="H91" s="172"/>
      <c r="I91" s="172"/>
    </row>
    <row r="92" spans="2:9">
      <c r="B92" s="172"/>
      <c r="C92" s="172"/>
      <c r="D92" s="172"/>
      <c r="E92" s="172"/>
      <c r="F92" s="172"/>
      <c r="G92" s="172"/>
      <c r="H92" s="172"/>
      <c r="I92" s="172"/>
    </row>
    <row r="93" spans="2:9">
      <c r="B93" s="172"/>
      <c r="C93" s="172"/>
      <c r="D93" s="172"/>
      <c r="E93" s="172"/>
      <c r="F93" s="172"/>
      <c r="G93" s="172"/>
      <c r="H93" s="172"/>
      <c r="I93" s="172"/>
    </row>
    <row r="94" spans="2:9">
      <c r="B94" s="172"/>
      <c r="C94" s="172"/>
      <c r="D94" s="172"/>
      <c r="E94" s="172"/>
      <c r="F94" s="172"/>
      <c r="G94" s="172"/>
      <c r="H94" s="172"/>
      <c r="I94" s="172"/>
    </row>
    <row r="95" spans="2:9">
      <c r="B95" s="172"/>
      <c r="C95" s="172"/>
      <c r="D95" s="172"/>
      <c r="E95" s="172"/>
      <c r="F95" s="172"/>
      <c r="G95" s="172"/>
      <c r="H95" s="172"/>
      <c r="I95" s="172"/>
    </row>
    <row r="96" spans="2:9">
      <c r="B96" s="172"/>
      <c r="C96" s="172"/>
      <c r="D96" s="172"/>
      <c r="E96" s="172"/>
      <c r="F96" s="172"/>
      <c r="G96" s="172"/>
      <c r="H96" s="172"/>
      <c r="I96" s="172"/>
    </row>
    <row r="97" spans="2:9">
      <c r="B97" s="172"/>
      <c r="C97" s="172"/>
      <c r="D97" s="172"/>
      <c r="E97" s="172"/>
      <c r="F97" s="172"/>
      <c r="G97" s="172"/>
      <c r="H97" s="172"/>
      <c r="I97" s="172"/>
    </row>
    <row r="98" spans="2:9">
      <c r="B98" s="172"/>
      <c r="C98" s="172"/>
      <c r="D98" s="172"/>
      <c r="E98" s="172"/>
      <c r="F98" s="172"/>
      <c r="G98" s="172"/>
      <c r="H98" s="172"/>
      <c r="I98" s="172"/>
    </row>
    <row r="99" spans="2:9">
      <c r="B99" s="172"/>
      <c r="C99" s="172"/>
      <c r="D99" s="172"/>
      <c r="E99" s="172"/>
      <c r="F99" s="172"/>
      <c r="G99" s="172"/>
      <c r="H99" s="172"/>
      <c r="I99" s="172"/>
    </row>
    <row r="100" spans="2:9">
      <c r="B100" s="172"/>
      <c r="C100" s="172"/>
      <c r="D100" s="172"/>
      <c r="E100" s="172"/>
      <c r="F100" s="172"/>
      <c r="G100" s="172"/>
      <c r="H100" s="172"/>
      <c r="I100" s="172"/>
    </row>
    <row r="101" spans="2:9">
      <c r="B101" s="172"/>
      <c r="C101" s="172"/>
      <c r="D101" s="172"/>
      <c r="E101" s="172"/>
      <c r="F101" s="172"/>
      <c r="G101" s="172"/>
      <c r="H101" s="172"/>
      <c r="I101" s="172"/>
    </row>
    <row r="102" spans="2:9">
      <c r="B102" s="172"/>
      <c r="C102" s="172"/>
      <c r="D102" s="172"/>
      <c r="E102" s="172"/>
      <c r="F102" s="172"/>
      <c r="G102" s="172"/>
      <c r="H102" s="172"/>
      <c r="I102" s="172"/>
    </row>
    <row r="103" spans="2:9">
      <c r="B103" s="172"/>
      <c r="C103" s="172"/>
      <c r="D103" s="172"/>
      <c r="E103" s="172"/>
      <c r="F103" s="172"/>
      <c r="G103" s="172"/>
      <c r="H103" s="172"/>
      <c r="I103" s="172"/>
    </row>
    <row r="104" spans="2:9">
      <c r="B104" s="172"/>
      <c r="C104" s="172"/>
      <c r="D104" s="172"/>
      <c r="E104" s="172"/>
      <c r="F104" s="172"/>
      <c r="G104" s="172"/>
      <c r="H104" s="172"/>
      <c r="I104" s="172"/>
    </row>
    <row r="105" spans="2:9">
      <c r="B105" s="172"/>
      <c r="C105" s="172"/>
      <c r="D105" s="172"/>
      <c r="E105" s="172"/>
      <c r="F105" s="172"/>
      <c r="G105" s="172"/>
      <c r="H105" s="172"/>
      <c r="I105" s="172"/>
    </row>
    <row r="106" spans="2:9">
      <c r="B106" s="172"/>
      <c r="C106" s="172"/>
      <c r="D106" s="172"/>
      <c r="E106" s="172"/>
      <c r="F106" s="172"/>
      <c r="G106" s="172"/>
      <c r="H106" s="172"/>
      <c r="I106" s="172"/>
    </row>
    <row r="107" spans="2:9">
      <c r="B107" s="172"/>
      <c r="C107" s="172"/>
      <c r="D107" s="172"/>
      <c r="E107" s="172"/>
      <c r="F107" s="172"/>
      <c r="G107" s="172"/>
      <c r="H107" s="172"/>
      <c r="I107" s="172"/>
    </row>
    <row r="108" spans="2:9">
      <c r="B108" s="172"/>
      <c r="C108" s="172"/>
      <c r="D108" s="172"/>
      <c r="E108" s="172"/>
      <c r="F108" s="172"/>
      <c r="G108" s="172"/>
      <c r="H108" s="172"/>
      <c r="I108" s="172"/>
    </row>
    <row r="109" spans="2:9">
      <c r="B109" s="172"/>
      <c r="C109" s="172"/>
      <c r="D109" s="172"/>
      <c r="E109" s="172"/>
      <c r="F109" s="172"/>
      <c r="G109" s="172"/>
      <c r="H109" s="172"/>
      <c r="I109" s="172"/>
    </row>
    <row r="110" spans="2:9">
      <c r="B110" s="172"/>
      <c r="C110" s="172"/>
      <c r="D110" s="172"/>
      <c r="E110" s="172"/>
      <c r="F110" s="172"/>
      <c r="G110" s="172"/>
      <c r="H110" s="172"/>
      <c r="I110" s="172"/>
    </row>
    <row r="111" spans="2:9">
      <c r="B111" s="172"/>
      <c r="C111" s="172"/>
      <c r="D111" s="172"/>
      <c r="E111" s="172"/>
      <c r="F111" s="172"/>
      <c r="G111" s="172"/>
      <c r="H111" s="172"/>
      <c r="I111" s="172"/>
    </row>
    <row r="112" spans="2:9">
      <c r="B112" s="172"/>
      <c r="C112" s="172"/>
      <c r="D112" s="172"/>
      <c r="E112" s="172"/>
      <c r="F112" s="172"/>
      <c r="G112" s="172"/>
      <c r="H112" s="172"/>
      <c r="I112" s="172"/>
    </row>
    <row r="113" spans="2:9">
      <c r="B113" s="172"/>
      <c r="C113" s="172"/>
      <c r="D113" s="172"/>
      <c r="E113" s="172"/>
      <c r="F113" s="172"/>
      <c r="G113" s="172"/>
      <c r="H113" s="172"/>
      <c r="I113" s="172"/>
    </row>
    <row r="114" spans="2:9">
      <c r="B114" s="172"/>
      <c r="C114" s="172"/>
      <c r="D114" s="172"/>
      <c r="E114" s="172"/>
      <c r="F114" s="172"/>
      <c r="G114" s="172"/>
      <c r="H114" s="172"/>
      <c r="I114" s="172"/>
    </row>
    <row r="115" spans="2:9">
      <c r="B115" s="172"/>
      <c r="C115" s="172"/>
      <c r="D115" s="172"/>
      <c r="E115" s="172"/>
      <c r="F115" s="172"/>
      <c r="G115" s="172"/>
      <c r="H115" s="172"/>
      <c r="I115" s="172"/>
    </row>
    <row r="116" spans="2:9">
      <c r="B116" s="172"/>
      <c r="C116" s="172"/>
      <c r="D116" s="172"/>
      <c r="E116" s="172"/>
      <c r="F116" s="172"/>
      <c r="G116" s="172"/>
      <c r="H116" s="172"/>
      <c r="I116" s="172"/>
    </row>
    <row r="117" spans="2:9">
      <c r="B117" s="172"/>
      <c r="C117" s="172"/>
      <c r="D117" s="172"/>
      <c r="E117" s="172"/>
      <c r="F117" s="172"/>
      <c r="G117" s="172"/>
      <c r="H117" s="172"/>
      <c r="I117" s="172"/>
    </row>
    <row r="118" spans="2:9">
      <c r="B118" s="172"/>
      <c r="C118" s="172"/>
      <c r="D118" s="172"/>
      <c r="E118" s="172"/>
      <c r="F118" s="172"/>
      <c r="G118" s="172"/>
      <c r="H118" s="172"/>
      <c r="I118" s="172"/>
    </row>
    <row r="119" spans="2:9">
      <c r="B119" s="172"/>
      <c r="C119" s="172"/>
      <c r="D119" s="172"/>
      <c r="E119" s="172"/>
      <c r="F119" s="172"/>
      <c r="G119" s="172"/>
      <c r="H119" s="172"/>
      <c r="I119" s="172"/>
    </row>
    <row r="120" spans="2:9">
      <c r="B120" s="172"/>
      <c r="C120" s="172"/>
      <c r="D120" s="172"/>
      <c r="E120" s="172"/>
      <c r="F120" s="172"/>
      <c r="G120" s="172"/>
      <c r="H120" s="172"/>
      <c r="I120" s="172"/>
    </row>
    <row r="121" spans="2:9">
      <c r="B121" s="172"/>
      <c r="C121" s="172"/>
      <c r="D121" s="172"/>
      <c r="E121" s="172"/>
      <c r="F121" s="172"/>
      <c r="G121" s="172"/>
      <c r="H121" s="172"/>
      <c r="I121" s="172"/>
    </row>
    <row r="122" spans="2:9">
      <c r="B122" s="172"/>
      <c r="C122" s="172"/>
      <c r="D122" s="172"/>
      <c r="E122" s="172"/>
      <c r="F122" s="172"/>
      <c r="G122" s="172"/>
      <c r="H122" s="172"/>
      <c r="I122" s="172"/>
    </row>
    <row r="123" spans="2:9">
      <c r="B123" s="172"/>
      <c r="C123" s="172"/>
      <c r="D123" s="172"/>
      <c r="E123" s="172"/>
      <c r="F123" s="172"/>
      <c r="G123" s="172"/>
      <c r="H123" s="172"/>
      <c r="I123" s="172"/>
    </row>
    <row r="124" spans="2:9">
      <c r="B124" s="172"/>
      <c r="C124" s="172"/>
      <c r="D124" s="172"/>
      <c r="E124" s="172"/>
      <c r="F124" s="172"/>
      <c r="G124" s="172"/>
      <c r="H124" s="172"/>
      <c r="I124" s="172"/>
    </row>
    <row r="125" spans="2:9">
      <c r="B125" s="172"/>
      <c r="C125" s="172"/>
      <c r="D125" s="172"/>
      <c r="E125" s="172"/>
      <c r="F125" s="172"/>
      <c r="G125" s="172"/>
      <c r="H125" s="172"/>
      <c r="I125" s="172"/>
    </row>
    <row r="126" spans="2:9">
      <c r="B126" s="172"/>
      <c r="C126" s="172"/>
      <c r="D126" s="172"/>
      <c r="E126" s="172"/>
      <c r="F126" s="172"/>
      <c r="G126" s="172"/>
      <c r="H126" s="172"/>
      <c r="I126" s="172"/>
    </row>
  </sheetData>
  <mergeCells count="13">
    <mergeCell ref="N44:Y44"/>
    <mergeCell ref="A5:J5"/>
    <mergeCell ref="N6:Y6"/>
    <mergeCell ref="N8:Y8"/>
    <mergeCell ref="B6:M6"/>
    <mergeCell ref="B44:M44"/>
    <mergeCell ref="B8:M8"/>
    <mergeCell ref="B10:M10"/>
    <mergeCell ref="B12:M12"/>
    <mergeCell ref="B42:M42"/>
    <mergeCell ref="N10:Y10"/>
    <mergeCell ref="N12:Y12"/>
    <mergeCell ref="N42:Y42"/>
  </mergeCells>
  <phoneticPr fontId="7" type="noConversion"/>
  <printOptions horizontalCentered="1"/>
  <pageMargins left="0.39370078740157483" right="0.39370078740157483" top="0.59055118110236227" bottom="0.59055118110236227" header="0.39370078740157483" footer="0.39370078740157483"/>
  <pageSetup paperSize="9" scale="52" fitToWidth="2" orientation="portrait" r:id="rId1"/>
  <headerFooter alignWithMargins="0">
    <oddHeader>&amp;C&amp;"Helvetica,Fett"&amp;12 2017</oddHeader>
    <oddFooter>&amp;C&amp;"Helvetica,Standard" Eidg. Steuerverwaltung  -  Administration fédérale des contributions  -  Amministrazione federale delle contribuzioni&amp;R48 - 49</oddFooter>
  </headerFooter>
  <colBreaks count="1" manualBreakCount="1">
    <brk id="13" max="72"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92D050"/>
  </sheetPr>
  <dimension ref="A1:F69"/>
  <sheetViews>
    <sheetView view="pageLayout" zoomScale="70" zoomScaleNormal="75" zoomScalePageLayoutView="70" workbookViewId="0">
      <selection sqref="A1:B1"/>
    </sheetView>
  </sheetViews>
  <sheetFormatPr baseColWidth="10" defaultColWidth="11.5" defaultRowHeight="16"/>
  <cols>
    <col min="1" max="1" width="27.83203125" style="588" customWidth="1"/>
    <col min="2" max="2" width="26.6640625" style="588" customWidth="1"/>
    <col min="3" max="3" width="23.83203125" style="588" customWidth="1"/>
    <col min="4" max="4" width="26.5" style="588" customWidth="1"/>
    <col min="5" max="5" width="26.6640625" style="588" customWidth="1"/>
    <col min="6" max="6" width="17.5" style="588" customWidth="1"/>
    <col min="7" max="16384" width="11.5" style="588"/>
  </cols>
  <sheetData>
    <row r="1" spans="1:6" ht="34.5" customHeight="1">
      <c r="A1" s="899" t="s">
        <v>548</v>
      </c>
      <c r="B1" s="899"/>
      <c r="C1" s="636"/>
      <c r="D1" s="899" t="s">
        <v>549</v>
      </c>
      <c r="E1" s="899"/>
      <c r="F1" s="637"/>
    </row>
    <row r="4" spans="1:6">
      <c r="A4" s="588" t="s">
        <v>550</v>
      </c>
      <c r="D4" s="588" t="s">
        <v>551</v>
      </c>
    </row>
    <row r="6" spans="1:6">
      <c r="A6" s="638" t="s">
        <v>552</v>
      </c>
      <c r="D6" s="638" t="s">
        <v>553</v>
      </c>
    </row>
    <row r="7" spans="1:6">
      <c r="A7" s="638"/>
      <c r="B7" s="638"/>
      <c r="D7" s="638"/>
    </row>
    <row r="9" spans="1:6">
      <c r="A9" s="588" t="s">
        <v>396</v>
      </c>
      <c r="D9" s="588" t="s">
        <v>397</v>
      </c>
    </row>
    <row r="11" spans="1:6">
      <c r="A11" s="588" t="s">
        <v>554</v>
      </c>
      <c r="D11" s="588" t="s">
        <v>555</v>
      </c>
    </row>
    <row r="12" spans="1:6" ht="27" customHeight="1">
      <c r="A12" s="628" t="s">
        <v>556</v>
      </c>
      <c r="B12" s="580"/>
      <c r="D12" s="819" t="s">
        <v>557</v>
      </c>
      <c r="E12" s="819"/>
    </row>
    <row r="13" spans="1:6">
      <c r="A13" s="580"/>
      <c r="B13" s="580"/>
      <c r="D13" s="580"/>
    </row>
    <row r="14" spans="1:6">
      <c r="A14" s="588" t="s">
        <v>558</v>
      </c>
      <c r="D14" s="588" t="s">
        <v>559</v>
      </c>
    </row>
    <row r="16" spans="1:6">
      <c r="A16" s="588" t="s">
        <v>407</v>
      </c>
      <c r="D16" s="588" t="s">
        <v>408</v>
      </c>
    </row>
    <row r="18" spans="1:6">
      <c r="A18" s="588" t="s">
        <v>552</v>
      </c>
      <c r="C18" s="639" t="s">
        <v>560</v>
      </c>
      <c r="D18" s="588" t="s">
        <v>561</v>
      </c>
    </row>
    <row r="19" spans="1:6">
      <c r="C19" s="639"/>
    </row>
    <row r="20" spans="1:6">
      <c r="A20" s="588" t="s">
        <v>562</v>
      </c>
      <c r="C20" s="639" t="s">
        <v>560</v>
      </c>
      <c r="D20" s="588" t="s">
        <v>563</v>
      </c>
    </row>
    <row r="21" spans="1:6">
      <c r="C21" s="639"/>
    </row>
    <row r="22" spans="1:6">
      <c r="A22" s="509" t="s">
        <v>564</v>
      </c>
      <c r="C22" s="639" t="s">
        <v>565</v>
      </c>
      <c r="D22" s="640" t="s">
        <v>437</v>
      </c>
    </row>
    <row r="23" spans="1:6">
      <c r="C23" s="639"/>
    </row>
    <row r="24" spans="1:6">
      <c r="A24" s="588" t="s">
        <v>566</v>
      </c>
      <c r="B24" s="614">
        <v>1</v>
      </c>
      <c r="C24" s="639" t="s">
        <v>567</v>
      </c>
      <c r="D24" s="588" t="s">
        <v>568</v>
      </c>
      <c r="E24" s="614">
        <v>1</v>
      </c>
    </row>
    <row r="25" spans="1:6">
      <c r="A25" s="588" t="s">
        <v>569</v>
      </c>
      <c r="B25" s="614">
        <v>1.19</v>
      </c>
      <c r="C25" s="639" t="s">
        <v>570</v>
      </c>
      <c r="D25" s="588" t="s">
        <v>571</v>
      </c>
      <c r="E25" s="614">
        <v>1.19</v>
      </c>
    </row>
    <row r="26" spans="1:6">
      <c r="A26" s="588" t="s">
        <v>572</v>
      </c>
      <c r="B26" s="614">
        <v>0.1</v>
      </c>
      <c r="C26" s="639" t="s">
        <v>573</v>
      </c>
      <c r="D26" s="588" t="s">
        <v>574</v>
      </c>
      <c r="E26" s="614">
        <v>0.1</v>
      </c>
    </row>
    <row r="27" spans="1:6" ht="5.25" customHeight="1">
      <c r="B27" s="614"/>
      <c r="C27" s="641"/>
      <c r="F27" s="614"/>
    </row>
    <row r="28" spans="1:6">
      <c r="B28" s="614"/>
      <c r="C28" s="639"/>
      <c r="F28" s="614"/>
    </row>
    <row r="29" spans="1:6">
      <c r="A29" s="636" t="s">
        <v>535</v>
      </c>
      <c r="B29" s="636"/>
      <c r="C29" s="642" t="s">
        <v>575</v>
      </c>
      <c r="D29" s="636" t="s">
        <v>536</v>
      </c>
      <c r="E29" s="636"/>
      <c r="F29" s="636"/>
    </row>
    <row r="30" spans="1:6" ht="6.75" customHeight="1">
      <c r="C30" s="610"/>
    </row>
    <row r="33" spans="1:6">
      <c r="A33" s="588" t="s">
        <v>576</v>
      </c>
      <c r="D33" s="588" t="s">
        <v>577</v>
      </c>
    </row>
    <row r="34" spans="1:6" ht="24.75" customHeight="1">
      <c r="A34" s="628" t="s">
        <v>578</v>
      </c>
      <c r="D34" s="819" t="s">
        <v>579</v>
      </c>
      <c r="E34" s="819"/>
      <c r="F34" s="819"/>
    </row>
    <row r="37" spans="1:6" ht="18">
      <c r="A37" s="722">
        <v>25</v>
      </c>
      <c r="B37" s="897" t="s">
        <v>580</v>
      </c>
      <c r="C37" s="900"/>
      <c r="D37" s="900"/>
      <c r="E37" s="643" t="s">
        <v>581</v>
      </c>
    </row>
    <row r="38" spans="1:6" ht="18">
      <c r="A38" s="588" t="s">
        <v>10</v>
      </c>
      <c r="B38" s="644" t="s">
        <v>16</v>
      </c>
      <c r="C38" s="897" t="s">
        <v>582</v>
      </c>
      <c r="D38" s="898"/>
      <c r="E38" s="645" t="s">
        <v>583</v>
      </c>
    </row>
    <row r="39" spans="1:6">
      <c r="A39" s="588" t="s">
        <v>11</v>
      </c>
      <c r="B39" s="646" t="s">
        <v>391</v>
      </c>
      <c r="C39" s="644" t="s">
        <v>584</v>
      </c>
      <c r="D39" s="647" t="s">
        <v>585</v>
      </c>
      <c r="E39" s="645"/>
    </row>
    <row r="40" spans="1:6">
      <c r="B40" s="646"/>
      <c r="C40" s="646" t="s">
        <v>586</v>
      </c>
      <c r="D40" s="648" t="s">
        <v>542</v>
      </c>
      <c r="E40" s="645"/>
    </row>
    <row r="41" spans="1:6">
      <c r="A41" s="588" t="s">
        <v>155</v>
      </c>
      <c r="B41" s="649">
        <v>78000</v>
      </c>
      <c r="C41" s="649">
        <v>155000</v>
      </c>
      <c r="D41" s="649">
        <v>155000</v>
      </c>
      <c r="E41" s="649">
        <v>155000</v>
      </c>
    </row>
    <row r="42" spans="1:6">
      <c r="A42" s="588" t="s">
        <v>56</v>
      </c>
      <c r="B42" s="650">
        <v>97000</v>
      </c>
      <c r="C42" s="650">
        <v>115000</v>
      </c>
      <c r="D42" s="650">
        <v>151000</v>
      </c>
      <c r="E42" s="650">
        <v>115000</v>
      </c>
    </row>
    <row r="43" spans="1:6">
      <c r="A43" s="588" t="s">
        <v>59</v>
      </c>
      <c r="B43" s="650">
        <v>51000</v>
      </c>
      <c r="C43" s="650">
        <v>101000</v>
      </c>
      <c r="D43" s="650">
        <v>121000</v>
      </c>
      <c r="E43" s="650">
        <v>101000</v>
      </c>
    </row>
    <row r="44" spans="1:6">
      <c r="A44" s="588" t="s">
        <v>62</v>
      </c>
      <c r="B44" s="650">
        <v>101600</v>
      </c>
      <c r="C44" s="650">
        <v>202100</v>
      </c>
      <c r="D44" s="650">
        <v>262500</v>
      </c>
      <c r="E44" s="650">
        <v>202100</v>
      </c>
    </row>
    <row r="45" spans="1:6">
      <c r="A45" s="588" t="s">
        <v>65</v>
      </c>
      <c r="B45" s="650">
        <v>126000</v>
      </c>
      <c r="C45" s="650">
        <v>251000</v>
      </c>
      <c r="D45" s="650">
        <v>311000</v>
      </c>
      <c r="E45" s="650">
        <v>251000</v>
      </c>
    </row>
    <row r="46" spans="1:6">
      <c r="A46" s="588" t="s">
        <v>68</v>
      </c>
      <c r="B46" s="650">
        <v>26000</v>
      </c>
      <c r="C46" s="650">
        <v>51000</v>
      </c>
      <c r="D46" s="650">
        <v>71000</v>
      </c>
      <c r="E46" s="650">
        <v>51000</v>
      </c>
    </row>
    <row r="47" spans="1:6">
      <c r="A47" s="588" t="s">
        <v>71</v>
      </c>
      <c r="B47" s="650">
        <v>36000</v>
      </c>
      <c r="C47" s="650">
        <v>71000</v>
      </c>
      <c r="D47" s="650">
        <v>101000</v>
      </c>
      <c r="E47" s="650">
        <v>71000</v>
      </c>
    </row>
    <row r="48" spans="1:6">
      <c r="A48" s="588" t="s">
        <v>74</v>
      </c>
      <c r="B48" s="650">
        <v>76000</v>
      </c>
      <c r="C48" s="650">
        <v>151000</v>
      </c>
      <c r="D48" s="650">
        <v>201000</v>
      </c>
      <c r="E48" s="650">
        <v>151000</v>
      </c>
    </row>
    <row r="49" spans="1:5">
      <c r="A49" s="588" t="s">
        <v>77</v>
      </c>
      <c r="B49" s="650">
        <v>102000</v>
      </c>
      <c r="C49" s="650">
        <v>203000</v>
      </c>
      <c r="D49" s="650">
        <v>203000</v>
      </c>
      <c r="E49" s="650">
        <v>203000</v>
      </c>
    </row>
    <row r="50" spans="1:5">
      <c r="A50" s="588" t="s">
        <v>53</v>
      </c>
      <c r="B50" s="650">
        <v>55100</v>
      </c>
      <c r="C50" s="650">
        <v>105100</v>
      </c>
      <c r="D50" s="650">
        <v>105100</v>
      </c>
      <c r="E50" s="650">
        <v>105100</v>
      </c>
    </row>
    <row r="51" spans="1:5">
      <c r="A51" s="588" t="s">
        <v>57</v>
      </c>
      <c r="B51" s="650">
        <v>60500</v>
      </c>
      <c r="C51" s="650">
        <v>100500</v>
      </c>
      <c r="D51" s="650">
        <v>140500</v>
      </c>
      <c r="E51" s="650">
        <v>100500</v>
      </c>
    </row>
    <row r="52" spans="1:5">
      <c r="A52" s="588" t="s">
        <v>60</v>
      </c>
      <c r="B52" s="650">
        <v>76000</v>
      </c>
      <c r="C52" s="650">
        <v>151000</v>
      </c>
      <c r="D52" s="650">
        <v>181000</v>
      </c>
      <c r="E52" s="650">
        <v>151000</v>
      </c>
    </row>
    <row r="53" spans="1:5">
      <c r="A53" s="588" t="s">
        <v>63</v>
      </c>
      <c r="B53" s="650">
        <v>86000</v>
      </c>
      <c r="C53" s="650">
        <v>161000</v>
      </c>
      <c r="D53" s="650">
        <v>161000</v>
      </c>
      <c r="E53" s="650">
        <v>161000</v>
      </c>
    </row>
    <row r="54" spans="1:5">
      <c r="A54" s="588" t="s">
        <v>66</v>
      </c>
      <c r="B54" s="650">
        <v>51000</v>
      </c>
      <c r="C54" s="650">
        <v>101000</v>
      </c>
      <c r="D54" s="650">
        <v>161000</v>
      </c>
      <c r="E54" s="650">
        <v>101000</v>
      </c>
    </row>
    <row r="55" spans="1:5">
      <c r="A55" s="588" t="s">
        <v>69</v>
      </c>
      <c r="B55" s="650">
        <v>76000</v>
      </c>
      <c r="C55" s="650">
        <v>151000</v>
      </c>
      <c r="D55" s="650">
        <v>201000</v>
      </c>
      <c r="E55" s="650">
        <v>151000</v>
      </c>
    </row>
    <row r="56" spans="1:5">
      <c r="A56" s="588" t="s">
        <v>72</v>
      </c>
      <c r="B56" s="650">
        <v>51000</v>
      </c>
      <c r="C56" s="650">
        <v>101000</v>
      </c>
      <c r="D56" s="650">
        <v>141000</v>
      </c>
      <c r="E56" s="650">
        <v>101000</v>
      </c>
    </row>
    <row r="57" spans="1:5">
      <c r="A57" s="588" t="s">
        <v>587</v>
      </c>
      <c r="B57" s="650">
        <v>76000</v>
      </c>
      <c r="C57" s="650">
        <v>151000</v>
      </c>
      <c r="D57" s="650">
        <v>191000</v>
      </c>
      <c r="E57" s="650">
        <v>151000</v>
      </c>
    </row>
    <row r="58" spans="1:5">
      <c r="A58" s="588" t="s">
        <v>78</v>
      </c>
      <c r="B58" s="650">
        <v>64000</v>
      </c>
      <c r="C58" s="650">
        <v>127000</v>
      </c>
      <c r="D58" s="650">
        <v>177000</v>
      </c>
      <c r="E58" s="650">
        <v>127000</v>
      </c>
    </row>
    <row r="59" spans="1:5">
      <c r="A59" s="588" t="s">
        <v>55</v>
      </c>
      <c r="B59" s="650">
        <v>101000</v>
      </c>
      <c r="C59" s="650">
        <v>201000</v>
      </c>
      <c r="D59" s="650">
        <v>225000</v>
      </c>
      <c r="E59" s="650">
        <v>201000</v>
      </c>
    </row>
    <row r="60" spans="1:5">
      <c r="A60" s="588" t="s">
        <v>58</v>
      </c>
      <c r="B60" s="650">
        <v>127259.72727272726</v>
      </c>
      <c r="C60" s="650">
        <v>227259.72727272726</v>
      </c>
      <c r="D60" s="650">
        <v>427259.72727272729</v>
      </c>
      <c r="E60" s="650">
        <v>227259.72727272726</v>
      </c>
    </row>
    <row r="61" spans="1:5">
      <c r="A61" s="588" t="s">
        <v>61</v>
      </c>
      <c r="B61" s="650">
        <v>201000</v>
      </c>
      <c r="C61" s="650">
        <v>261000</v>
      </c>
      <c r="D61" s="650">
        <v>321000</v>
      </c>
      <c r="E61" s="650">
        <v>261000</v>
      </c>
    </row>
    <row r="62" spans="1:5">
      <c r="A62" s="588" t="s">
        <v>64</v>
      </c>
      <c r="B62" s="650">
        <v>57000</v>
      </c>
      <c r="C62" s="650">
        <v>113000</v>
      </c>
      <c r="D62" s="650">
        <v>113000</v>
      </c>
      <c r="E62" s="650">
        <v>113000</v>
      </c>
    </row>
    <row r="63" spans="1:5">
      <c r="A63" s="588" t="s">
        <v>67</v>
      </c>
      <c r="B63" s="650">
        <v>31000</v>
      </c>
      <c r="C63" s="650">
        <v>61000</v>
      </c>
      <c r="D63" s="650">
        <v>61000</v>
      </c>
      <c r="E63" s="650">
        <v>61000</v>
      </c>
    </row>
    <row r="64" spans="1:5">
      <c r="A64" s="588" t="s">
        <v>70</v>
      </c>
      <c r="B64" s="650">
        <v>51000</v>
      </c>
      <c r="C64" s="650">
        <v>93000.090909090912</v>
      </c>
      <c r="D64" s="650">
        <v>93000.090909090912</v>
      </c>
      <c r="E64" s="650">
        <v>93000.090909090912</v>
      </c>
    </row>
    <row r="65" spans="1:5">
      <c r="A65" s="588" t="s">
        <v>73</v>
      </c>
      <c r="B65" s="650">
        <v>82055</v>
      </c>
      <c r="C65" s="650">
        <v>164095</v>
      </c>
      <c r="D65" s="650">
        <v>246135</v>
      </c>
      <c r="E65" s="650">
        <v>164095</v>
      </c>
    </row>
    <row r="66" spans="1:5">
      <c r="A66" s="588" t="s">
        <v>76</v>
      </c>
      <c r="B66" s="650">
        <v>80500</v>
      </c>
      <c r="C66" s="650">
        <v>107000</v>
      </c>
      <c r="D66" s="650">
        <v>160000</v>
      </c>
      <c r="E66" s="650">
        <v>161000</v>
      </c>
    </row>
    <row r="68" spans="1:5">
      <c r="A68" s="588" t="s">
        <v>588</v>
      </c>
    </row>
    <row r="69" spans="1:5">
      <c r="A69" s="588" t="s">
        <v>589</v>
      </c>
    </row>
  </sheetData>
  <mergeCells count="6">
    <mergeCell ref="C38:D38"/>
    <mergeCell ref="A1:B1"/>
    <mergeCell ref="D1:E1"/>
    <mergeCell ref="D12:E12"/>
    <mergeCell ref="D34:F34"/>
    <mergeCell ref="B37:D37"/>
  </mergeCells>
  <printOptions horizontalCentered="1"/>
  <pageMargins left="0.39370078740157483" right="0.39370078740157483" top="0.59055118110236227" bottom="0.59055118110236227" header="0.39370078740157483" footer="0.39370078740157483"/>
  <pageSetup paperSize="9" scale="64" orientation="portrait" r:id="rId1"/>
  <headerFooter alignWithMargins="0">
    <oddHeader>&amp;C&amp;"Helvetica,Fett"&amp;12 2017</oddHeader>
    <oddFooter>&amp;L54&amp;C&amp;"Helvetica,Standard" Eidg. Steuerverwaltung  -  Administration fédérale des contributions  -  Amministrazione federale delle contribuzioni</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Tabelle25"/>
  <dimension ref="A1:O55"/>
  <sheetViews>
    <sheetView view="pageLayout" zoomScale="70" zoomScaleNormal="60" zoomScalePageLayoutView="70" workbookViewId="0"/>
  </sheetViews>
  <sheetFormatPr baseColWidth="10" defaultColWidth="10.33203125" defaultRowHeight="13"/>
  <cols>
    <col min="1" max="1" width="31" style="199" customWidth="1"/>
    <col min="2" max="7" width="10.1640625" style="199" customWidth="1"/>
    <col min="8" max="8" width="13.33203125" style="199" bestFit="1" customWidth="1"/>
    <col min="9" max="14" width="10.1640625" style="199" customWidth="1"/>
    <col min="15" max="21" width="12.6640625" style="199" customWidth="1"/>
    <col min="22" max="16384" width="10.33203125" style="199"/>
  </cols>
  <sheetData>
    <row r="1" spans="1:15" ht="19" customHeight="1">
      <c r="A1" s="198" t="s">
        <v>282</v>
      </c>
      <c r="B1" s="198"/>
      <c r="C1" s="198"/>
      <c r="D1" s="198"/>
      <c r="E1" s="198"/>
      <c r="F1" s="198"/>
      <c r="G1" s="198"/>
      <c r="H1" s="198"/>
      <c r="I1" s="198"/>
      <c r="J1" s="198"/>
    </row>
    <row r="2" spans="1:15" ht="19" customHeight="1">
      <c r="B2" s="198"/>
      <c r="C2" s="198"/>
      <c r="D2" s="198"/>
      <c r="E2" s="198"/>
      <c r="F2" s="198"/>
      <c r="G2" s="198"/>
      <c r="H2" s="198"/>
      <c r="I2" s="198"/>
      <c r="J2" s="198"/>
    </row>
    <row r="3" spans="1:15" ht="19" customHeight="1">
      <c r="A3" s="856" t="s">
        <v>33</v>
      </c>
      <c r="B3" s="856"/>
      <c r="C3" s="856"/>
      <c r="D3" s="856"/>
      <c r="E3" s="856"/>
      <c r="F3" s="856"/>
      <c r="G3" s="856"/>
      <c r="H3" s="856"/>
      <c r="I3" s="856"/>
      <c r="J3" s="856"/>
      <c r="K3" s="856"/>
      <c r="L3" s="856"/>
      <c r="M3" s="856"/>
      <c r="N3" s="856"/>
      <c r="O3" s="384"/>
    </row>
    <row r="4" spans="1:15" ht="19" customHeight="1">
      <c r="A4" s="856" t="s">
        <v>32</v>
      </c>
      <c r="B4" s="856"/>
      <c r="C4" s="856"/>
      <c r="D4" s="856"/>
      <c r="E4" s="856"/>
      <c r="F4" s="856"/>
      <c r="G4" s="856"/>
      <c r="H4" s="856"/>
      <c r="I4" s="856"/>
      <c r="J4" s="856"/>
      <c r="K4" s="856"/>
      <c r="L4" s="856"/>
      <c r="M4" s="856"/>
      <c r="N4" s="856"/>
      <c r="O4" s="384"/>
    </row>
    <row r="5" spans="1:15" ht="19" customHeight="1"/>
    <row r="6" spans="1:15" ht="19" customHeight="1">
      <c r="A6" s="200" t="s">
        <v>6</v>
      </c>
    </row>
    <row r="7" spans="1:15" ht="19" customHeight="1">
      <c r="A7" s="200" t="s">
        <v>7</v>
      </c>
    </row>
    <row r="8" spans="1:15" ht="19" customHeight="1"/>
    <row r="9" spans="1:15" ht="19" customHeight="1" thickBot="1"/>
    <row r="10" spans="1:15" ht="19" customHeight="1" thickBot="1">
      <c r="A10" s="201">
        <v>26</v>
      </c>
      <c r="B10" s="904" t="s">
        <v>154</v>
      </c>
      <c r="C10" s="905"/>
      <c r="D10" s="905"/>
      <c r="E10" s="905"/>
      <c r="F10" s="905"/>
      <c r="G10" s="905"/>
      <c r="H10" s="905"/>
      <c r="I10" s="905"/>
      <c r="J10" s="905"/>
      <c r="K10" s="905"/>
      <c r="L10" s="905"/>
      <c r="M10" s="905"/>
      <c r="N10" s="906"/>
    </row>
    <row r="11" spans="1:15" ht="19" customHeight="1">
      <c r="A11" s="200" t="s">
        <v>10</v>
      </c>
      <c r="B11" s="211">
        <v>50</v>
      </c>
      <c r="C11" s="211">
        <v>75</v>
      </c>
      <c r="D11" s="211">
        <v>100</v>
      </c>
      <c r="E11" s="211">
        <v>150</v>
      </c>
      <c r="F11" s="211">
        <v>200</v>
      </c>
      <c r="G11" s="211">
        <v>250</v>
      </c>
      <c r="H11" s="211">
        <v>300</v>
      </c>
      <c r="I11" s="211">
        <v>400</v>
      </c>
      <c r="J11" s="211">
        <v>500</v>
      </c>
      <c r="K11" s="211">
        <v>600</v>
      </c>
      <c r="L11" s="212">
        <v>800</v>
      </c>
      <c r="M11" s="212">
        <v>1000</v>
      </c>
      <c r="N11" s="212">
        <v>2000</v>
      </c>
    </row>
    <row r="12" spans="1:15" ht="19" customHeight="1">
      <c r="A12" s="200" t="s">
        <v>11</v>
      </c>
      <c r="B12" s="207" t="s">
        <v>12</v>
      </c>
      <c r="C12" s="207" t="s">
        <v>12</v>
      </c>
      <c r="D12" s="207" t="s">
        <v>12</v>
      </c>
      <c r="E12" s="207" t="s">
        <v>12</v>
      </c>
      <c r="F12" s="207" t="s">
        <v>12</v>
      </c>
      <c r="G12" s="207" t="s">
        <v>12</v>
      </c>
      <c r="H12" s="207" t="s">
        <v>12</v>
      </c>
      <c r="I12" s="207" t="s">
        <v>12</v>
      </c>
      <c r="J12" s="207" t="s">
        <v>12</v>
      </c>
      <c r="K12" s="207" t="s">
        <v>12</v>
      </c>
      <c r="L12" s="208" t="s">
        <v>12</v>
      </c>
      <c r="M12" s="208" t="s">
        <v>12</v>
      </c>
      <c r="N12" s="208" t="s">
        <v>12</v>
      </c>
    </row>
    <row r="13" spans="1:15" ht="19" customHeight="1">
      <c r="A13" s="200"/>
      <c r="B13" s="209">
        <v>75</v>
      </c>
      <c r="C13" s="209">
        <v>100</v>
      </c>
      <c r="D13" s="209">
        <v>150</v>
      </c>
      <c r="E13" s="209">
        <v>200</v>
      </c>
      <c r="F13" s="209">
        <v>250</v>
      </c>
      <c r="G13" s="209">
        <v>300</v>
      </c>
      <c r="H13" s="209">
        <v>400</v>
      </c>
      <c r="I13" s="209">
        <v>500</v>
      </c>
      <c r="J13" s="209">
        <v>600</v>
      </c>
      <c r="K13" s="209">
        <v>800</v>
      </c>
      <c r="L13" s="210">
        <v>1000</v>
      </c>
      <c r="M13" s="210">
        <v>2000</v>
      </c>
      <c r="N13" s="210">
        <v>5000</v>
      </c>
    </row>
    <row r="14" spans="1:15" ht="19" customHeight="1">
      <c r="A14" s="200"/>
      <c r="B14" s="202"/>
      <c r="C14" s="202"/>
      <c r="D14" s="202"/>
      <c r="E14" s="202"/>
      <c r="F14" s="202"/>
      <c r="G14" s="202"/>
      <c r="H14" s="202"/>
      <c r="I14" s="202"/>
      <c r="J14" s="202"/>
      <c r="K14" s="202"/>
      <c r="L14" s="203"/>
      <c r="M14" s="203"/>
      <c r="N14" s="203"/>
    </row>
    <row r="15" spans="1:15" ht="19" customHeight="1">
      <c r="A15" s="200"/>
      <c r="B15" s="901" t="s">
        <v>221</v>
      </c>
      <c r="C15" s="902"/>
      <c r="D15" s="902"/>
      <c r="E15" s="902"/>
      <c r="F15" s="902"/>
      <c r="G15" s="902"/>
      <c r="H15" s="902"/>
      <c r="I15" s="902"/>
      <c r="J15" s="902"/>
      <c r="K15" s="902"/>
      <c r="L15" s="902"/>
      <c r="M15" s="902"/>
      <c r="N15" s="903"/>
    </row>
    <row r="16" spans="1:15" ht="19" customHeight="1">
      <c r="A16" s="204" t="s">
        <v>155</v>
      </c>
      <c r="B16" s="26">
        <f>('Seite 56-57'!C10-'Seite 56-57'!B10)/(B$13-B$11)</f>
        <v>0</v>
      </c>
      <c r="C16" s="26">
        <f>('Seite 56-57'!D10-'Seite 56-57'!C10)/(C$13-C$11)</f>
        <v>0</v>
      </c>
      <c r="D16" s="26">
        <f>('Seite 56-57'!E10-'Seite 56-57'!D10)/(D$13-D$11)</f>
        <v>0</v>
      </c>
      <c r="E16" s="26">
        <f>('Seite 56-57'!F10-'Seite 56-57'!E10)/(E$13-E$11)</f>
        <v>1.0529999999999999</v>
      </c>
      <c r="F16" s="26">
        <f>('Seite 56-57'!G10-'Seite 56-57'!F10)/(F$13-F$11)</f>
        <v>1.1450000000000002</v>
      </c>
      <c r="G16" s="26">
        <f>('Seite 56-57'!H10-'Seite 56-57'!G10)/(G$13-G$11)</f>
        <v>1.145</v>
      </c>
      <c r="H16" s="26">
        <v>1.3170000000000002</v>
      </c>
      <c r="I16" s="26">
        <v>2.2899999999999987</v>
      </c>
      <c r="J16" s="26">
        <v>2.2900000000000009</v>
      </c>
      <c r="K16" s="26">
        <v>2.4617500000000003</v>
      </c>
      <c r="L16" s="26">
        <v>3.4350000000000001</v>
      </c>
      <c r="M16" s="26">
        <v>4.1380499999999998</v>
      </c>
      <c r="N16" s="26">
        <v>6.279933333333334</v>
      </c>
    </row>
    <row r="17" spans="1:14" ht="19" customHeight="1">
      <c r="A17" s="204" t="s">
        <v>56</v>
      </c>
      <c r="B17" s="26">
        <f>('Seite 56-57'!C11-'Seite 56-57'!B11)/(B$13-B$11)</f>
        <v>0</v>
      </c>
      <c r="C17" s="26">
        <f>('Seite 56-57'!D11-'Seite 56-57'!C11)/(C$13-C$11)</f>
        <v>0</v>
      </c>
      <c r="D17" s="26">
        <f>('Seite 56-57'!E11-'Seite 56-57'!D11)/(D$13-D$11)</f>
        <v>5.3490000000000011</v>
      </c>
      <c r="E17" s="26">
        <f>('Seite 56-57'!F11-'Seite 56-57'!E11)/(E$13-E$11)</f>
        <v>3.3489999999999998</v>
      </c>
      <c r="F17" s="26">
        <f>('Seite 56-57'!G11-'Seite 56-57'!F11)/(F$13-F$11)</f>
        <v>3.5579999999999985</v>
      </c>
      <c r="G17" s="26">
        <f>('Seite 56-57'!H11-'Seite 56-57'!G11)/(G$13-G$11)</f>
        <v>3.8280000000000016</v>
      </c>
      <c r="H17" s="26">
        <v>3.8270000000000004</v>
      </c>
      <c r="I17" s="26">
        <v>4.3725000000000023</v>
      </c>
      <c r="J17" s="26">
        <v>4.7839999999999989</v>
      </c>
      <c r="K17" s="26">
        <v>4.7840000000000007</v>
      </c>
      <c r="L17" s="26">
        <v>5.7265000000000006</v>
      </c>
      <c r="M17" s="26">
        <v>6.057500000000001</v>
      </c>
      <c r="N17" s="26">
        <v>6.3278166666666653</v>
      </c>
    </row>
    <row r="18" spans="1:14" ht="19" customHeight="1">
      <c r="A18" s="204" t="s">
        <v>59</v>
      </c>
      <c r="B18" s="26">
        <f>('Seite 56-57'!C12-'Seite 56-57'!B12)/(B$13-B$11)</f>
        <v>0</v>
      </c>
      <c r="C18" s="26">
        <f>('Seite 56-57'!D12-'Seite 56-57'!C12)/(C$13-C$11)</f>
        <v>0</v>
      </c>
      <c r="D18" s="26">
        <f>('Seite 56-57'!E12-'Seite 56-57'!D12)/(D$13-D$11)</f>
        <v>2.7760000000000002</v>
      </c>
      <c r="E18" s="26">
        <f>('Seite 56-57'!F12-'Seite 56-57'!E12)/(E$13-E$11)</f>
        <v>2.7739999999999996</v>
      </c>
      <c r="F18" s="26">
        <f>('Seite 56-57'!G12-'Seite 56-57'!F12)/(F$13-F$11)</f>
        <v>2.7760000000000002</v>
      </c>
      <c r="G18" s="26">
        <f>('Seite 56-57'!H12-'Seite 56-57'!G12)/(G$13-G$11)</f>
        <v>2.7739999999999996</v>
      </c>
      <c r="H18" s="26">
        <v>2.7749999999999999</v>
      </c>
      <c r="I18" s="26">
        <v>2.7749999999999999</v>
      </c>
      <c r="J18" s="26">
        <v>2.7749999999999999</v>
      </c>
      <c r="K18" s="26">
        <v>2.7749999999999999</v>
      </c>
      <c r="L18" s="26">
        <v>2.7749999999999999</v>
      </c>
      <c r="M18" s="26">
        <v>2.7749999999999999</v>
      </c>
      <c r="N18" s="26">
        <v>2.7749999999999999</v>
      </c>
    </row>
    <row r="19" spans="1:14" ht="19" customHeight="1">
      <c r="A19" s="204" t="s">
        <v>62</v>
      </c>
      <c r="B19" s="26">
        <f>('Seite 56-57'!C13-'Seite 56-57'!B13)/(B$13-B$11)</f>
        <v>0</v>
      </c>
      <c r="C19" s="26">
        <f>('Seite 56-57'!D13-'Seite 56-57'!C13)/(C$13-C$11)</f>
        <v>0</v>
      </c>
      <c r="D19" s="26">
        <f>('Seite 56-57'!E13-'Seite 56-57'!D13)/(D$13-D$11)</f>
        <v>0</v>
      </c>
      <c r="E19" s="26">
        <f>('Seite 56-57'!F13-'Seite 56-57'!E13)/(E$13-E$11)</f>
        <v>0</v>
      </c>
      <c r="F19" s="26">
        <f>('Seite 56-57'!G13-'Seite 56-57'!F13)/(F$13-F$11)</f>
        <v>4.3919999999999995</v>
      </c>
      <c r="G19" s="26">
        <f>('Seite 56-57'!H13-'Seite 56-57'!G13)/(G$13-G$11)</f>
        <v>-4.8000000000000112E-2</v>
      </c>
      <c r="H19" s="26">
        <v>2.1960000000000002</v>
      </c>
      <c r="I19" s="26">
        <v>2.1959999999999997</v>
      </c>
      <c r="J19" s="26">
        <v>2.1960000000000002</v>
      </c>
      <c r="K19" s="26">
        <v>2.1960000000000002</v>
      </c>
      <c r="L19" s="26">
        <v>2.1960000000000002</v>
      </c>
      <c r="M19" s="26">
        <v>2.1960000000000002</v>
      </c>
      <c r="N19" s="26">
        <v>2.1960000000000002</v>
      </c>
    </row>
    <row r="20" spans="1:14" ht="19" customHeight="1">
      <c r="A20" s="204" t="s">
        <v>65</v>
      </c>
      <c r="B20" s="26">
        <f>('Seite 56-57'!C14-'Seite 56-57'!B14)/(B$13-B$11)</f>
        <v>0</v>
      </c>
      <c r="C20" s="26">
        <f>('Seite 56-57'!D14-'Seite 56-57'!C14)/(C$13-C$11)</f>
        <v>0</v>
      </c>
      <c r="D20" s="26">
        <f>('Seite 56-57'!E14-'Seite 56-57'!D14)/(D$13-D$11)</f>
        <v>0</v>
      </c>
      <c r="E20" s="26">
        <f>('Seite 56-57'!F14-'Seite 56-57'!E14)/(E$13-E$11)</f>
        <v>0</v>
      </c>
      <c r="F20" s="26">
        <f>('Seite 56-57'!G14-'Seite 56-57'!F14)/(F$13-F$11)</f>
        <v>0</v>
      </c>
      <c r="G20" s="26">
        <f>('Seite 56-57'!H14-'Seite 56-57'!G14)/(G$13-G$11)</f>
        <v>2.54</v>
      </c>
      <c r="H20" s="26">
        <v>2.54</v>
      </c>
      <c r="I20" s="26">
        <v>2.54</v>
      </c>
      <c r="J20" s="26">
        <v>2.5299999999999998</v>
      </c>
      <c r="K20" s="26">
        <v>2.54</v>
      </c>
      <c r="L20" s="26">
        <v>2.54</v>
      </c>
      <c r="M20" s="26">
        <v>2.5379999999999998</v>
      </c>
      <c r="N20" s="26">
        <v>2.5379999999999998</v>
      </c>
    </row>
    <row r="21" spans="1:14" ht="19" customHeight="1">
      <c r="A21" s="204" t="s">
        <v>68</v>
      </c>
      <c r="B21" s="26">
        <f>('Seite 56-57'!C15-'Seite 56-57'!B15)/(B$13-B$11)</f>
        <v>1.5319999999999998</v>
      </c>
      <c r="C21" s="26">
        <f>('Seite 56-57'!D15-'Seite 56-57'!C15)/(C$13-C$11)</f>
        <v>1.528</v>
      </c>
      <c r="D21" s="26">
        <f>('Seite 56-57'!E15-'Seite 56-57'!D15)/(D$13-D$11)</f>
        <v>1.53</v>
      </c>
      <c r="E21" s="26">
        <f>('Seite 56-57'!F15-'Seite 56-57'!E15)/(E$13-E$11)</f>
        <v>1.53</v>
      </c>
      <c r="F21" s="26">
        <f>('Seite 56-57'!G15-'Seite 56-57'!F15)/(F$13-F$11)</f>
        <v>1.53</v>
      </c>
      <c r="G21" s="26">
        <f>('Seite 56-57'!H15-'Seite 56-57'!G15)/(G$13-G$11)</f>
        <v>1.53</v>
      </c>
      <c r="H21" s="26">
        <v>1.53</v>
      </c>
      <c r="I21" s="26">
        <v>1.53</v>
      </c>
      <c r="J21" s="26">
        <v>1.53</v>
      </c>
      <c r="K21" s="26">
        <v>1.53</v>
      </c>
      <c r="L21" s="26">
        <v>1.53</v>
      </c>
      <c r="M21" s="26">
        <v>1.53</v>
      </c>
      <c r="N21" s="26">
        <v>1.53</v>
      </c>
    </row>
    <row r="22" spans="1:14" ht="19" customHeight="1">
      <c r="A22" s="204" t="s">
        <v>71</v>
      </c>
      <c r="B22" s="26">
        <f>('Seite 56-57'!C16-'Seite 56-57'!B16)/(B$13-B$11)</f>
        <v>0.27400000000000002</v>
      </c>
      <c r="C22" s="26">
        <f>('Seite 56-57'!D16-'Seite 56-57'!C16)/(C$13-C$11)</f>
        <v>1.3660000000000003</v>
      </c>
      <c r="D22" s="26">
        <f>('Seite 56-57'!E16-'Seite 56-57'!D16)/(D$13-D$11)</f>
        <v>1.3639999999999999</v>
      </c>
      <c r="E22" s="26">
        <f>('Seite 56-57'!F16-'Seite 56-57'!E16)/(E$13-E$11)</f>
        <v>1.3659999999999999</v>
      </c>
      <c r="F22" s="26">
        <f>('Seite 56-57'!G16-'Seite 56-57'!F16)/(F$13-F$11)</f>
        <v>1.3639999999999999</v>
      </c>
      <c r="G22" s="26">
        <f>('Seite 56-57'!H16-'Seite 56-57'!G16)/(G$13-G$11)</f>
        <v>1.3660000000000003</v>
      </c>
      <c r="H22" s="26">
        <v>1.365</v>
      </c>
      <c r="I22" s="26">
        <v>1.3649999999999989</v>
      </c>
      <c r="J22" s="26">
        <v>1.3650000000000011</v>
      </c>
      <c r="K22" s="26">
        <v>1.3650000000000007</v>
      </c>
      <c r="L22" s="26">
        <v>1.3650000000000007</v>
      </c>
      <c r="M22" s="26">
        <v>1.3650000000000002</v>
      </c>
      <c r="N22" s="26">
        <v>1.3649999999999998</v>
      </c>
    </row>
    <row r="23" spans="1:14" ht="19" customHeight="1">
      <c r="A23" s="204" t="s">
        <v>74</v>
      </c>
      <c r="B23" s="26">
        <f>('Seite 56-57'!C17-'Seite 56-57'!B17)/(B$13-B$11)</f>
        <v>0</v>
      </c>
      <c r="C23" s="26">
        <f>('Seite 56-57'!D17-'Seite 56-57'!C17)/(C$13-C$11)</f>
        <v>0</v>
      </c>
      <c r="D23" s="26">
        <f>('Seite 56-57'!E17-'Seite 56-57'!D17)/(D$13-D$11)</f>
        <v>0</v>
      </c>
      <c r="E23" s="26">
        <f>('Seite 56-57'!F17-'Seite 56-57'!E17)/(E$13-E$11)</f>
        <v>3.81</v>
      </c>
      <c r="F23" s="26">
        <f>('Seite 56-57'!G17-'Seite 56-57'!F17)/(F$13-F$11)</f>
        <v>3.81</v>
      </c>
      <c r="G23" s="26">
        <f>('Seite 56-57'!H17-'Seite 56-57'!G17)/(G$13-G$11)</f>
        <v>3.81</v>
      </c>
      <c r="H23" s="26">
        <v>3.81</v>
      </c>
      <c r="I23" s="26">
        <v>3.81</v>
      </c>
      <c r="J23" s="26">
        <v>3.81</v>
      </c>
      <c r="K23" s="26">
        <v>3.81</v>
      </c>
      <c r="L23" s="26">
        <v>3.81</v>
      </c>
      <c r="M23" s="26">
        <v>3.81</v>
      </c>
      <c r="N23" s="26">
        <v>3.81</v>
      </c>
    </row>
    <row r="24" spans="1:14" ht="19" customHeight="1">
      <c r="A24" s="204" t="s">
        <v>77</v>
      </c>
      <c r="B24" s="26">
        <f>('Seite 56-57'!C18-'Seite 56-57'!B18)/(B$13-B$11)</f>
        <v>0</v>
      </c>
      <c r="C24" s="26">
        <f>('Seite 56-57'!D18-'Seite 56-57'!C18)/(C$13-C$11)</f>
        <v>0</v>
      </c>
      <c r="D24" s="26">
        <f>('Seite 56-57'!E18-'Seite 56-57'!D18)/(D$13-D$11)</f>
        <v>0</v>
      </c>
      <c r="E24" s="26">
        <f>('Seite 56-57'!F18-'Seite 56-57'!E18)/(E$13-E$11)</f>
        <v>0</v>
      </c>
      <c r="F24" s="26">
        <f>('Seite 56-57'!G18-'Seite 56-57'!F18)/(F$13-F$11)</f>
        <v>0.71599999999999997</v>
      </c>
      <c r="G24" s="26">
        <f>('Seite 56-57'!H18-'Seite 56-57'!G18)/(G$13-G$11)</f>
        <v>0.74400000000000011</v>
      </c>
      <c r="H24" s="26">
        <v>0.99800000000000011</v>
      </c>
      <c r="I24" s="26">
        <v>1.49</v>
      </c>
      <c r="J24" s="26">
        <v>2.012</v>
      </c>
      <c r="K24" s="26">
        <v>2.63</v>
      </c>
      <c r="L24" s="26">
        <v>2.98</v>
      </c>
      <c r="M24" s="26">
        <v>2.98</v>
      </c>
      <c r="N24" s="26">
        <v>2.98</v>
      </c>
    </row>
    <row r="25" spans="1:14" ht="19" customHeight="1">
      <c r="A25" s="204" t="s">
        <v>53</v>
      </c>
      <c r="B25" s="26">
        <f>('Seite 56-57'!C19-'Seite 56-57'!B19)/(B$13-B$11)</f>
        <v>0</v>
      </c>
      <c r="C25" s="26">
        <f>('Seite 56-57'!D19-'Seite 56-57'!C19)/(C$13-C$11)</f>
        <v>0</v>
      </c>
      <c r="D25" s="26">
        <f>('Seite 56-57'!E19-'Seite 56-57'!D19)/(D$13-D$11)</f>
        <v>7.5</v>
      </c>
      <c r="E25" s="26">
        <f>('Seite 56-57'!F19-'Seite 56-57'!E19)/(E$13-E$11)</f>
        <v>10.119999999999997</v>
      </c>
      <c r="F25" s="26">
        <f>('Seite 56-57'!G19-'Seite 56-57'!F19)/(F$13-F$11)</f>
        <v>6.5720000000000001</v>
      </c>
      <c r="G25" s="26">
        <f>('Seite 56-57'!H19-'Seite 56-57'!G19)/(G$13-G$11)</f>
        <v>4.8380000000000019</v>
      </c>
      <c r="H25" s="26">
        <v>5.6449999999999996</v>
      </c>
      <c r="I25" s="26">
        <v>6.0480000000000018</v>
      </c>
      <c r="J25" s="26">
        <v>7.6609999999999987</v>
      </c>
      <c r="K25" s="26">
        <v>7.2574999999999976</v>
      </c>
      <c r="L25" s="26">
        <v>8.0640000000000001</v>
      </c>
      <c r="M25" s="26">
        <v>6.8543999999999992</v>
      </c>
      <c r="N25" s="26">
        <v>6.6528</v>
      </c>
    </row>
    <row r="26" spans="1:14" ht="19" customHeight="1">
      <c r="A26" s="204" t="s">
        <v>57</v>
      </c>
      <c r="B26" s="26">
        <f>('Seite 56-57'!C20-'Seite 56-57'!B20)/(B$13-B$11)</f>
        <v>0</v>
      </c>
      <c r="C26" s="26">
        <f>('Seite 56-57'!D20-'Seite 56-57'!C20)/(C$13-C$11)</f>
        <v>0</v>
      </c>
      <c r="D26" s="26">
        <f>('Seite 56-57'!E20-'Seite 56-57'!D20)/(D$13-D$11)</f>
        <v>1.778</v>
      </c>
      <c r="E26" s="26">
        <f>('Seite 56-57'!F20-'Seite 56-57'!E20)/(E$13-E$11)</f>
        <v>2.37</v>
      </c>
      <c r="F26" s="26">
        <f>('Seite 56-57'!G20-'Seite 56-57'!F20)/(F$13-F$11)</f>
        <v>2.9619999999999997</v>
      </c>
      <c r="G26" s="26">
        <f>('Seite 56-57'!H20-'Seite 56-57'!G20)/(G$13-G$11)</f>
        <v>2.37</v>
      </c>
      <c r="H26" s="26">
        <v>2.37</v>
      </c>
      <c r="I26" s="26">
        <v>2.37</v>
      </c>
      <c r="J26" s="26">
        <v>2.37</v>
      </c>
      <c r="K26" s="26">
        <v>2.37</v>
      </c>
      <c r="L26" s="26">
        <v>2.37</v>
      </c>
      <c r="M26" s="26">
        <v>2.37</v>
      </c>
      <c r="N26" s="26">
        <v>2.37</v>
      </c>
    </row>
    <row r="27" spans="1:14" ht="19" customHeight="1">
      <c r="A27" s="204" t="s">
        <v>60</v>
      </c>
      <c r="B27" s="26">
        <f>('Seite 56-57'!C21-'Seite 56-57'!B21)/(B$13-B$11)</f>
        <v>0</v>
      </c>
      <c r="C27" s="26">
        <f>('Seite 56-57'!D21-'Seite 56-57'!C21)/(C$13-C$11)</f>
        <v>0</v>
      </c>
      <c r="D27" s="26">
        <f>('Seite 56-57'!E21-'Seite 56-57'!D21)/(D$13-D$11)</f>
        <v>0</v>
      </c>
      <c r="E27" s="26">
        <f>('Seite 56-57'!F21-'Seite 56-57'!E21)/(E$13-E$11)</f>
        <v>4.5</v>
      </c>
      <c r="F27" s="26">
        <f>('Seite 56-57'!G21-'Seite 56-57'!F21)/(F$13-F$11)</f>
        <v>4.5</v>
      </c>
      <c r="G27" s="26">
        <f>('Seite 56-57'!H21-'Seite 56-57'!G21)/(G$13-G$11)</f>
        <v>4.5</v>
      </c>
      <c r="H27" s="26">
        <v>4.5</v>
      </c>
      <c r="I27" s="26">
        <v>4.5</v>
      </c>
      <c r="J27" s="26">
        <v>5.6</v>
      </c>
      <c r="K27" s="26">
        <v>6.7</v>
      </c>
      <c r="L27" s="26">
        <v>6.7</v>
      </c>
      <c r="M27" s="26">
        <v>8.1950000000000003</v>
      </c>
      <c r="N27" s="26">
        <v>8.7166666666666668</v>
      </c>
    </row>
    <row r="28" spans="1:14" ht="19" customHeight="1">
      <c r="A28" s="204" t="s">
        <v>63</v>
      </c>
      <c r="B28" s="26">
        <f>('Seite 56-57'!C22-'Seite 56-57'!B22)/(B$13-B$11)</f>
        <v>0</v>
      </c>
      <c r="C28" s="26">
        <f>('Seite 56-57'!D22-'Seite 56-57'!C22)/(C$13-C$11)</f>
        <v>0</v>
      </c>
      <c r="D28" s="26">
        <f>('Seite 56-57'!E22-'Seite 56-57'!D22)/(D$13-D$11)</f>
        <v>0</v>
      </c>
      <c r="E28" s="26">
        <f>('Seite 56-57'!F22-'Seite 56-57'!E22)/(E$13-E$11)</f>
        <v>2.7274999999999996</v>
      </c>
      <c r="F28" s="26">
        <f>('Seite 56-57'!G22-'Seite 56-57'!F22)/(F$13-F$11)</f>
        <v>3.5525000000000007</v>
      </c>
      <c r="G28" s="26">
        <f>('Seite 56-57'!H22-'Seite 56-57'!G22)/(G$13-G$11)</f>
        <v>4.3775000000000004</v>
      </c>
      <c r="H28" s="26">
        <v>5.6149999999999975</v>
      </c>
      <c r="I28" s="26">
        <v>7.2650000000000023</v>
      </c>
      <c r="J28" s="26">
        <v>8.9149999999999991</v>
      </c>
      <c r="K28" s="26">
        <v>8.9768749999999997</v>
      </c>
      <c r="L28" s="26">
        <v>9.74</v>
      </c>
      <c r="M28" s="26">
        <v>8.5107499999999998</v>
      </c>
      <c r="N28" s="26">
        <v>8.09</v>
      </c>
    </row>
    <row r="29" spans="1:14" ht="19" customHeight="1">
      <c r="A29" s="204" t="s">
        <v>66</v>
      </c>
      <c r="B29" s="26">
        <f>('Seite 56-57'!C23-'Seite 56-57'!B23)/(B$13-B$11)</f>
        <v>0</v>
      </c>
      <c r="C29" s="26">
        <f>('Seite 56-57'!D23-'Seite 56-57'!C23)/(C$13-C$11)</f>
        <v>0</v>
      </c>
      <c r="D29" s="26">
        <f>('Seite 56-57'!E23-'Seite 56-57'!D23)/(D$13-D$11)</f>
        <v>2.23</v>
      </c>
      <c r="E29" s="26">
        <f>('Seite 56-57'!F23-'Seite 56-57'!E23)/(E$13-E$11)</f>
        <v>2.23</v>
      </c>
      <c r="F29" s="26">
        <f>('Seite 56-57'!G23-'Seite 56-57'!F23)/(F$13-F$11)</f>
        <v>2.23</v>
      </c>
      <c r="G29" s="26">
        <f>('Seite 56-57'!H23-'Seite 56-57'!G23)/(G$13-G$11)</f>
        <v>2.23</v>
      </c>
      <c r="H29" s="26">
        <v>4.46</v>
      </c>
      <c r="I29" s="26">
        <v>4.46</v>
      </c>
      <c r="J29" s="26">
        <v>4.46</v>
      </c>
      <c r="K29" s="26">
        <v>6.69</v>
      </c>
      <c r="L29" s="26">
        <v>6.69</v>
      </c>
      <c r="M29" s="26">
        <v>5.2851000000000008</v>
      </c>
      <c r="N29" s="26">
        <v>5.1289999999999996</v>
      </c>
    </row>
    <row r="30" spans="1:14" ht="19" customHeight="1">
      <c r="A30" s="204" t="s">
        <v>69</v>
      </c>
      <c r="B30" s="26">
        <f>('Seite 56-57'!C24-'Seite 56-57'!B24)/(B$13-B$11)</f>
        <v>0</v>
      </c>
      <c r="C30" s="26">
        <f>('Seite 56-57'!D24-'Seite 56-57'!C24)/(C$13-C$11)</f>
        <v>0</v>
      </c>
      <c r="D30" s="26">
        <f>('Seite 56-57'!E24-'Seite 56-57'!D24)/(D$13-D$11)</f>
        <v>0</v>
      </c>
      <c r="E30" s="26">
        <f>('Seite 56-57'!F24-'Seite 56-57'!E24)/(E$13-E$11)</f>
        <v>3.9</v>
      </c>
      <c r="F30" s="26">
        <f>('Seite 56-57'!G24-'Seite 56-57'!F24)/(F$13-F$11)</f>
        <v>3.9</v>
      </c>
      <c r="G30" s="26">
        <f>('Seite 56-57'!H24-'Seite 56-57'!G24)/(G$13-G$11)</f>
        <v>3.9</v>
      </c>
      <c r="H30" s="26">
        <v>3.9</v>
      </c>
      <c r="I30" s="26">
        <v>4.29</v>
      </c>
      <c r="J30" s="26">
        <v>4.29</v>
      </c>
      <c r="K30" s="26">
        <v>4.29</v>
      </c>
      <c r="L30" s="26">
        <v>4.29</v>
      </c>
      <c r="M30" s="26">
        <v>4.29</v>
      </c>
      <c r="N30" s="26">
        <v>4.29</v>
      </c>
    </row>
    <row r="31" spans="1:14" ht="19" customHeight="1">
      <c r="A31" s="204" t="s">
        <v>72</v>
      </c>
      <c r="B31" s="26">
        <f>('Seite 56-57'!C25-'Seite 56-57'!B25)/(B$13-B$11)</f>
        <v>0</v>
      </c>
      <c r="C31" s="26">
        <f>('Seite 56-57'!D25-'Seite 56-57'!C25)/(C$13-C$11)</f>
        <v>0</v>
      </c>
      <c r="D31" s="26">
        <f>('Seite 56-57'!E25-'Seite 56-57'!D25)/(D$13-D$11)</f>
        <v>2.6560000000000001</v>
      </c>
      <c r="E31" s="26">
        <f>('Seite 56-57'!F25-'Seite 56-57'!E25)/(E$13-E$11)</f>
        <v>2.6539999999999999</v>
      </c>
      <c r="F31" s="26">
        <f>('Seite 56-57'!G25-'Seite 56-57'!F25)/(F$13-F$11)</f>
        <v>2.6560000000000001</v>
      </c>
      <c r="G31" s="26">
        <f>('Seite 56-57'!H25-'Seite 56-57'!G25)/(G$13-G$11)</f>
        <v>2.6539999999999999</v>
      </c>
      <c r="H31" s="26">
        <v>2.6549999999999998</v>
      </c>
      <c r="I31" s="26">
        <v>2.6549999999999998</v>
      </c>
      <c r="J31" s="26">
        <v>2.6549999999999998</v>
      </c>
      <c r="K31" s="26">
        <v>2.6549999999999998</v>
      </c>
      <c r="L31" s="26">
        <v>2.6549999999999998</v>
      </c>
      <c r="M31" s="26">
        <v>2.6549999999999998</v>
      </c>
      <c r="N31" s="26">
        <v>2.6549999999999998</v>
      </c>
    </row>
    <row r="32" spans="1:14" ht="19" customHeight="1">
      <c r="A32" s="204" t="s">
        <v>75</v>
      </c>
      <c r="B32" s="26">
        <f>('Seite 56-57'!C26-'Seite 56-57'!B26)/(B$13-B$11)</f>
        <v>0</v>
      </c>
      <c r="C32" s="26">
        <f>('Seite 56-57'!D26-'Seite 56-57'!C26)/(C$13-C$11)</f>
        <v>0</v>
      </c>
      <c r="D32" s="26">
        <f>('Seite 56-57'!E26-'Seite 56-57'!D26)/(D$13-D$11)</f>
        <v>0</v>
      </c>
      <c r="E32" s="26">
        <f>('Seite 56-57'!F26-'Seite 56-57'!E26)/(E$13-E$11)</f>
        <v>4.8449999999999998</v>
      </c>
      <c r="F32" s="26">
        <f>('Seite 56-57'!G26-'Seite 56-57'!F26)/(F$13-F$11)</f>
        <v>4.8449999999999998</v>
      </c>
      <c r="G32" s="26">
        <f>('Seite 56-57'!H26-'Seite 56-57'!G26)/(G$13-G$11)</f>
        <v>4.8449999999999998</v>
      </c>
      <c r="H32" s="26">
        <v>4.8449999999999998</v>
      </c>
      <c r="I32" s="26">
        <v>4.8450000000000024</v>
      </c>
      <c r="J32" s="26">
        <v>4.844999999999998</v>
      </c>
      <c r="K32" s="26">
        <v>4.8449999999999998</v>
      </c>
      <c r="L32" s="26">
        <v>4.8449999999999998</v>
      </c>
      <c r="M32" s="26">
        <v>4.8449999999999998</v>
      </c>
      <c r="N32" s="26">
        <v>4.8449999999999998</v>
      </c>
    </row>
    <row r="33" spans="1:14" ht="19" customHeight="1">
      <c r="A33" s="204" t="s">
        <v>78</v>
      </c>
      <c r="B33" s="26">
        <f>('Seite 56-57'!C27-'Seite 56-57'!B27)/(B$13-B$11)</f>
        <v>0</v>
      </c>
      <c r="C33" s="26">
        <f>('Seite 56-57'!D27-'Seite 56-57'!C27)/(C$13-C$11)</f>
        <v>0</v>
      </c>
      <c r="D33" s="26">
        <f>('Seite 56-57'!E27-'Seite 56-57'!D27)/(D$13-D$11)</f>
        <v>0.86</v>
      </c>
      <c r="E33" s="26">
        <f>('Seite 56-57'!F27-'Seite 56-57'!E27)/(E$13-E$11)</f>
        <v>1.8</v>
      </c>
      <c r="F33" s="26">
        <f>('Seite 56-57'!G27-'Seite 56-57'!F27)/(F$13-F$11)</f>
        <v>2.36</v>
      </c>
      <c r="G33" s="26">
        <f>('Seite 56-57'!H27-'Seite 56-57'!G27)/(G$13-G$11)</f>
        <v>2.86</v>
      </c>
      <c r="H33" s="26">
        <v>3.11</v>
      </c>
      <c r="I33" s="26">
        <v>3.65</v>
      </c>
      <c r="J33" s="26">
        <v>4</v>
      </c>
      <c r="K33" s="26">
        <v>4.05</v>
      </c>
      <c r="L33" s="26">
        <v>3.3849999999999998</v>
      </c>
      <c r="M33" s="26">
        <v>3.383</v>
      </c>
      <c r="N33" s="26">
        <v>3.383</v>
      </c>
    </row>
    <row r="34" spans="1:14" ht="19" customHeight="1">
      <c r="A34" s="204" t="s">
        <v>55</v>
      </c>
      <c r="B34" s="26">
        <f>('Seite 56-57'!C28-'Seite 56-57'!B28)/(B$13-B$11)</f>
        <v>0</v>
      </c>
      <c r="C34" s="26">
        <f>('Seite 56-57'!D28-'Seite 56-57'!C28)/(C$13-C$11)</f>
        <v>0</v>
      </c>
      <c r="D34" s="26">
        <f>('Seite 56-57'!E28-'Seite 56-57'!D28)/(D$13-D$11)</f>
        <v>0</v>
      </c>
      <c r="E34" s="26">
        <f>('Seite 56-57'!F28-'Seite 56-57'!E28)/(E$13-E$11)</f>
        <v>0</v>
      </c>
      <c r="F34" s="26">
        <f>('Seite 56-57'!G28-'Seite 56-57'!F28)/(F$13-F$11)</f>
        <v>2.464</v>
      </c>
      <c r="G34" s="26">
        <f>('Seite 56-57'!H28-'Seite 56-57'!G28)/(G$13-G$11)</f>
        <v>2.464</v>
      </c>
      <c r="H34" s="26">
        <v>2.9120000000000004</v>
      </c>
      <c r="I34" s="26">
        <v>3.1360000000000001</v>
      </c>
      <c r="J34" s="26">
        <v>3.36</v>
      </c>
      <c r="K34" s="26">
        <v>3.6960000000000002</v>
      </c>
      <c r="L34" s="26">
        <v>4.032</v>
      </c>
      <c r="M34" s="26">
        <v>4.5695999999999994</v>
      </c>
      <c r="N34" s="26">
        <v>4.7040000000000006</v>
      </c>
    </row>
    <row r="35" spans="1:14" ht="19" customHeight="1">
      <c r="A35" s="204" t="s">
        <v>58</v>
      </c>
      <c r="B35" s="26">
        <f>('Seite 56-57'!C29-'Seite 56-57'!B29)/(B$13-B$11)</f>
        <v>0</v>
      </c>
      <c r="C35" s="26">
        <f>('Seite 56-57'!D29-'Seite 56-57'!C29)/(C$13-C$11)</f>
        <v>0</v>
      </c>
      <c r="D35" s="26">
        <f>('Seite 56-57'!E29-'Seite 56-57'!D29)/(D$13-D$11)</f>
        <v>0</v>
      </c>
      <c r="E35" s="26">
        <f>('Seite 56-57'!F29-'Seite 56-57'!E29)/(E$13-E$11)</f>
        <v>0</v>
      </c>
      <c r="F35" s="26">
        <f>('Seite 56-57'!G29-'Seite 56-57'!F29)/(F$13-F$11)</f>
        <v>3.0690000000000004</v>
      </c>
      <c r="G35" s="26">
        <f>('Seite 56-57'!H29-'Seite 56-57'!G29)/(G$13-G$11)</f>
        <v>3.0690000000000004</v>
      </c>
      <c r="H35" s="26">
        <v>3.0690000000000004</v>
      </c>
      <c r="I35" s="26">
        <v>3.069</v>
      </c>
      <c r="J35" s="26">
        <v>3.0690000000000008</v>
      </c>
      <c r="K35" s="26">
        <v>3.069</v>
      </c>
      <c r="L35" s="26">
        <v>3.0690000000000008</v>
      </c>
      <c r="M35" s="26">
        <v>3.0689999999999995</v>
      </c>
      <c r="N35" s="26">
        <v>3.069</v>
      </c>
    </row>
    <row r="36" spans="1:14" ht="19" customHeight="1">
      <c r="A36" s="204" t="s">
        <v>61</v>
      </c>
      <c r="B36" s="26">
        <f>('Seite 56-57'!C30-'Seite 56-57'!B30)/(B$13-B$11)</f>
        <v>0</v>
      </c>
      <c r="C36" s="26">
        <f>('Seite 56-57'!D30-'Seite 56-57'!C30)/(C$13-C$11)</f>
        <v>0</v>
      </c>
      <c r="D36" s="26">
        <f>('Seite 56-57'!E30-'Seite 56-57'!D30)/(D$13-D$11)</f>
        <v>0</v>
      </c>
      <c r="E36" s="26">
        <f>('Seite 56-57'!F30-'Seite 56-57'!E30)/(E$13-E$11)</f>
        <v>0</v>
      </c>
      <c r="F36" s="26">
        <f>('Seite 56-57'!G30-'Seite 56-57'!F30)/(F$13-F$11)</f>
        <v>0</v>
      </c>
      <c r="G36" s="26">
        <f>('Seite 56-57'!H30-'Seite 56-57'!G30)/(G$13-G$11)</f>
        <v>10.92</v>
      </c>
      <c r="H36" s="26">
        <v>4.4850000000000003</v>
      </c>
      <c r="I36" s="26">
        <v>4.875</v>
      </c>
      <c r="J36" s="26">
        <v>4.875</v>
      </c>
      <c r="K36" s="26">
        <v>5.07</v>
      </c>
      <c r="L36" s="26">
        <v>5.85</v>
      </c>
      <c r="M36" s="26">
        <v>6.1132499999999999</v>
      </c>
      <c r="N36" s="26">
        <v>6.6852499999999999</v>
      </c>
    </row>
    <row r="37" spans="1:14" ht="19" customHeight="1">
      <c r="A37" s="204" t="s">
        <v>64</v>
      </c>
      <c r="B37" s="26">
        <f>('Seite 56-57'!C31-'Seite 56-57'!B31)/(B$13-B$11)</f>
        <v>0</v>
      </c>
      <c r="C37" s="26">
        <f>('Seite 56-57'!D31-'Seite 56-57'!C31)/(C$13-C$11)</f>
        <v>0</v>
      </c>
      <c r="D37" s="26">
        <f>('Seite 56-57'!E31-'Seite 56-57'!D31)/(D$13-D$11)</f>
        <v>7.718</v>
      </c>
      <c r="E37" s="26">
        <f>('Seite 56-57'!F31-'Seite 56-57'!E31)/(E$13-E$11)</f>
        <v>5.0710000000000015</v>
      </c>
      <c r="F37" s="26">
        <f>('Seite 56-57'!G31-'Seite 56-57'!F31)/(F$13-F$11)</f>
        <v>5.6509999999999989</v>
      </c>
      <c r="G37" s="26">
        <f>('Seite 56-57'!H31-'Seite 56-57'!G31)/(G$13-G$11)</f>
        <v>5.6509999999999989</v>
      </c>
      <c r="H37" s="26">
        <v>6.7585000000000015</v>
      </c>
      <c r="I37" s="26">
        <v>7.3550000000000004</v>
      </c>
      <c r="J37" s="26">
        <v>7.3555000000000019</v>
      </c>
      <c r="K37" s="26">
        <v>7.7195</v>
      </c>
      <c r="L37" s="26">
        <v>7.9155000000000015</v>
      </c>
      <c r="M37" s="26">
        <v>7.9156499999999976</v>
      </c>
      <c r="N37" s="26">
        <v>7.9156500000000012</v>
      </c>
    </row>
    <row r="38" spans="1:14" ht="19" customHeight="1">
      <c r="A38" s="204" t="s">
        <v>67</v>
      </c>
      <c r="B38" s="26">
        <f>('Seite 56-57'!C32-'Seite 56-57'!B32)/(B$13-B$11)</f>
        <v>1.536</v>
      </c>
      <c r="C38" s="26">
        <f>('Seite 56-57'!D32-'Seite 56-57'!C32)/(C$13-C$11)</f>
        <v>3.5839999999999996</v>
      </c>
      <c r="D38" s="26">
        <f>('Seite 56-57'!E32-'Seite 56-57'!D32)/(D$13-D$11)</f>
        <v>3.9669999999999992</v>
      </c>
      <c r="E38" s="26">
        <f>('Seite 56-57'!F32-'Seite 56-57'!E32)/(E$13-E$11)</f>
        <v>4.8210000000000006</v>
      </c>
      <c r="F38" s="26">
        <f>('Seite 56-57'!G32-'Seite 56-57'!F32)/(F$13-F$11)</f>
        <v>4.0520000000000005</v>
      </c>
      <c r="G38" s="26">
        <f>('Seite 56-57'!H32-'Seite 56-57'!G32)/(G$13-G$11)</f>
        <v>5.0770000000000008</v>
      </c>
      <c r="H38" s="26">
        <v>4.9910000000000005</v>
      </c>
      <c r="I38" s="26">
        <v>5.4179999999999993</v>
      </c>
      <c r="J38" s="26">
        <v>5.3835000000000033</v>
      </c>
      <c r="K38" s="26">
        <v>5.7674999999999974</v>
      </c>
      <c r="L38" s="26">
        <v>6.2797500000000017</v>
      </c>
      <c r="M38" s="26">
        <v>7.4014999999999995</v>
      </c>
      <c r="N38" s="26">
        <v>6.399</v>
      </c>
    </row>
    <row r="39" spans="1:14" ht="19" customHeight="1">
      <c r="A39" s="204" t="s">
        <v>70</v>
      </c>
      <c r="B39" s="26">
        <f>('Seite 56-57'!C33-'Seite 56-57'!B33)/(B$13-B$11)</f>
        <v>0</v>
      </c>
      <c r="C39" s="26">
        <f>('Seite 56-57'!D33-'Seite 56-57'!C33)/(C$13-C$11)</f>
        <v>1.9</v>
      </c>
      <c r="D39" s="26">
        <f>('Seite 56-57'!E33-'Seite 56-57'!D33)/(D$13-D$11)</f>
        <v>5.7</v>
      </c>
      <c r="E39" s="26">
        <f>('Seite 56-57'!F33-'Seite 56-57'!E33)/(E$13-E$11)</f>
        <v>5.7</v>
      </c>
      <c r="F39" s="26">
        <f>('Seite 56-57'!G33-'Seite 56-57'!F33)/(F$13-F$11)</f>
        <v>5.7</v>
      </c>
      <c r="G39" s="26">
        <f>('Seite 56-57'!H33-'Seite 56-57'!G33)/(G$13-G$11)</f>
        <v>5.7</v>
      </c>
      <c r="H39" s="26">
        <v>6.3650000000000002</v>
      </c>
      <c r="I39" s="26">
        <v>7.6</v>
      </c>
      <c r="J39" s="26">
        <v>7.6</v>
      </c>
      <c r="K39" s="26">
        <v>9.1675000000000004</v>
      </c>
      <c r="L39" s="26">
        <v>8.3125</v>
      </c>
      <c r="M39" s="26">
        <v>6.84</v>
      </c>
      <c r="N39" s="26">
        <v>6.84</v>
      </c>
    </row>
    <row r="40" spans="1:14" ht="19" customHeight="1">
      <c r="A40" s="204" t="s">
        <v>73</v>
      </c>
      <c r="B40" s="26">
        <f>('Seite 56-57'!C34-'Seite 56-57'!B34)/(B$13-B$11)</f>
        <v>0</v>
      </c>
      <c r="C40" s="26">
        <f>('Seite 56-57'!D34-'Seite 56-57'!C34)/(C$13-C$11)</f>
        <v>0</v>
      </c>
      <c r="D40" s="26">
        <f>('Seite 56-57'!E34-'Seite 56-57'!D34)/(D$13-D$11)</f>
        <v>0</v>
      </c>
      <c r="E40" s="26">
        <f>('Seite 56-57'!F34-'Seite 56-57'!E34)/(E$13-E$11)</f>
        <v>2.4390000000000001</v>
      </c>
      <c r="F40" s="26">
        <f>('Seite 56-57'!G34-'Seite 56-57'!F34)/(F$13-F$11)</f>
        <v>3.395</v>
      </c>
      <c r="G40" s="26">
        <f>('Seite 56-57'!H34-'Seite 56-57'!G34)/(G$13-G$11)</f>
        <v>3.9389999999999996</v>
      </c>
      <c r="H40" s="26">
        <v>4.6189999999999989</v>
      </c>
      <c r="I40" s="26">
        <v>5.4940000000000024</v>
      </c>
      <c r="J40" s="26">
        <v>6.1199999999999974</v>
      </c>
      <c r="K40" s="26">
        <v>6.6112500000000001</v>
      </c>
      <c r="L40" s="26">
        <v>7.2152500000000011</v>
      </c>
      <c r="M40" s="26">
        <v>8.7389499999999991</v>
      </c>
      <c r="N40" s="26">
        <v>9.9682833333333356</v>
      </c>
    </row>
    <row r="41" spans="1:14" ht="19" customHeight="1">
      <c r="A41" s="204" t="s">
        <v>76</v>
      </c>
      <c r="B41" s="26">
        <f>('Seite 56-57'!C35-'Seite 56-57'!B35)/(B$13-B$11)</f>
        <v>0</v>
      </c>
      <c r="C41" s="26">
        <f>('Seite 56-57'!D35-'Seite 56-57'!C35)/(C$13-C$11)</f>
        <v>0</v>
      </c>
      <c r="D41" s="26">
        <f>('Seite 56-57'!E35-'Seite 56-57'!D35)/(D$13-D$11)</f>
        <v>4.7850000000000001</v>
      </c>
      <c r="E41" s="26">
        <f>('Seite 56-57'!F35-'Seite 56-57'!E35)/(E$13-E$11)</f>
        <v>3.5270000000000006</v>
      </c>
      <c r="F41" s="26">
        <f>('Seite 56-57'!G35-'Seite 56-57'!F35)/(F$13-F$11)</f>
        <v>3.7</v>
      </c>
      <c r="G41" s="26">
        <f>('Seite 56-57'!H35-'Seite 56-57'!G35)/(G$13-G$11)</f>
        <v>3.6979999999999995</v>
      </c>
      <c r="H41" s="26">
        <v>3.6995000000000005</v>
      </c>
      <c r="I41" s="26">
        <v>4.0049999999999999</v>
      </c>
      <c r="J41" s="26">
        <v>4.6860000000000017</v>
      </c>
      <c r="K41" s="26">
        <v>4.6857499999999979</v>
      </c>
      <c r="L41" s="26">
        <v>5.3034999999999988</v>
      </c>
      <c r="M41" s="26">
        <v>5.616500000000002</v>
      </c>
      <c r="N41" s="26">
        <v>5.9188833333333317</v>
      </c>
    </row>
    <row r="42" spans="1:14" ht="19" customHeight="1">
      <c r="A42" s="204"/>
      <c r="B42" s="205"/>
      <c r="C42" s="205"/>
      <c r="D42" s="206"/>
      <c r="E42" s="205"/>
      <c r="F42" s="205"/>
      <c r="G42" s="205"/>
      <c r="H42" s="205"/>
      <c r="I42" s="205"/>
      <c r="J42" s="205"/>
      <c r="K42" s="205"/>
      <c r="L42" s="205"/>
      <c r="M42" s="205"/>
      <c r="N42" s="205"/>
    </row>
    <row r="43" spans="1:14" ht="19" customHeight="1"/>
    <row r="44" spans="1:14" ht="19" customHeight="1"/>
    <row r="55" ht="14.25" customHeight="1"/>
  </sheetData>
  <mergeCells count="4">
    <mergeCell ref="B15:N15"/>
    <mergeCell ref="B10:N10"/>
    <mergeCell ref="A3:N3"/>
    <mergeCell ref="A4:N4"/>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2017</oddHeader>
    <oddFooter>&amp;C&amp;"Helvetica,Standard" Eidg. Steuerverwaltung  -  Administration fédérale des contributions  -  Amministrazione federale delle contribuzioni&amp;R51</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Tabelle26"/>
  <dimension ref="A1:S115"/>
  <sheetViews>
    <sheetView view="pageLayout" topLeftCell="G34" zoomScale="70" zoomScaleNormal="60" zoomScalePageLayoutView="70" workbookViewId="0"/>
  </sheetViews>
  <sheetFormatPr baseColWidth="10" defaultColWidth="12.6640625" defaultRowHeight="13"/>
  <cols>
    <col min="1" max="1" width="23.6640625" style="199" customWidth="1"/>
    <col min="2" max="8" width="17.83203125" style="199" customWidth="1"/>
    <col min="9" max="9" width="13.6640625" style="199" bestFit="1" customWidth="1"/>
    <col min="10" max="10" width="13.6640625" style="199" customWidth="1"/>
    <col min="11" max="12" width="13.6640625" style="199" bestFit="1" customWidth="1"/>
    <col min="13" max="15" width="16.1640625" style="199" bestFit="1" customWidth="1"/>
    <col min="16" max="16" width="34.5" style="199" bestFit="1" customWidth="1"/>
    <col min="17" max="19" width="13.6640625" style="199" bestFit="1" customWidth="1"/>
    <col min="20" max="16384" width="12.6640625" style="199"/>
  </cols>
  <sheetData>
    <row r="1" spans="1:19" ht="19" customHeight="1">
      <c r="A1" s="198" t="s">
        <v>141</v>
      </c>
      <c r="B1" s="198"/>
      <c r="C1" s="198"/>
      <c r="D1" s="198"/>
      <c r="E1" s="198"/>
      <c r="F1" s="198"/>
    </row>
    <row r="2" spans="1:19" ht="19" customHeight="1">
      <c r="A2" s="198" t="s">
        <v>877</v>
      </c>
      <c r="B2" s="198"/>
      <c r="C2" s="198"/>
      <c r="D2" s="198"/>
      <c r="E2" s="198"/>
      <c r="F2" s="198"/>
    </row>
    <row r="3" spans="1:19" ht="19" customHeight="1">
      <c r="A3" s="200" t="s">
        <v>33</v>
      </c>
      <c r="C3" s="198"/>
      <c r="D3" s="198"/>
      <c r="E3" s="198"/>
      <c r="F3" s="198"/>
    </row>
    <row r="4" spans="1:19" ht="19" customHeight="1">
      <c r="A4" s="200" t="s">
        <v>32</v>
      </c>
    </row>
    <row r="5" spans="1:19" ht="19" customHeight="1" thickBot="1">
      <c r="A5" s="455">
        <f>P5</f>
        <v>27</v>
      </c>
      <c r="P5" s="214">
        <v>27</v>
      </c>
    </row>
    <row r="6" spans="1:19" ht="19" customHeight="1" thickBot="1">
      <c r="A6" s="200" t="s">
        <v>10</v>
      </c>
      <c r="B6" s="904" t="s">
        <v>285</v>
      </c>
      <c r="C6" s="905"/>
      <c r="D6" s="905"/>
      <c r="E6" s="905"/>
      <c r="F6" s="905"/>
      <c r="G6" s="905"/>
      <c r="H6" s="906"/>
      <c r="I6" s="904" t="s">
        <v>705</v>
      </c>
      <c r="J6" s="905"/>
      <c r="K6" s="905"/>
      <c r="L6" s="905"/>
      <c r="M6" s="905"/>
      <c r="N6" s="905"/>
      <c r="O6" s="906"/>
      <c r="P6" s="214" t="s">
        <v>11</v>
      </c>
    </row>
    <row r="7" spans="1:19" s="215" customFormat="1" ht="19" customHeight="1">
      <c r="A7" s="213"/>
      <c r="B7" s="220">
        <v>50000</v>
      </c>
      <c r="C7" s="220">
        <v>75000</v>
      </c>
      <c r="D7" s="220">
        <v>100000</v>
      </c>
      <c r="E7" s="220">
        <v>150000</v>
      </c>
      <c r="F7" s="220">
        <v>200000</v>
      </c>
      <c r="G7" s="220">
        <v>250000</v>
      </c>
      <c r="H7" s="220">
        <v>300000</v>
      </c>
      <c r="I7" s="220">
        <v>400000</v>
      </c>
      <c r="J7" s="220">
        <v>500000</v>
      </c>
      <c r="K7" s="220">
        <v>600000</v>
      </c>
      <c r="L7" s="220">
        <v>800000</v>
      </c>
      <c r="M7" s="220">
        <v>1000000</v>
      </c>
      <c r="N7" s="220">
        <v>2000000</v>
      </c>
      <c r="O7" s="220">
        <v>5000000</v>
      </c>
      <c r="P7" s="214"/>
      <c r="Q7" s="214"/>
      <c r="R7" s="214"/>
      <c r="S7" s="214"/>
    </row>
    <row r="8" spans="1:19" s="215" customFormat="1" ht="19" customHeight="1">
      <c r="A8" s="213"/>
      <c r="B8" s="214"/>
      <c r="C8" s="214"/>
      <c r="D8" s="214"/>
      <c r="E8" s="214"/>
      <c r="F8" s="214"/>
      <c r="G8" s="214"/>
      <c r="H8" s="214"/>
      <c r="P8" s="214"/>
    </row>
    <row r="9" spans="1:19" s="215" customFormat="1" ht="19" customHeight="1">
      <c r="A9" s="213"/>
      <c r="B9" s="907" t="s">
        <v>18</v>
      </c>
      <c r="C9" s="908"/>
      <c r="D9" s="908"/>
      <c r="E9" s="908"/>
      <c r="F9" s="908"/>
      <c r="G9" s="908"/>
      <c r="H9" s="908"/>
      <c r="I9" s="909" t="s">
        <v>329</v>
      </c>
      <c r="J9" s="910"/>
      <c r="K9" s="910"/>
      <c r="L9" s="910"/>
      <c r="M9" s="910"/>
      <c r="N9" s="910"/>
      <c r="O9" s="911"/>
      <c r="P9" s="214"/>
    </row>
    <row r="10" spans="1:19" ht="19" customHeight="1">
      <c r="A10" s="216" t="s">
        <v>155</v>
      </c>
      <c r="B10" s="217">
        <v>0</v>
      </c>
      <c r="C10" s="217">
        <v>0</v>
      </c>
      <c r="D10" s="217">
        <v>0</v>
      </c>
      <c r="E10" s="217">
        <v>0</v>
      </c>
      <c r="F10" s="217">
        <v>52.65</v>
      </c>
      <c r="G10" s="217">
        <v>109.9</v>
      </c>
      <c r="H10" s="217">
        <v>167.15</v>
      </c>
      <c r="I10" s="217">
        <v>298.85000000000002</v>
      </c>
      <c r="J10" s="217">
        <v>527.84999999999991</v>
      </c>
      <c r="K10" s="217">
        <v>756.85</v>
      </c>
      <c r="L10" s="217">
        <v>1249.2</v>
      </c>
      <c r="M10" s="217">
        <v>1936.2</v>
      </c>
      <c r="N10" s="217">
        <v>6074.25</v>
      </c>
      <c r="O10" s="217">
        <v>24914.050000000003</v>
      </c>
      <c r="P10" s="214" t="s">
        <v>330</v>
      </c>
    </row>
    <row r="11" spans="1:19" ht="19" customHeight="1">
      <c r="A11" s="216" t="s">
        <v>56</v>
      </c>
      <c r="B11" s="217">
        <v>0</v>
      </c>
      <c r="C11" s="217">
        <v>0</v>
      </c>
      <c r="D11" s="217">
        <v>0</v>
      </c>
      <c r="E11" s="217">
        <v>267.45000000000005</v>
      </c>
      <c r="F11" s="217">
        <v>434.90000000000003</v>
      </c>
      <c r="G11" s="217">
        <v>612.79999999999995</v>
      </c>
      <c r="H11" s="217">
        <v>804.2</v>
      </c>
      <c r="I11" s="217">
        <v>1186.9000000000001</v>
      </c>
      <c r="J11" s="217">
        <v>1624.1500000000003</v>
      </c>
      <c r="K11" s="217">
        <v>2102.5500000000002</v>
      </c>
      <c r="L11" s="217">
        <v>3059.3500000000004</v>
      </c>
      <c r="M11" s="217">
        <v>4204.6500000000005</v>
      </c>
      <c r="N11" s="217">
        <v>10262.150000000001</v>
      </c>
      <c r="O11" s="217">
        <v>29245.599999999999</v>
      </c>
      <c r="P11" s="214" t="s">
        <v>331</v>
      </c>
    </row>
    <row r="12" spans="1:19" ht="19" customHeight="1">
      <c r="A12" s="216" t="s">
        <v>59</v>
      </c>
      <c r="B12" s="217">
        <v>0</v>
      </c>
      <c r="C12" s="217">
        <v>0</v>
      </c>
      <c r="D12" s="217">
        <v>0</v>
      </c>
      <c r="E12" s="217">
        <v>138.80000000000001</v>
      </c>
      <c r="F12" s="217">
        <v>277.5</v>
      </c>
      <c r="G12" s="217">
        <v>416.3</v>
      </c>
      <c r="H12" s="217">
        <v>555</v>
      </c>
      <c r="I12" s="217">
        <v>832.5</v>
      </c>
      <c r="J12" s="217">
        <v>1110</v>
      </c>
      <c r="K12" s="217">
        <v>1387.5</v>
      </c>
      <c r="L12" s="217">
        <v>1942.5</v>
      </c>
      <c r="M12" s="217">
        <v>2497.5</v>
      </c>
      <c r="N12" s="217">
        <v>5272.5</v>
      </c>
      <c r="O12" s="217">
        <v>13597.5</v>
      </c>
      <c r="P12" s="214" t="s">
        <v>332</v>
      </c>
    </row>
    <row r="13" spans="1:19" ht="19" customHeight="1">
      <c r="A13" s="216" t="s">
        <v>62</v>
      </c>
      <c r="B13" s="217">
        <v>0</v>
      </c>
      <c r="C13" s="217">
        <v>0</v>
      </c>
      <c r="D13" s="217">
        <v>0</v>
      </c>
      <c r="E13" s="217">
        <v>0</v>
      </c>
      <c r="F13" s="217">
        <v>0</v>
      </c>
      <c r="G13" s="217">
        <v>219.6</v>
      </c>
      <c r="H13" s="217">
        <v>217.2</v>
      </c>
      <c r="I13" s="217">
        <v>436.8</v>
      </c>
      <c r="J13" s="217">
        <v>656.4</v>
      </c>
      <c r="K13" s="217">
        <v>876</v>
      </c>
      <c r="L13" s="217">
        <v>1315.2</v>
      </c>
      <c r="M13" s="217">
        <v>1754.4</v>
      </c>
      <c r="N13" s="217">
        <v>3950.4</v>
      </c>
      <c r="O13" s="217">
        <v>10538.4</v>
      </c>
      <c r="P13" s="214" t="s">
        <v>333</v>
      </c>
    </row>
    <row r="14" spans="1:19" ht="19" customHeight="1">
      <c r="A14" s="216" t="s">
        <v>65</v>
      </c>
      <c r="B14" s="217">
        <v>0</v>
      </c>
      <c r="C14" s="217">
        <v>0</v>
      </c>
      <c r="D14" s="217">
        <v>0</v>
      </c>
      <c r="E14" s="217">
        <v>0</v>
      </c>
      <c r="F14" s="217">
        <v>0</v>
      </c>
      <c r="G14" s="217">
        <v>0</v>
      </c>
      <c r="H14" s="217">
        <v>127</v>
      </c>
      <c r="I14" s="217">
        <v>381</v>
      </c>
      <c r="J14" s="217">
        <v>635</v>
      </c>
      <c r="K14" s="217">
        <v>888</v>
      </c>
      <c r="L14" s="217">
        <v>1396</v>
      </c>
      <c r="M14" s="217">
        <v>1904</v>
      </c>
      <c r="N14" s="217">
        <v>4442</v>
      </c>
      <c r="O14" s="217">
        <v>12056</v>
      </c>
      <c r="P14" s="214" t="s">
        <v>334</v>
      </c>
    </row>
    <row r="15" spans="1:19" ht="19" customHeight="1">
      <c r="A15" s="216" t="s">
        <v>68</v>
      </c>
      <c r="B15" s="217">
        <v>0</v>
      </c>
      <c r="C15" s="217">
        <v>38.299999999999997</v>
      </c>
      <c r="D15" s="217">
        <v>76.5</v>
      </c>
      <c r="E15" s="217">
        <v>153</v>
      </c>
      <c r="F15" s="217">
        <v>229.5</v>
      </c>
      <c r="G15" s="217">
        <v>306</v>
      </c>
      <c r="H15" s="217">
        <v>382.5</v>
      </c>
      <c r="I15" s="217">
        <v>535.5</v>
      </c>
      <c r="J15" s="217">
        <v>688.5</v>
      </c>
      <c r="K15" s="217">
        <v>841.5</v>
      </c>
      <c r="L15" s="217">
        <v>1147.5</v>
      </c>
      <c r="M15" s="217">
        <v>1453.5</v>
      </c>
      <c r="N15" s="217">
        <v>2983.5</v>
      </c>
      <c r="O15" s="217">
        <v>7573.5</v>
      </c>
      <c r="P15" s="214" t="s">
        <v>335</v>
      </c>
    </row>
    <row r="16" spans="1:19" ht="19" customHeight="1">
      <c r="A16" s="216" t="s">
        <v>71</v>
      </c>
      <c r="B16" s="217">
        <v>0</v>
      </c>
      <c r="C16" s="217">
        <v>6.8500000000000005</v>
      </c>
      <c r="D16" s="217">
        <v>41.000000000000007</v>
      </c>
      <c r="E16" s="217">
        <v>109.2</v>
      </c>
      <c r="F16" s="217">
        <v>177.5</v>
      </c>
      <c r="G16" s="217">
        <v>245.7</v>
      </c>
      <c r="H16" s="217">
        <v>314</v>
      </c>
      <c r="I16" s="217">
        <v>450.5</v>
      </c>
      <c r="J16" s="217">
        <v>586.99999999999989</v>
      </c>
      <c r="K16" s="217">
        <v>723.5</v>
      </c>
      <c r="L16" s="217">
        <v>996.50000000000011</v>
      </c>
      <c r="M16" s="217">
        <v>1269.5000000000002</v>
      </c>
      <c r="N16" s="217">
        <v>2634.5000000000005</v>
      </c>
      <c r="O16" s="217">
        <v>6729.5</v>
      </c>
      <c r="P16" s="214" t="s">
        <v>336</v>
      </c>
    </row>
    <row r="17" spans="1:16" ht="19" customHeight="1">
      <c r="A17" s="216" t="s">
        <v>74</v>
      </c>
      <c r="B17" s="217">
        <v>0</v>
      </c>
      <c r="C17" s="217">
        <v>0</v>
      </c>
      <c r="D17" s="217">
        <v>0</v>
      </c>
      <c r="E17" s="217">
        <v>0</v>
      </c>
      <c r="F17" s="217">
        <v>190.5</v>
      </c>
      <c r="G17" s="217">
        <v>381</v>
      </c>
      <c r="H17" s="217">
        <v>571.5</v>
      </c>
      <c r="I17" s="217">
        <v>952.5</v>
      </c>
      <c r="J17" s="217">
        <v>1333.5</v>
      </c>
      <c r="K17" s="217">
        <v>1714.5</v>
      </c>
      <c r="L17" s="217">
        <v>2476.5</v>
      </c>
      <c r="M17" s="217">
        <v>3238.5</v>
      </c>
      <c r="N17" s="217">
        <v>7048.5</v>
      </c>
      <c r="O17" s="217">
        <v>18478.5</v>
      </c>
      <c r="P17" s="214" t="s">
        <v>337</v>
      </c>
    </row>
    <row r="18" spans="1:16" ht="19" customHeight="1">
      <c r="A18" s="216" t="s">
        <v>77</v>
      </c>
      <c r="B18" s="217">
        <v>0</v>
      </c>
      <c r="C18" s="217">
        <v>0</v>
      </c>
      <c r="D18" s="217">
        <v>0</v>
      </c>
      <c r="E18" s="217">
        <v>0</v>
      </c>
      <c r="F18" s="217">
        <v>0</v>
      </c>
      <c r="G18" s="217">
        <v>35.799999999999997</v>
      </c>
      <c r="H18" s="217">
        <v>73</v>
      </c>
      <c r="I18" s="217">
        <v>172.8</v>
      </c>
      <c r="J18" s="217">
        <v>321.8</v>
      </c>
      <c r="K18" s="217">
        <v>523</v>
      </c>
      <c r="L18" s="217">
        <v>1049</v>
      </c>
      <c r="M18" s="217">
        <v>1645</v>
      </c>
      <c r="N18" s="217">
        <v>4625</v>
      </c>
      <c r="O18" s="217">
        <v>13565</v>
      </c>
      <c r="P18" s="214" t="s">
        <v>338</v>
      </c>
    </row>
    <row r="19" spans="1:16" ht="19" customHeight="1">
      <c r="A19" s="216" t="s">
        <v>19</v>
      </c>
      <c r="B19" s="217">
        <v>0</v>
      </c>
      <c r="C19" s="217">
        <v>0</v>
      </c>
      <c r="D19" s="217">
        <v>0</v>
      </c>
      <c r="E19" s="217">
        <v>375</v>
      </c>
      <c r="F19" s="217">
        <v>880.99999999999989</v>
      </c>
      <c r="G19" s="217">
        <v>1209.5999999999999</v>
      </c>
      <c r="H19" s="217">
        <v>1451.5</v>
      </c>
      <c r="I19" s="217">
        <v>2016</v>
      </c>
      <c r="J19" s="217">
        <v>2620.8000000000002</v>
      </c>
      <c r="K19" s="217">
        <v>3386.9</v>
      </c>
      <c r="L19" s="217">
        <v>4838.3999999999996</v>
      </c>
      <c r="M19" s="217">
        <v>6451.2</v>
      </c>
      <c r="N19" s="217">
        <v>13305.599999999999</v>
      </c>
      <c r="O19" s="217">
        <v>33264</v>
      </c>
      <c r="P19" s="214" t="s">
        <v>339</v>
      </c>
    </row>
    <row r="20" spans="1:16" ht="19" customHeight="1">
      <c r="A20" s="216" t="s">
        <v>57</v>
      </c>
      <c r="B20" s="217">
        <v>0</v>
      </c>
      <c r="C20" s="217">
        <v>0</v>
      </c>
      <c r="D20" s="217">
        <v>0</v>
      </c>
      <c r="E20" s="217">
        <v>88.9</v>
      </c>
      <c r="F20" s="217">
        <v>207.4</v>
      </c>
      <c r="G20" s="217">
        <v>355.5</v>
      </c>
      <c r="H20" s="217">
        <v>474</v>
      </c>
      <c r="I20" s="217">
        <v>711</v>
      </c>
      <c r="J20" s="217">
        <v>948</v>
      </c>
      <c r="K20" s="217">
        <v>1185</v>
      </c>
      <c r="L20" s="217">
        <v>1659</v>
      </c>
      <c r="M20" s="217">
        <v>2133</v>
      </c>
      <c r="N20" s="217">
        <v>4503</v>
      </c>
      <c r="O20" s="217">
        <v>11613</v>
      </c>
      <c r="P20" s="214" t="s">
        <v>340</v>
      </c>
    </row>
    <row r="21" spans="1:16" ht="19" customHeight="1">
      <c r="A21" s="216" t="s">
        <v>60</v>
      </c>
      <c r="B21" s="217">
        <v>0</v>
      </c>
      <c r="C21" s="217">
        <v>0</v>
      </c>
      <c r="D21" s="217">
        <v>0</v>
      </c>
      <c r="E21" s="217">
        <v>0</v>
      </c>
      <c r="F21" s="217">
        <v>225</v>
      </c>
      <c r="G21" s="217">
        <v>450</v>
      </c>
      <c r="H21" s="217">
        <v>675</v>
      </c>
      <c r="I21" s="217">
        <v>1125</v>
      </c>
      <c r="J21" s="217">
        <v>1575</v>
      </c>
      <c r="K21" s="217">
        <v>2135</v>
      </c>
      <c r="L21" s="217">
        <v>3475</v>
      </c>
      <c r="M21" s="217">
        <v>4815</v>
      </c>
      <c r="N21" s="217">
        <v>13010</v>
      </c>
      <c r="O21" s="217">
        <v>39160</v>
      </c>
      <c r="P21" s="214" t="s">
        <v>341</v>
      </c>
    </row>
    <row r="22" spans="1:16" ht="19" customHeight="1">
      <c r="A22" s="216" t="s">
        <v>63</v>
      </c>
      <c r="B22" s="217">
        <v>0</v>
      </c>
      <c r="C22" s="217">
        <v>0</v>
      </c>
      <c r="D22" s="217">
        <v>0</v>
      </c>
      <c r="E22" s="217">
        <v>0</v>
      </c>
      <c r="F22" s="217">
        <v>136.37499999999997</v>
      </c>
      <c r="G22" s="217">
        <v>314</v>
      </c>
      <c r="H22" s="217">
        <v>532.875</v>
      </c>
      <c r="I22" s="217">
        <v>1094.3749999999998</v>
      </c>
      <c r="J22" s="217">
        <v>1820.875</v>
      </c>
      <c r="K22" s="217">
        <v>2712.375</v>
      </c>
      <c r="L22" s="217">
        <v>4507.75</v>
      </c>
      <c r="M22" s="217">
        <v>6455.75</v>
      </c>
      <c r="N22" s="217">
        <v>14966.5</v>
      </c>
      <c r="O22" s="217">
        <v>39236.5</v>
      </c>
      <c r="P22" s="214" t="s">
        <v>342</v>
      </c>
    </row>
    <row r="23" spans="1:16" ht="19" customHeight="1">
      <c r="A23" s="216" t="s">
        <v>66</v>
      </c>
      <c r="B23" s="217">
        <v>0</v>
      </c>
      <c r="C23" s="217">
        <v>0</v>
      </c>
      <c r="D23" s="217">
        <v>0</v>
      </c>
      <c r="E23" s="217">
        <v>111.5</v>
      </c>
      <c r="F23" s="217">
        <v>223</v>
      </c>
      <c r="G23" s="217">
        <v>334.5</v>
      </c>
      <c r="H23" s="217">
        <v>446</v>
      </c>
      <c r="I23" s="217">
        <v>892</v>
      </c>
      <c r="J23" s="217">
        <v>1338</v>
      </c>
      <c r="K23" s="217">
        <v>1784</v>
      </c>
      <c r="L23" s="217">
        <v>3122</v>
      </c>
      <c r="M23" s="217">
        <v>4460</v>
      </c>
      <c r="N23" s="217">
        <v>9745.1</v>
      </c>
      <c r="O23" s="217">
        <v>25132.1</v>
      </c>
      <c r="P23" s="214" t="s">
        <v>343</v>
      </c>
    </row>
    <row r="24" spans="1:16" ht="19" customHeight="1">
      <c r="A24" s="216" t="s">
        <v>69</v>
      </c>
      <c r="B24" s="217">
        <v>0</v>
      </c>
      <c r="C24" s="217">
        <v>0</v>
      </c>
      <c r="D24" s="217">
        <v>0</v>
      </c>
      <c r="E24" s="217">
        <v>0</v>
      </c>
      <c r="F24" s="217">
        <v>195</v>
      </c>
      <c r="G24" s="217">
        <v>390</v>
      </c>
      <c r="H24" s="217">
        <v>585</v>
      </c>
      <c r="I24" s="217">
        <v>975</v>
      </c>
      <c r="J24" s="217">
        <v>1404</v>
      </c>
      <c r="K24" s="217">
        <v>1833</v>
      </c>
      <c r="L24" s="217">
        <v>2691</v>
      </c>
      <c r="M24" s="217">
        <v>3549</v>
      </c>
      <c r="N24" s="217">
        <v>7839</v>
      </c>
      <c r="O24" s="217">
        <v>20709</v>
      </c>
      <c r="P24" s="214" t="s">
        <v>344</v>
      </c>
    </row>
    <row r="25" spans="1:16" ht="19" customHeight="1">
      <c r="A25" s="216" t="s">
        <v>72</v>
      </c>
      <c r="B25" s="217">
        <v>0</v>
      </c>
      <c r="C25" s="217">
        <v>0</v>
      </c>
      <c r="D25" s="217">
        <v>0</v>
      </c>
      <c r="E25" s="217">
        <v>132.80000000000001</v>
      </c>
      <c r="F25" s="217">
        <v>265.5</v>
      </c>
      <c r="G25" s="217">
        <v>398.3</v>
      </c>
      <c r="H25" s="217">
        <v>531</v>
      </c>
      <c r="I25" s="217">
        <v>796.5</v>
      </c>
      <c r="J25" s="217">
        <v>1062</v>
      </c>
      <c r="K25" s="217">
        <v>1327.5</v>
      </c>
      <c r="L25" s="217">
        <v>1858.5</v>
      </c>
      <c r="M25" s="217">
        <v>2389.5</v>
      </c>
      <c r="N25" s="217">
        <v>5044.5</v>
      </c>
      <c r="O25" s="217">
        <v>13009.5</v>
      </c>
      <c r="P25" s="214" t="s">
        <v>345</v>
      </c>
    </row>
    <row r="26" spans="1:16" ht="19" customHeight="1">
      <c r="A26" s="216" t="s">
        <v>75</v>
      </c>
      <c r="B26" s="217">
        <v>0</v>
      </c>
      <c r="C26" s="217">
        <v>0</v>
      </c>
      <c r="D26" s="217">
        <v>0</v>
      </c>
      <c r="E26" s="217">
        <v>0</v>
      </c>
      <c r="F26" s="217">
        <v>242.25</v>
      </c>
      <c r="G26" s="217">
        <v>484.5</v>
      </c>
      <c r="H26" s="217">
        <v>726.75</v>
      </c>
      <c r="I26" s="217">
        <v>1211.25</v>
      </c>
      <c r="J26" s="217">
        <v>1695.7500000000002</v>
      </c>
      <c r="K26" s="217">
        <v>2180.25</v>
      </c>
      <c r="L26" s="217">
        <v>3149.25</v>
      </c>
      <c r="M26" s="217">
        <v>4118.25</v>
      </c>
      <c r="N26" s="217">
        <v>8963.25</v>
      </c>
      <c r="O26" s="217">
        <v>23498.25</v>
      </c>
      <c r="P26" s="214" t="s">
        <v>346</v>
      </c>
    </row>
    <row r="27" spans="1:16" ht="19" customHeight="1">
      <c r="A27" s="216" t="s">
        <v>78</v>
      </c>
      <c r="B27" s="217">
        <v>0</v>
      </c>
      <c r="C27" s="217">
        <v>0</v>
      </c>
      <c r="D27" s="217">
        <v>0</v>
      </c>
      <c r="E27" s="217">
        <v>43</v>
      </c>
      <c r="F27" s="217">
        <v>133</v>
      </c>
      <c r="G27" s="217">
        <v>251</v>
      </c>
      <c r="H27" s="217">
        <v>394</v>
      </c>
      <c r="I27" s="217">
        <v>705</v>
      </c>
      <c r="J27" s="217">
        <v>1070</v>
      </c>
      <c r="K27" s="217">
        <v>1470</v>
      </c>
      <c r="L27" s="217">
        <v>2280</v>
      </c>
      <c r="M27" s="217">
        <v>2957</v>
      </c>
      <c r="N27" s="217">
        <v>6340</v>
      </c>
      <c r="O27" s="217">
        <v>16489</v>
      </c>
      <c r="P27" s="214" t="s">
        <v>347</v>
      </c>
    </row>
    <row r="28" spans="1:16" ht="19" customHeight="1">
      <c r="A28" s="216" t="s">
        <v>55</v>
      </c>
      <c r="B28" s="217">
        <v>0</v>
      </c>
      <c r="C28" s="217">
        <v>0</v>
      </c>
      <c r="D28" s="217">
        <v>0</v>
      </c>
      <c r="E28" s="217">
        <v>0</v>
      </c>
      <c r="F28" s="217">
        <v>0</v>
      </c>
      <c r="G28" s="217">
        <v>123.2</v>
      </c>
      <c r="H28" s="217">
        <v>246.4</v>
      </c>
      <c r="I28" s="217">
        <v>537.6</v>
      </c>
      <c r="J28" s="217">
        <v>851.2</v>
      </c>
      <c r="K28" s="217">
        <v>1187.2</v>
      </c>
      <c r="L28" s="217">
        <v>1926.4</v>
      </c>
      <c r="M28" s="217">
        <v>2732.8</v>
      </c>
      <c r="N28" s="217">
        <v>7302.4</v>
      </c>
      <c r="O28" s="217">
        <v>21414.400000000001</v>
      </c>
      <c r="P28" s="214" t="s">
        <v>348</v>
      </c>
    </row>
    <row r="29" spans="1:16" ht="19" customHeight="1">
      <c r="A29" s="216" t="s">
        <v>58</v>
      </c>
      <c r="B29" s="217">
        <v>0</v>
      </c>
      <c r="C29" s="217">
        <v>0</v>
      </c>
      <c r="D29" s="217">
        <v>0</v>
      </c>
      <c r="E29" s="217">
        <v>0</v>
      </c>
      <c r="F29" s="217">
        <v>0</v>
      </c>
      <c r="G29" s="217">
        <v>153.45000000000002</v>
      </c>
      <c r="H29" s="217">
        <v>306.90000000000003</v>
      </c>
      <c r="I29" s="217">
        <v>613.80000000000007</v>
      </c>
      <c r="J29" s="217">
        <v>920.7</v>
      </c>
      <c r="K29" s="217">
        <v>1227.6000000000001</v>
      </c>
      <c r="L29" s="217">
        <v>1841.4</v>
      </c>
      <c r="M29" s="217">
        <v>2455.2000000000003</v>
      </c>
      <c r="N29" s="217">
        <v>5524.2</v>
      </c>
      <c r="O29" s="217">
        <v>14731.2</v>
      </c>
      <c r="P29" s="214" t="s">
        <v>349</v>
      </c>
    </row>
    <row r="30" spans="1:16" ht="19" customHeight="1">
      <c r="A30" s="216" t="s">
        <v>61</v>
      </c>
      <c r="B30" s="217">
        <v>0</v>
      </c>
      <c r="C30" s="217">
        <v>0</v>
      </c>
      <c r="D30" s="217">
        <v>0</v>
      </c>
      <c r="E30" s="217">
        <v>0</v>
      </c>
      <c r="F30" s="217">
        <v>0</v>
      </c>
      <c r="G30" s="217">
        <v>0</v>
      </c>
      <c r="H30" s="217">
        <v>546</v>
      </c>
      <c r="I30" s="217">
        <v>994.5</v>
      </c>
      <c r="J30" s="217">
        <v>1482</v>
      </c>
      <c r="K30" s="217">
        <v>1969.5</v>
      </c>
      <c r="L30" s="217">
        <v>2983.5</v>
      </c>
      <c r="M30" s="217">
        <v>4153.5</v>
      </c>
      <c r="N30" s="217">
        <v>10266.75</v>
      </c>
      <c r="O30" s="217">
        <v>30322.5</v>
      </c>
      <c r="P30" s="214" t="s">
        <v>350</v>
      </c>
    </row>
    <row r="31" spans="1:16" ht="19" customHeight="1">
      <c r="A31" s="216" t="s">
        <v>64</v>
      </c>
      <c r="B31" s="217">
        <v>0</v>
      </c>
      <c r="C31" s="217">
        <v>0</v>
      </c>
      <c r="D31" s="217">
        <v>0</v>
      </c>
      <c r="E31" s="217">
        <v>385.9</v>
      </c>
      <c r="F31" s="217">
        <v>639.45000000000005</v>
      </c>
      <c r="G31" s="217">
        <v>922</v>
      </c>
      <c r="H31" s="217">
        <v>1204.55</v>
      </c>
      <c r="I31" s="217">
        <v>1880.4</v>
      </c>
      <c r="J31" s="217">
        <v>2615.9</v>
      </c>
      <c r="K31" s="217">
        <v>3351.4500000000003</v>
      </c>
      <c r="L31" s="217">
        <v>4895.3500000000004</v>
      </c>
      <c r="M31" s="217">
        <v>6478.4500000000007</v>
      </c>
      <c r="N31" s="217">
        <v>14394.099999999999</v>
      </c>
      <c r="O31" s="217">
        <v>38141.050000000003</v>
      </c>
      <c r="P31" s="214" t="s">
        <v>351</v>
      </c>
    </row>
    <row r="32" spans="1:16" ht="19" customHeight="1">
      <c r="A32" s="216" t="s">
        <v>20</v>
      </c>
      <c r="B32" s="15">
        <v>0</v>
      </c>
      <c r="C32" s="15">
        <v>38.4</v>
      </c>
      <c r="D32" s="15">
        <v>128</v>
      </c>
      <c r="E32" s="15">
        <v>326.34999999999997</v>
      </c>
      <c r="F32" s="15">
        <v>567.4</v>
      </c>
      <c r="G32" s="15">
        <v>770</v>
      </c>
      <c r="H32" s="15">
        <v>1023.85</v>
      </c>
      <c r="I32" s="217">
        <v>1522.95</v>
      </c>
      <c r="J32" s="217">
        <v>2064.75</v>
      </c>
      <c r="K32" s="217">
        <v>2603.1000000000004</v>
      </c>
      <c r="L32" s="217">
        <v>3756.6</v>
      </c>
      <c r="M32" s="217">
        <v>5012.55</v>
      </c>
      <c r="N32" s="217">
        <v>12414.05</v>
      </c>
      <c r="O32" s="217">
        <v>31611.05</v>
      </c>
      <c r="P32" s="214" t="s">
        <v>352</v>
      </c>
    </row>
    <row r="33" spans="1:16" ht="19" customHeight="1">
      <c r="A33" s="216" t="s">
        <v>21</v>
      </c>
      <c r="B33" s="217">
        <v>0</v>
      </c>
      <c r="C33" s="217">
        <v>0</v>
      </c>
      <c r="D33" s="217">
        <v>47.5</v>
      </c>
      <c r="E33" s="217">
        <v>332.5</v>
      </c>
      <c r="F33" s="217">
        <v>617.5</v>
      </c>
      <c r="G33" s="217">
        <v>902.5</v>
      </c>
      <c r="H33" s="217">
        <v>1187.5</v>
      </c>
      <c r="I33" s="217">
        <v>1824</v>
      </c>
      <c r="J33" s="217">
        <v>2584</v>
      </c>
      <c r="K33" s="217">
        <v>3344</v>
      </c>
      <c r="L33" s="217">
        <v>5177.5</v>
      </c>
      <c r="M33" s="217">
        <v>6840</v>
      </c>
      <c r="N33" s="217">
        <v>13680</v>
      </c>
      <c r="O33" s="217">
        <v>34200</v>
      </c>
      <c r="P33" s="214" t="s">
        <v>353</v>
      </c>
    </row>
    <row r="34" spans="1:16" ht="19" customHeight="1">
      <c r="A34" s="216" t="s">
        <v>22</v>
      </c>
      <c r="B34" s="217">
        <v>0</v>
      </c>
      <c r="C34" s="217">
        <v>0</v>
      </c>
      <c r="D34" s="217">
        <v>0</v>
      </c>
      <c r="E34" s="217">
        <v>0</v>
      </c>
      <c r="F34" s="217">
        <v>121.95</v>
      </c>
      <c r="G34" s="217">
        <v>291.7</v>
      </c>
      <c r="H34" s="217">
        <v>488.65</v>
      </c>
      <c r="I34" s="217">
        <v>950.54999999999984</v>
      </c>
      <c r="J34" s="217">
        <v>1499.95</v>
      </c>
      <c r="K34" s="217">
        <v>2111.9499999999998</v>
      </c>
      <c r="L34" s="217">
        <v>3434.2</v>
      </c>
      <c r="M34" s="217">
        <v>4877.25</v>
      </c>
      <c r="N34" s="217">
        <v>13616.199999999999</v>
      </c>
      <c r="O34" s="217">
        <v>43521.05</v>
      </c>
      <c r="P34" s="214" t="s">
        <v>354</v>
      </c>
    </row>
    <row r="35" spans="1:16" ht="19" customHeight="1">
      <c r="A35" s="216" t="s">
        <v>23</v>
      </c>
      <c r="B35" s="217">
        <v>0</v>
      </c>
      <c r="C35" s="217">
        <v>0</v>
      </c>
      <c r="D35" s="217">
        <v>0</v>
      </c>
      <c r="E35" s="217">
        <v>239.25</v>
      </c>
      <c r="F35" s="217">
        <v>415.6</v>
      </c>
      <c r="G35" s="217">
        <v>600.6</v>
      </c>
      <c r="H35" s="217">
        <v>785.5</v>
      </c>
      <c r="I35" s="217">
        <v>1155.45</v>
      </c>
      <c r="J35" s="217">
        <v>1555.95</v>
      </c>
      <c r="K35" s="217">
        <v>2024.5500000000002</v>
      </c>
      <c r="L35" s="217">
        <v>2961.7</v>
      </c>
      <c r="M35" s="217">
        <v>4022.3999999999996</v>
      </c>
      <c r="N35" s="217">
        <v>9638.9000000000015</v>
      </c>
      <c r="O35" s="217">
        <v>27395.549999999996</v>
      </c>
      <c r="P35" s="214" t="s">
        <v>355</v>
      </c>
    </row>
    <row r="36" spans="1:16" ht="19" customHeight="1">
      <c r="A36" s="216"/>
      <c r="B36" s="217"/>
      <c r="C36" s="15"/>
      <c r="D36" s="15"/>
      <c r="E36" s="15"/>
      <c r="F36" s="15"/>
      <c r="G36" s="15"/>
      <c r="H36" s="15"/>
      <c r="I36" s="217"/>
      <c r="J36" s="217"/>
      <c r="K36" s="217"/>
      <c r="L36" s="217"/>
      <c r="M36" s="217"/>
      <c r="N36" s="217"/>
      <c r="O36" s="217"/>
      <c r="P36" s="214"/>
    </row>
    <row r="37" spans="1:16" s="215" customFormat="1" ht="19" customHeight="1">
      <c r="A37" s="213"/>
      <c r="B37" s="909" t="s">
        <v>222</v>
      </c>
      <c r="C37" s="910"/>
      <c r="D37" s="910"/>
      <c r="E37" s="910"/>
      <c r="F37" s="910"/>
      <c r="G37" s="910"/>
      <c r="H37" s="911"/>
      <c r="I37" s="909" t="s">
        <v>878</v>
      </c>
      <c r="J37" s="910"/>
      <c r="K37" s="910"/>
      <c r="L37" s="910"/>
      <c r="M37" s="910"/>
      <c r="N37" s="910"/>
      <c r="O37" s="911"/>
      <c r="P37" s="214"/>
    </row>
    <row r="38" spans="1:16" ht="19" customHeight="1">
      <c r="A38" s="218" t="s">
        <v>155</v>
      </c>
      <c r="B38" s="246">
        <v>0</v>
      </c>
      <c r="C38" s="246">
        <v>0</v>
      </c>
      <c r="D38" s="246">
        <v>0</v>
      </c>
      <c r="E38" s="246">
        <v>0</v>
      </c>
      <c r="F38" s="246">
        <v>0.26324999999999998</v>
      </c>
      <c r="G38" s="246">
        <v>0.43959999999999999</v>
      </c>
      <c r="H38" s="246">
        <v>0.55716666666666659</v>
      </c>
      <c r="I38" s="246">
        <v>0.74712500000000004</v>
      </c>
      <c r="J38" s="246">
        <v>1.0556999999999999</v>
      </c>
      <c r="K38" s="246">
        <v>1.2614166666666669</v>
      </c>
      <c r="L38" s="246">
        <v>1.5614999999999999</v>
      </c>
      <c r="M38" s="246">
        <v>1.9362000000000001</v>
      </c>
      <c r="N38" s="246">
        <v>3.0371250000000001</v>
      </c>
      <c r="O38" s="246">
        <v>4.9828100000000006</v>
      </c>
      <c r="P38" s="214" t="s">
        <v>330</v>
      </c>
    </row>
    <row r="39" spans="1:16" ht="19" customHeight="1">
      <c r="A39" s="218" t="s">
        <v>56</v>
      </c>
      <c r="B39" s="246">
        <v>0</v>
      </c>
      <c r="C39" s="246">
        <v>0</v>
      </c>
      <c r="D39" s="246">
        <v>0</v>
      </c>
      <c r="E39" s="246">
        <v>1.7830000000000004</v>
      </c>
      <c r="F39" s="246">
        <v>2.1745000000000001</v>
      </c>
      <c r="G39" s="246">
        <v>2.4511999999999996</v>
      </c>
      <c r="H39" s="246">
        <v>2.6806666666666668</v>
      </c>
      <c r="I39" s="246">
        <v>2.9672500000000004</v>
      </c>
      <c r="J39" s="246">
        <v>3.2483000000000009</v>
      </c>
      <c r="K39" s="246">
        <v>3.5042500000000003</v>
      </c>
      <c r="L39" s="246">
        <v>3.8241875000000003</v>
      </c>
      <c r="M39" s="246">
        <v>4.2046500000000009</v>
      </c>
      <c r="N39" s="246">
        <v>5.1310750000000009</v>
      </c>
      <c r="O39" s="246">
        <v>5.8491199999999992</v>
      </c>
      <c r="P39" s="214" t="s">
        <v>331</v>
      </c>
    </row>
    <row r="40" spans="1:16" ht="19" customHeight="1">
      <c r="A40" s="218" t="s">
        <v>59</v>
      </c>
      <c r="B40" s="246">
        <v>0</v>
      </c>
      <c r="C40" s="246">
        <v>0</v>
      </c>
      <c r="D40" s="246">
        <v>0</v>
      </c>
      <c r="E40" s="246">
        <v>0.92533333333333345</v>
      </c>
      <c r="F40" s="246">
        <v>1.3875</v>
      </c>
      <c r="G40" s="246">
        <v>1.6652000000000002</v>
      </c>
      <c r="H40" s="246">
        <v>1.85</v>
      </c>
      <c r="I40" s="246">
        <v>2.0812500000000003</v>
      </c>
      <c r="J40" s="246">
        <v>2.2200000000000002</v>
      </c>
      <c r="K40" s="246">
        <v>2.3125</v>
      </c>
      <c r="L40" s="246">
        <v>2.4281250000000001</v>
      </c>
      <c r="M40" s="246">
        <v>2.4975000000000001</v>
      </c>
      <c r="N40" s="246">
        <v>2.63625</v>
      </c>
      <c r="O40" s="246">
        <v>2.7195</v>
      </c>
      <c r="P40" s="214" t="s">
        <v>332</v>
      </c>
    </row>
    <row r="41" spans="1:16" ht="19" customHeight="1">
      <c r="A41" s="218" t="s">
        <v>62</v>
      </c>
      <c r="B41" s="246">
        <v>0</v>
      </c>
      <c r="C41" s="246">
        <v>0</v>
      </c>
      <c r="D41" s="246">
        <v>0</v>
      </c>
      <c r="E41" s="246">
        <v>0</v>
      </c>
      <c r="F41" s="246">
        <v>0</v>
      </c>
      <c r="G41" s="246">
        <v>0.87839999999999996</v>
      </c>
      <c r="H41" s="246">
        <v>0.72399999999999998</v>
      </c>
      <c r="I41" s="246">
        <v>1.0920000000000001</v>
      </c>
      <c r="J41" s="246">
        <v>1.3128</v>
      </c>
      <c r="K41" s="246">
        <v>1.46</v>
      </c>
      <c r="L41" s="246">
        <v>1.6440000000000001</v>
      </c>
      <c r="M41" s="246">
        <v>1.7544000000000002</v>
      </c>
      <c r="N41" s="246">
        <v>1.9751999999999998</v>
      </c>
      <c r="O41" s="246">
        <v>2.1076799999999998</v>
      </c>
      <c r="P41" s="214" t="s">
        <v>333</v>
      </c>
    </row>
    <row r="42" spans="1:16" ht="19" customHeight="1">
      <c r="A42" s="218" t="s">
        <v>65</v>
      </c>
      <c r="B42" s="246">
        <v>0</v>
      </c>
      <c r="C42" s="246">
        <v>0</v>
      </c>
      <c r="D42" s="246">
        <v>0</v>
      </c>
      <c r="E42" s="246">
        <v>0</v>
      </c>
      <c r="F42" s="246">
        <v>0</v>
      </c>
      <c r="G42" s="246">
        <v>0</v>
      </c>
      <c r="H42" s="246">
        <v>0.42333333333333334</v>
      </c>
      <c r="I42" s="246">
        <v>0.95250000000000001</v>
      </c>
      <c r="J42" s="246">
        <v>1.27</v>
      </c>
      <c r="K42" s="246">
        <v>1.48</v>
      </c>
      <c r="L42" s="246">
        <v>1.7450000000000001</v>
      </c>
      <c r="M42" s="246">
        <v>1.9040000000000001</v>
      </c>
      <c r="N42" s="246">
        <v>2.2210000000000001</v>
      </c>
      <c r="O42" s="246">
        <v>2.4112</v>
      </c>
      <c r="P42" s="214" t="s">
        <v>334</v>
      </c>
    </row>
    <row r="43" spans="1:16" ht="19" customHeight="1">
      <c r="A43" s="218" t="s">
        <v>68</v>
      </c>
      <c r="B43" s="246"/>
      <c r="C43" s="246">
        <v>0.5106666666666666</v>
      </c>
      <c r="D43" s="246">
        <v>0.7649999999999999</v>
      </c>
      <c r="E43" s="246">
        <v>1.02</v>
      </c>
      <c r="F43" s="246">
        <v>1.1475000000000002</v>
      </c>
      <c r="G43" s="246">
        <v>1.224</v>
      </c>
      <c r="H43" s="246">
        <v>1.2750000000000001</v>
      </c>
      <c r="I43" s="246">
        <v>1.3387500000000001</v>
      </c>
      <c r="J43" s="246">
        <v>1.377</v>
      </c>
      <c r="K43" s="246">
        <v>1.4025000000000001</v>
      </c>
      <c r="L43" s="246">
        <v>1.4343750000000002</v>
      </c>
      <c r="M43" s="246">
        <v>1.4535</v>
      </c>
      <c r="N43" s="246">
        <v>1.4917500000000001</v>
      </c>
      <c r="O43" s="246">
        <v>1.5146999999999999</v>
      </c>
      <c r="P43" s="214" t="s">
        <v>335</v>
      </c>
    </row>
    <row r="44" spans="1:16" ht="19" customHeight="1">
      <c r="A44" s="218" t="s">
        <v>71</v>
      </c>
      <c r="B44" s="246">
        <v>0</v>
      </c>
      <c r="C44" s="246">
        <v>9.1333333333333336E-2</v>
      </c>
      <c r="D44" s="246">
        <v>0.41000000000000003</v>
      </c>
      <c r="E44" s="246">
        <v>0.72799999999999998</v>
      </c>
      <c r="F44" s="246">
        <v>0.88750000000000007</v>
      </c>
      <c r="G44" s="246">
        <v>0.98280000000000001</v>
      </c>
      <c r="H44" s="246">
        <v>1.0466666666666666</v>
      </c>
      <c r="I44" s="246">
        <v>1.12625</v>
      </c>
      <c r="J44" s="246">
        <v>1.1739999999999997</v>
      </c>
      <c r="K44" s="246">
        <v>1.2058333333333333</v>
      </c>
      <c r="L44" s="246">
        <v>1.2456250000000002</v>
      </c>
      <c r="M44" s="246">
        <v>1.2695000000000003</v>
      </c>
      <c r="N44" s="246">
        <v>1.3172500000000003</v>
      </c>
      <c r="O44" s="246">
        <v>1.3458999999999999</v>
      </c>
      <c r="P44" s="214" t="s">
        <v>336</v>
      </c>
    </row>
    <row r="45" spans="1:16" ht="19" customHeight="1">
      <c r="A45" s="218" t="s">
        <v>74</v>
      </c>
      <c r="B45" s="246">
        <v>0</v>
      </c>
      <c r="C45" s="246">
        <v>0</v>
      </c>
      <c r="D45" s="246">
        <v>0</v>
      </c>
      <c r="E45" s="246">
        <v>0</v>
      </c>
      <c r="F45" s="246">
        <v>0.95250000000000001</v>
      </c>
      <c r="G45" s="246">
        <v>1.524</v>
      </c>
      <c r="H45" s="246">
        <v>1.905</v>
      </c>
      <c r="I45" s="246">
        <v>2.3812500000000001</v>
      </c>
      <c r="J45" s="246">
        <v>2.6670000000000003</v>
      </c>
      <c r="K45" s="246">
        <v>2.8574999999999999</v>
      </c>
      <c r="L45" s="246">
        <v>3.0956250000000001</v>
      </c>
      <c r="M45" s="246">
        <v>3.2385000000000002</v>
      </c>
      <c r="N45" s="246">
        <v>3.5242499999999999</v>
      </c>
      <c r="O45" s="246">
        <v>3.6957</v>
      </c>
      <c r="P45" s="214" t="s">
        <v>337</v>
      </c>
    </row>
    <row r="46" spans="1:16" ht="19" customHeight="1">
      <c r="A46" s="218" t="s">
        <v>77</v>
      </c>
      <c r="B46" s="246">
        <v>0</v>
      </c>
      <c r="C46" s="246">
        <v>0</v>
      </c>
      <c r="D46" s="246">
        <v>0</v>
      </c>
      <c r="E46" s="246">
        <v>0</v>
      </c>
      <c r="F46" s="246">
        <v>0</v>
      </c>
      <c r="G46" s="246">
        <v>0.14319999999999999</v>
      </c>
      <c r="H46" s="246">
        <v>0.24333333333333332</v>
      </c>
      <c r="I46" s="246">
        <v>0.43200000000000005</v>
      </c>
      <c r="J46" s="246">
        <v>0.64360000000000006</v>
      </c>
      <c r="K46" s="246">
        <v>0.87166666666666659</v>
      </c>
      <c r="L46" s="246">
        <v>1.3112499999999998</v>
      </c>
      <c r="M46" s="246">
        <v>1.64</v>
      </c>
      <c r="N46" s="246">
        <v>2.3125</v>
      </c>
      <c r="O46" s="246">
        <v>2.7130000000000001</v>
      </c>
      <c r="P46" s="214" t="s">
        <v>338</v>
      </c>
    </row>
    <row r="47" spans="1:16" ht="19" customHeight="1">
      <c r="A47" s="218" t="s">
        <v>19</v>
      </c>
      <c r="B47" s="246">
        <v>0</v>
      </c>
      <c r="C47" s="246">
        <v>0</v>
      </c>
      <c r="D47" s="246">
        <v>0</v>
      </c>
      <c r="E47" s="246">
        <v>2.5</v>
      </c>
      <c r="F47" s="246">
        <v>4.4049999999999994</v>
      </c>
      <c r="G47" s="246">
        <v>4.8384</v>
      </c>
      <c r="H47" s="246">
        <v>4.8383333333333329</v>
      </c>
      <c r="I47" s="246">
        <v>5.04</v>
      </c>
      <c r="J47" s="246">
        <v>5.2416000000000009</v>
      </c>
      <c r="K47" s="246">
        <v>5.6448333333333336</v>
      </c>
      <c r="L47" s="246">
        <v>6.0479999999999992</v>
      </c>
      <c r="M47" s="246">
        <v>6.4512</v>
      </c>
      <c r="N47" s="246">
        <v>6.6527999999999992</v>
      </c>
      <c r="O47" s="246">
        <v>6.6528</v>
      </c>
      <c r="P47" s="214" t="s">
        <v>339</v>
      </c>
    </row>
    <row r="48" spans="1:16" ht="19" customHeight="1">
      <c r="A48" s="218" t="s">
        <v>57</v>
      </c>
      <c r="B48" s="246">
        <v>0</v>
      </c>
      <c r="C48" s="246">
        <v>0</v>
      </c>
      <c r="D48" s="246">
        <v>0</v>
      </c>
      <c r="E48" s="246">
        <v>0.59266666666666667</v>
      </c>
      <c r="F48" s="246">
        <v>1.0369999999999999</v>
      </c>
      <c r="G48" s="246">
        <v>1.4220000000000002</v>
      </c>
      <c r="H48" s="246">
        <v>1.58</v>
      </c>
      <c r="I48" s="246">
        <v>1.7775000000000001</v>
      </c>
      <c r="J48" s="246">
        <v>1.8959999999999999</v>
      </c>
      <c r="K48" s="246">
        <v>1.9750000000000001</v>
      </c>
      <c r="L48" s="246">
        <v>2.07375</v>
      </c>
      <c r="M48" s="246">
        <v>2.133</v>
      </c>
      <c r="N48" s="246">
        <v>2.2515000000000001</v>
      </c>
      <c r="O48" s="246">
        <v>2.3226</v>
      </c>
      <c r="P48" s="214" t="s">
        <v>340</v>
      </c>
    </row>
    <row r="49" spans="1:16" ht="19" customHeight="1">
      <c r="A49" s="218" t="s">
        <v>60</v>
      </c>
      <c r="B49" s="246">
        <v>0</v>
      </c>
      <c r="C49" s="246">
        <v>0</v>
      </c>
      <c r="D49" s="246">
        <v>0</v>
      </c>
      <c r="E49" s="246">
        <v>0</v>
      </c>
      <c r="F49" s="246">
        <v>1.125</v>
      </c>
      <c r="G49" s="246">
        <v>1.8</v>
      </c>
      <c r="H49" s="246">
        <v>2.25</v>
      </c>
      <c r="I49" s="246">
        <v>2.8125</v>
      </c>
      <c r="J49" s="246">
        <v>3.15</v>
      </c>
      <c r="K49" s="246">
        <v>3.5583333333333336</v>
      </c>
      <c r="L49" s="246">
        <v>4.34375</v>
      </c>
      <c r="M49" s="246">
        <v>4.8149999999999995</v>
      </c>
      <c r="N49" s="246">
        <v>6.5050000000000008</v>
      </c>
      <c r="O49" s="246">
        <v>7.8320000000000007</v>
      </c>
      <c r="P49" s="214" t="s">
        <v>341</v>
      </c>
    </row>
    <row r="50" spans="1:16" ht="19" customHeight="1">
      <c r="A50" s="218" t="s">
        <v>63</v>
      </c>
      <c r="B50" s="246">
        <v>0</v>
      </c>
      <c r="C50" s="246">
        <v>0</v>
      </c>
      <c r="D50" s="246">
        <v>0</v>
      </c>
      <c r="E50" s="246">
        <v>0</v>
      </c>
      <c r="F50" s="246">
        <v>0.6818749999999999</v>
      </c>
      <c r="G50" s="246">
        <v>1.256</v>
      </c>
      <c r="H50" s="246">
        <v>1.7762500000000001</v>
      </c>
      <c r="I50" s="246">
        <v>2.735937499999999</v>
      </c>
      <c r="J50" s="246">
        <v>3.64175</v>
      </c>
      <c r="K50" s="246">
        <v>4.5206250000000008</v>
      </c>
      <c r="L50" s="246">
        <v>5.6346875000000001</v>
      </c>
      <c r="M50" s="246">
        <v>6.4557500000000001</v>
      </c>
      <c r="N50" s="246">
        <v>7.48325</v>
      </c>
      <c r="O50" s="246">
        <v>7.8472999999999997</v>
      </c>
      <c r="P50" s="214" t="s">
        <v>342</v>
      </c>
    </row>
    <row r="51" spans="1:16" ht="19" customHeight="1">
      <c r="A51" s="218" t="s">
        <v>66</v>
      </c>
      <c r="B51" s="246">
        <v>0</v>
      </c>
      <c r="C51" s="246">
        <v>0</v>
      </c>
      <c r="D51" s="246">
        <v>0</v>
      </c>
      <c r="E51" s="246">
        <v>0.7433333333333334</v>
      </c>
      <c r="F51" s="246">
        <v>1.1150000000000002</v>
      </c>
      <c r="G51" s="246">
        <v>1.3380000000000001</v>
      </c>
      <c r="H51" s="246">
        <v>1.4866666666666668</v>
      </c>
      <c r="I51" s="246">
        <v>2.2300000000000004</v>
      </c>
      <c r="J51" s="246">
        <v>2.6760000000000002</v>
      </c>
      <c r="K51" s="246">
        <v>2.9733333333333336</v>
      </c>
      <c r="L51" s="246">
        <v>3.9025000000000003</v>
      </c>
      <c r="M51" s="246">
        <v>4.4600000000000009</v>
      </c>
      <c r="N51" s="246">
        <v>4.8725499999999995</v>
      </c>
      <c r="O51" s="246">
        <v>5.026419999999999</v>
      </c>
      <c r="P51" s="214" t="s">
        <v>343</v>
      </c>
    </row>
    <row r="52" spans="1:16" ht="19" customHeight="1">
      <c r="A52" s="218" t="s">
        <v>69</v>
      </c>
      <c r="B52" s="246">
        <v>0</v>
      </c>
      <c r="C52" s="246">
        <v>0</v>
      </c>
      <c r="D52" s="246">
        <v>0</v>
      </c>
      <c r="E52" s="246">
        <v>0</v>
      </c>
      <c r="F52" s="246">
        <v>0.97499999999999998</v>
      </c>
      <c r="G52" s="246">
        <v>1.56</v>
      </c>
      <c r="H52" s="246">
        <v>1.95</v>
      </c>
      <c r="I52" s="246">
        <v>2.4375</v>
      </c>
      <c r="J52" s="246">
        <v>2.8080000000000003</v>
      </c>
      <c r="K52" s="246">
        <v>3.0550000000000002</v>
      </c>
      <c r="L52" s="246">
        <v>3.36375</v>
      </c>
      <c r="M52" s="246">
        <v>3.5489999999999999</v>
      </c>
      <c r="N52" s="246">
        <v>3.9195000000000002</v>
      </c>
      <c r="O52" s="246">
        <v>4.1417999999999999</v>
      </c>
      <c r="P52" s="214" t="s">
        <v>344</v>
      </c>
    </row>
    <row r="53" spans="1:16" ht="19" customHeight="1">
      <c r="A53" s="218" t="s">
        <v>72</v>
      </c>
      <c r="B53" s="246">
        <v>0</v>
      </c>
      <c r="C53" s="246">
        <v>0</v>
      </c>
      <c r="D53" s="246">
        <v>0</v>
      </c>
      <c r="E53" s="246">
        <v>0.88533333333333342</v>
      </c>
      <c r="F53" s="246">
        <v>1.3274999999999999</v>
      </c>
      <c r="G53" s="246">
        <v>1.5932000000000002</v>
      </c>
      <c r="H53" s="246">
        <v>1.77</v>
      </c>
      <c r="I53" s="246">
        <v>1.99125</v>
      </c>
      <c r="J53" s="246">
        <v>2.1240000000000001</v>
      </c>
      <c r="K53" s="246">
        <v>2.2124999999999999</v>
      </c>
      <c r="L53" s="246">
        <v>2.3231250000000001</v>
      </c>
      <c r="M53" s="246">
        <v>2.3895</v>
      </c>
      <c r="N53" s="246">
        <v>2.5222500000000001</v>
      </c>
      <c r="O53" s="246">
        <v>2.6018999999999997</v>
      </c>
      <c r="P53" s="214" t="s">
        <v>345</v>
      </c>
    </row>
    <row r="54" spans="1:16" ht="19" customHeight="1">
      <c r="A54" s="218" t="s">
        <v>75</v>
      </c>
      <c r="B54" s="246">
        <v>0</v>
      </c>
      <c r="C54" s="246">
        <v>0</v>
      </c>
      <c r="D54" s="246">
        <v>0</v>
      </c>
      <c r="E54" s="246">
        <v>0</v>
      </c>
      <c r="F54" s="246">
        <v>1.2112500000000002</v>
      </c>
      <c r="G54" s="246">
        <v>1.9379999999999999</v>
      </c>
      <c r="H54" s="246">
        <v>2.4225000000000003</v>
      </c>
      <c r="I54" s="246">
        <v>3.0281250000000002</v>
      </c>
      <c r="J54" s="246">
        <v>3.3915000000000006</v>
      </c>
      <c r="K54" s="246">
        <v>3.63375</v>
      </c>
      <c r="L54" s="246">
        <v>3.9365625</v>
      </c>
      <c r="M54" s="246">
        <v>4.1182500000000006</v>
      </c>
      <c r="N54" s="246">
        <v>4.4816250000000002</v>
      </c>
      <c r="O54" s="246">
        <v>4.6996500000000001</v>
      </c>
      <c r="P54" s="214" t="s">
        <v>346</v>
      </c>
    </row>
    <row r="55" spans="1:16" ht="19" customHeight="1">
      <c r="A55" s="218" t="s">
        <v>78</v>
      </c>
      <c r="B55" s="246">
        <v>0</v>
      </c>
      <c r="C55" s="246">
        <v>0</v>
      </c>
      <c r="D55" s="246">
        <v>0</v>
      </c>
      <c r="E55" s="246">
        <v>0.29186666666666672</v>
      </c>
      <c r="F55" s="246">
        <v>0.66665000000000008</v>
      </c>
      <c r="G55" s="246">
        <v>1.0029600000000001</v>
      </c>
      <c r="H55" s="246">
        <v>1.3133999999999999</v>
      </c>
      <c r="I55" s="246">
        <v>1.7611500000000002</v>
      </c>
      <c r="J55" s="246">
        <v>2.1412399999999998</v>
      </c>
      <c r="K55" s="246">
        <v>2.4510166666666668</v>
      </c>
      <c r="L55" s="246">
        <v>2.8506749999999998</v>
      </c>
      <c r="M55" s="246">
        <v>2.9571399999999999</v>
      </c>
      <c r="N55" s="246">
        <v>3.1700699999999999</v>
      </c>
      <c r="O55" s="246">
        <v>3.297828</v>
      </c>
      <c r="P55" s="214" t="s">
        <v>347</v>
      </c>
    </row>
    <row r="56" spans="1:16" ht="19" customHeight="1">
      <c r="A56" s="218" t="s">
        <v>55</v>
      </c>
      <c r="B56" s="246">
        <v>0</v>
      </c>
      <c r="C56" s="246">
        <v>0</v>
      </c>
      <c r="D56" s="246">
        <v>0</v>
      </c>
      <c r="E56" s="246">
        <v>0</v>
      </c>
      <c r="F56" s="246">
        <v>0</v>
      </c>
      <c r="G56" s="246">
        <v>0.49280000000000007</v>
      </c>
      <c r="H56" s="246">
        <v>0.82133333333333336</v>
      </c>
      <c r="I56" s="246">
        <v>1.3440000000000001</v>
      </c>
      <c r="J56" s="246">
        <v>1.7024000000000001</v>
      </c>
      <c r="K56" s="246">
        <v>1.9786666666666668</v>
      </c>
      <c r="L56" s="246">
        <v>2.4079999999999999</v>
      </c>
      <c r="M56" s="246">
        <v>2.7328000000000001</v>
      </c>
      <c r="N56" s="246">
        <v>3.6511999999999998</v>
      </c>
      <c r="O56" s="246">
        <v>4.2828800000000005</v>
      </c>
      <c r="P56" s="214" t="s">
        <v>348</v>
      </c>
    </row>
    <row r="57" spans="1:16" ht="19" customHeight="1">
      <c r="A57" s="218" t="s">
        <v>58</v>
      </c>
      <c r="B57" s="246">
        <v>0</v>
      </c>
      <c r="C57" s="246">
        <v>0</v>
      </c>
      <c r="D57" s="246">
        <v>0</v>
      </c>
      <c r="E57" s="246">
        <v>0</v>
      </c>
      <c r="F57" s="246">
        <v>0</v>
      </c>
      <c r="G57" s="246">
        <v>0.61380000000000001</v>
      </c>
      <c r="H57" s="246">
        <v>1.0230000000000001</v>
      </c>
      <c r="I57" s="246">
        <v>1.5345000000000002</v>
      </c>
      <c r="J57" s="246">
        <v>1.8414000000000001</v>
      </c>
      <c r="K57" s="246">
        <v>2.0460000000000003</v>
      </c>
      <c r="L57" s="246">
        <v>2.3017500000000002</v>
      </c>
      <c r="M57" s="246">
        <v>2.4552</v>
      </c>
      <c r="N57" s="246">
        <v>2.7620999999999998</v>
      </c>
      <c r="O57" s="246">
        <v>2.94624</v>
      </c>
      <c r="P57" s="214" t="s">
        <v>349</v>
      </c>
    </row>
    <row r="58" spans="1:16" ht="19" customHeight="1">
      <c r="A58" s="218" t="s">
        <v>61</v>
      </c>
      <c r="B58" s="11">
        <v>0</v>
      </c>
      <c r="C58" s="11">
        <v>0</v>
      </c>
      <c r="D58" s="11">
        <v>0</v>
      </c>
      <c r="E58" s="11">
        <v>0</v>
      </c>
      <c r="F58" s="11">
        <v>0</v>
      </c>
      <c r="G58" s="11">
        <v>0</v>
      </c>
      <c r="H58" s="11">
        <v>1.82</v>
      </c>
      <c r="I58" s="246">
        <v>2.4862500000000001</v>
      </c>
      <c r="J58" s="246">
        <v>2.964</v>
      </c>
      <c r="K58" s="246">
        <v>3.2824999999999998</v>
      </c>
      <c r="L58" s="246">
        <v>3.7293750000000001</v>
      </c>
      <c r="M58" s="246">
        <v>4.1535000000000002</v>
      </c>
      <c r="N58" s="246">
        <v>5.133375</v>
      </c>
      <c r="O58" s="246">
        <v>6.0644999999999998</v>
      </c>
      <c r="P58" s="214" t="s">
        <v>350</v>
      </c>
    </row>
    <row r="59" spans="1:16" ht="19" customHeight="1">
      <c r="A59" s="218" t="s">
        <v>64</v>
      </c>
      <c r="B59" s="246">
        <v>0</v>
      </c>
      <c r="C59" s="246">
        <v>0</v>
      </c>
      <c r="D59" s="246">
        <v>0</v>
      </c>
      <c r="E59" s="246">
        <v>2.5726666666666667</v>
      </c>
      <c r="F59" s="246">
        <v>3.1972500000000004</v>
      </c>
      <c r="G59" s="246">
        <v>3.6879999999999997</v>
      </c>
      <c r="H59" s="246">
        <v>4.0151666666666666</v>
      </c>
      <c r="I59" s="246">
        <v>4.7010000000000005</v>
      </c>
      <c r="J59" s="246">
        <v>5.2317999999999998</v>
      </c>
      <c r="K59" s="246">
        <v>5.5857500000000009</v>
      </c>
      <c r="L59" s="246">
        <v>6.1191875000000007</v>
      </c>
      <c r="M59" s="246">
        <v>6.4784500000000014</v>
      </c>
      <c r="N59" s="246">
        <v>7.1970499999999991</v>
      </c>
      <c r="O59" s="246">
        <v>7.628210000000001</v>
      </c>
      <c r="P59" s="214" t="s">
        <v>351</v>
      </c>
    </row>
    <row r="60" spans="1:16" ht="19" customHeight="1">
      <c r="A60" s="218" t="s">
        <v>20</v>
      </c>
      <c r="B60" s="11">
        <v>0</v>
      </c>
      <c r="C60" s="11">
        <v>0.51200000000000001</v>
      </c>
      <c r="D60" s="11">
        <v>1.28</v>
      </c>
      <c r="E60" s="11">
        <v>2.1756666666666664</v>
      </c>
      <c r="F60" s="11">
        <v>2.8369999999999997</v>
      </c>
      <c r="G60" s="11">
        <v>3.0799999999999996</v>
      </c>
      <c r="H60" s="11">
        <v>3.4128333333333334</v>
      </c>
      <c r="I60" s="246">
        <v>3.807375</v>
      </c>
      <c r="J60" s="246">
        <v>4.1295000000000002</v>
      </c>
      <c r="K60" s="246">
        <v>4.3385000000000007</v>
      </c>
      <c r="L60" s="246">
        <v>4.6957500000000003</v>
      </c>
      <c r="M60" s="246">
        <v>5.0125500000000001</v>
      </c>
      <c r="N60" s="246">
        <v>6.2070249999999998</v>
      </c>
      <c r="O60" s="246">
        <v>6.3222100000000001</v>
      </c>
      <c r="P60" s="214" t="s">
        <v>352</v>
      </c>
    </row>
    <row r="61" spans="1:16" ht="19" customHeight="1">
      <c r="A61" s="218" t="s">
        <v>21</v>
      </c>
      <c r="B61" s="246">
        <v>0</v>
      </c>
      <c r="C61" s="246">
        <v>0</v>
      </c>
      <c r="D61" s="246">
        <v>0.47499999999999998</v>
      </c>
      <c r="E61" s="246">
        <v>2.2166666666666668</v>
      </c>
      <c r="F61" s="246">
        <v>3.0874999999999999</v>
      </c>
      <c r="G61" s="246">
        <v>3.61</v>
      </c>
      <c r="H61" s="246">
        <v>3.9583333333333335</v>
      </c>
      <c r="I61" s="246">
        <v>4.5599999999999996</v>
      </c>
      <c r="J61" s="246">
        <v>5.1680000000000001</v>
      </c>
      <c r="K61" s="246">
        <v>5.5733333333333333</v>
      </c>
      <c r="L61" s="246">
        <v>6.4718749999999998</v>
      </c>
      <c r="M61" s="246">
        <v>6.84</v>
      </c>
      <c r="N61" s="246">
        <v>6.84</v>
      </c>
      <c r="O61" s="246">
        <v>6.84</v>
      </c>
      <c r="P61" s="214" t="s">
        <v>353</v>
      </c>
    </row>
    <row r="62" spans="1:16" ht="19" customHeight="1">
      <c r="A62" s="218" t="s">
        <v>22</v>
      </c>
      <c r="B62" s="246">
        <v>0</v>
      </c>
      <c r="C62" s="246">
        <v>0</v>
      </c>
      <c r="D62" s="246">
        <v>0</v>
      </c>
      <c r="E62" s="246">
        <v>0</v>
      </c>
      <c r="F62" s="246">
        <v>0.60975000000000001</v>
      </c>
      <c r="G62" s="246">
        <v>1.1668000000000001</v>
      </c>
      <c r="H62" s="246">
        <v>1.6288333333333334</v>
      </c>
      <c r="I62" s="246">
        <v>2.3763749999999995</v>
      </c>
      <c r="J62" s="246">
        <v>2.9999000000000002</v>
      </c>
      <c r="K62" s="246">
        <v>3.5199166666666666</v>
      </c>
      <c r="L62" s="246">
        <v>4.2927499999999998</v>
      </c>
      <c r="M62" s="246">
        <v>4.8772500000000001</v>
      </c>
      <c r="N62" s="246">
        <v>6.8080999999999996</v>
      </c>
      <c r="O62" s="246">
        <v>8.7042099999999998</v>
      </c>
      <c r="P62" s="214" t="s">
        <v>354</v>
      </c>
    </row>
    <row r="63" spans="1:16" ht="19" customHeight="1">
      <c r="A63" s="218" t="s">
        <v>23</v>
      </c>
      <c r="B63" s="246">
        <v>0</v>
      </c>
      <c r="C63" s="246">
        <v>0</v>
      </c>
      <c r="D63" s="246">
        <v>0</v>
      </c>
      <c r="E63" s="246">
        <v>1.595</v>
      </c>
      <c r="F63" s="246">
        <v>2.0779999999999998</v>
      </c>
      <c r="G63" s="246">
        <v>2.4024000000000001</v>
      </c>
      <c r="H63" s="246">
        <v>2.6183333333333332</v>
      </c>
      <c r="I63" s="246">
        <v>2.8886250000000002</v>
      </c>
      <c r="J63" s="246">
        <v>3.1118999999999999</v>
      </c>
      <c r="K63" s="246">
        <v>3.3742500000000004</v>
      </c>
      <c r="L63" s="246">
        <v>3.7021249999999997</v>
      </c>
      <c r="M63" s="246">
        <v>4.0224000000000002</v>
      </c>
      <c r="N63" s="246">
        <v>4.8194500000000007</v>
      </c>
      <c r="O63" s="246">
        <v>5.4791099999999986</v>
      </c>
      <c r="P63" s="214" t="s">
        <v>355</v>
      </c>
    </row>
    <row r="64" spans="1:16" ht="19" customHeight="1">
      <c r="B64" s="219"/>
      <c r="C64" s="219"/>
      <c r="D64" s="219"/>
      <c r="E64" s="219"/>
      <c r="F64" s="219"/>
      <c r="G64" s="219"/>
      <c r="H64" s="219"/>
    </row>
    <row r="65" spans="2:8" ht="19" customHeight="1">
      <c r="B65" s="219"/>
      <c r="C65" s="219"/>
      <c r="D65" s="219"/>
      <c r="E65" s="219"/>
      <c r="F65" s="219"/>
      <c r="G65" s="219"/>
      <c r="H65" s="219"/>
    </row>
    <row r="66" spans="2:8" ht="19" customHeight="1">
      <c r="B66" s="219"/>
      <c r="C66" s="219"/>
      <c r="D66" s="219"/>
      <c r="E66" s="219"/>
      <c r="F66" s="219"/>
      <c r="G66" s="219"/>
      <c r="H66" s="219"/>
    </row>
    <row r="67" spans="2:8" ht="19" customHeight="1">
      <c r="B67" s="219"/>
      <c r="C67" s="219"/>
      <c r="D67" s="219"/>
      <c r="E67" s="219"/>
      <c r="F67" s="219"/>
      <c r="G67" s="219"/>
      <c r="H67" s="219"/>
    </row>
    <row r="68" spans="2:8" ht="19" customHeight="1">
      <c r="B68" s="219"/>
      <c r="C68" s="219"/>
      <c r="D68" s="219"/>
      <c r="E68" s="219"/>
      <c r="F68" s="219"/>
      <c r="G68" s="219"/>
      <c r="H68" s="219"/>
    </row>
    <row r="69" spans="2:8" ht="19" customHeight="1">
      <c r="B69" s="219"/>
      <c r="C69" s="219"/>
      <c r="D69" s="219"/>
      <c r="E69" s="219"/>
      <c r="F69" s="219"/>
      <c r="G69" s="219"/>
      <c r="H69" s="219"/>
    </row>
    <row r="70" spans="2:8">
      <c r="B70" s="219"/>
      <c r="C70" s="219"/>
      <c r="D70" s="219"/>
      <c r="E70" s="219"/>
      <c r="F70" s="219"/>
      <c r="G70" s="219"/>
      <c r="H70" s="219"/>
    </row>
    <row r="71" spans="2:8">
      <c r="B71" s="219"/>
      <c r="C71" s="219"/>
      <c r="D71" s="219"/>
      <c r="E71" s="219"/>
      <c r="F71" s="219"/>
      <c r="G71" s="219"/>
      <c r="H71" s="219"/>
    </row>
    <row r="72" spans="2:8">
      <c r="B72" s="219"/>
      <c r="C72" s="219"/>
      <c r="D72" s="219"/>
      <c r="E72" s="219"/>
      <c r="F72" s="219"/>
      <c r="G72" s="219"/>
      <c r="H72" s="219"/>
    </row>
    <row r="73" spans="2:8">
      <c r="B73" s="219"/>
      <c r="C73" s="219"/>
      <c r="D73" s="219"/>
      <c r="E73" s="219"/>
      <c r="F73" s="219"/>
      <c r="G73" s="219"/>
      <c r="H73" s="219"/>
    </row>
    <row r="74" spans="2:8">
      <c r="B74" s="219"/>
      <c r="C74" s="219"/>
      <c r="D74" s="219"/>
      <c r="E74" s="219"/>
      <c r="F74" s="219"/>
      <c r="G74" s="219"/>
      <c r="H74" s="219"/>
    </row>
    <row r="75" spans="2:8">
      <c r="B75" s="219"/>
      <c r="C75" s="219"/>
      <c r="D75" s="219"/>
      <c r="E75" s="219"/>
      <c r="F75" s="219"/>
      <c r="G75" s="219"/>
      <c r="H75" s="219"/>
    </row>
    <row r="76" spans="2:8">
      <c r="B76" s="219"/>
      <c r="C76" s="219"/>
      <c r="D76" s="219"/>
      <c r="E76" s="219"/>
      <c r="F76" s="219"/>
      <c r="G76" s="219"/>
      <c r="H76" s="219"/>
    </row>
    <row r="77" spans="2:8">
      <c r="B77" s="219"/>
      <c r="C77" s="219"/>
      <c r="D77" s="219"/>
      <c r="E77" s="219"/>
      <c r="F77" s="219"/>
      <c r="G77" s="219"/>
      <c r="H77" s="219"/>
    </row>
    <row r="78" spans="2:8">
      <c r="B78" s="219"/>
      <c r="C78" s="219"/>
      <c r="D78" s="219"/>
      <c r="E78" s="219"/>
      <c r="F78" s="219"/>
      <c r="G78" s="219"/>
      <c r="H78" s="219"/>
    </row>
    <row r="79" spans="2:8">
      <c r="B79" s="219"/>
      <c r="C79" s="219"/>
      <c r="D79" s="219"/>
      <c r="E79" s="219"/>
      <c r="F79" s="219"/>
      <c r="G79" s="219"/>
      <c r="H79" s="219"/>
    </row>
    <row r="80" spans="2:8">
      <c r="B80" s="219"/>
      <c r="C80" s="219"/>
      <c r="D80" s="219"/>
      <c r="E80" s="219"/>
      <c r="F80" s="219"/>
      <c r="G80" s="219"/>
      <c r="H80" s="219"/>
    </row>
    <row r="81" spans="2:8">
      <c r="B81" s="219"/>
      <c r="C81" s="219"/>
      <c r="D81" s="219"/>
      <c r="E81" s="219"/>
      <c r="F81" s="219"/>
      <c r="G81" s="219"/>
      <c r="H81" s="219"/>
    </row>
    <row r="82" spans="2:8">
      <c r="B82" s="219"/>
      <c r="C82" s="219"/>
      <c r="D82" s="219"/>
      <c r="E82" s="219"/>
      <c r="F82" s="219"/>
      <c r="G82" s="219"/>
      <c r="H82" s="219"/>
    </row>
    <row r="83" spans="2:8">
      <c r="B83" s="219"/>
      <c r="C83" s="219"/>
      <c r="D83" s="219"/>
      <c r="E83" s="219"/>
      <c r="F83" s="219"/>
      <c r="G83" s="219"/>
      <c r="H83" s="219"/>
    </row>
    <row r="84" spans="2:8">
      <c r="B84" s="219"/>
      <c r="C84" s="219"/>
      <c r="D84" s="219"/>
      <c r="E84" s="219"/>
      <c r="F84" s="219"/>
      <c r="G84" s="219"/>
      <c r="H84" s="219"/>
    </row>
    <row r="85" spans="2:8">
      <c r="B85" s="219"/>
      <c r="C85" s="219"/>
      <c r="D85" s="219"/>
      <c r="E85" s="219"/>
      <c r="F85" s="219"/>
      <c r="G85" s="219"/>
      <c r="H85" s="219"/>
    </row>
    <row r="86" spans="2:8">
      <c r="B86" s="219"/>
      <c r="C86" s="219"/>
      <c r="D86" s="219"/>
      <c r="E86" s="219"/>
      <c r="F86" s="219"/>
      <c r="G86" s="219"/>
      <c r="H86" s="219"/>
    </row>
    <row r="87" spans="2:8">
      <c r="B87" s="219"/>
      <c r="C87" s="219"/>
      <c r="D87" s="219"/>
      <c r="E87" s="219"/>
      <c r="F87" s="219"/>
      <c r="G87" s="219"/>
      <c r="H87" s="219"/>
    </row>
    <row r="88" spans="2:8">
      <c r="B88" s="219"/>
      <c r="C88" s="219"/>
      <c r="D88" s="219"/>
      <c r="E88" s="219"/>
      <c r="F88" s="219"/>
      <c r="G88" s="219"/>
      <c r="H88" s="219"/>
    </row>
    <row r="89" spans="2:8">
      <c r="B89" s="219"/>
      <c r="C89" s="219"/>
      <c r="D89" s="219"/>
      <c r="E89" s="219"/>
      <c r="F89" s="219"/>
      <c r="G89" s="219"/>
      <c r="H89" s="219"/>
    </row>
    <row r="90" spans="2:8">
      <c r="B90" s="219"/>
      <c r="C90" s="219"/>
      <c r="D90" s="219"/>
      <c r="E90" s="219"/>
      <c r="F90" s="219"/>
      <c r="G90" s="219"/>
      <c r="H90" s="219"/>
    </row>
    <row r="91" spans="2:8">
      <c r="B91" s="219"/>
      <c r="C91" s="219"/>
      <c r="D91" s="219"/>
      <c r="E91" s="219"/>
      <c r="F91" s="219"/>
      <c r="G91" s="219"/>
      <c r="H91" s="219"/>
    </row>
    <row r="92" spans="2:8">
      <c r="B92" s="219"/>
      <c r="C92" s="219"/>
      <c r="D92" s="219"/>
      <c r="E92" s="219"/>
      <c r="F92" s="219"/>
      <c r="G92" s="219"/>
      <c r="H92" s="219"/>
    </row>
    <row r="93" spans="2:8">
      <c r="B93" s="219"/>
      <c r="C93" s="219"/>
      <c r="D93" s="219"/>
      <c r="E93" s="219"/>
      <c r="F93" s="219"/>
      <c r="G93" s="219"/>
      <c r="H93" s="219"/>
    </row>
    <row r="94" spans="2:8">
      <c r="B94" s="219"/>
      <c r="C94" s="219"/>
      <c r="D94" s="219"/>
      <c r="E94" s="219"/>
      <c r="F94" s="219"/>
      <c r="G94" s="219"/>
      <c r="H94" s="219"/>
    </row>
    <row r="95" spans="2:8">
      <c r="B95" s="219"/>
      <c r="C95" s="219"/>
      <c r="D95" s="219"/>
      <c r="E95" s="219"/>
      <c r="F95" s="219"/>
      <c r="G95" s="219"/>
      <c r="H95" s="219"/>
    </row>
    <row r="96" spans="2:8">
      <c r="B96" s="219"/>
      <c r="C96" s="219"/>
      <c r="D96" s="219"/>
      <c r="E96" s="219"/>
      <c r="F96" s="219"/>
      <c r="G96" s="219"/>
      <c r="H96" s="219"/>
    </row>
    <row r="97" spans="2:8">
      <c r="B97" s="219"/>
      <c r="C97" s="219"/>
      <c r="D97" s="219"/>
      <c r="E97" s="219"/>
      <c r="F97" s="219"/>
      <c r="G97" s="219"/>
      <c r="H97" s="219"/>
    </row>
    <row r="98" spans="2:8">
      <c r="B98" s="219"/>
      <c r="C98" s="219"/>
      <c r="D98" s="219"/>
      <c r="E98" s="219"/>
      <c r="F98" s="219"/>
      <c r="G98" s="219"/>
      <c r="H98" s="219"/>
    </row>
    <row r="99" spans="2:8">
      <c r="B99" s="219"/>
      <c r="C99" s="219"/>
      <c r="D99" s="219"/>
      <c r="E99" s="219"/>
      <c r="F99" s="219"/>
      <c r="G99" s="219"/>
      <c r="H99" s="219"/>
    </row>
    <row r="100" spans="2:8">
      <c r="B100" s="219"/>
      <c r="C100" s="219"/>
      <c r="D100" s="219"/>
      <c r="E100" s="219"/>
      <c r="F100" s="219"/>
      <c r="G100" s="219"/>
      <c r="H100" s="219"/>
    </row>
    <row r="101" spans="2:8">
      <c r="B101" s="219"/>
      <c r="C101" s="219"/>
      <c r="D101" s="219"/>
      <c r="E101" s="219"/>
      <c r="F101" s="219"/>
      <c r="G101" s="219"/>
      <c r="H101" s="219"/>
    </row>
    <row r="102" spans="2:8">
      <c r="B102" s="219"/>
      <c r="C102" s="219"/>
      <c r="D102" s="219"/>
      <c r="E102" s="219"/>
      <c r="F102" s="219"/>
      <c r="G102" s="219"/>
      <c r="H102" s="219"/>
    </row>
    <row r="103" spans="2:8">
      <c r="B103" s="219"/>
      <c r="C103" s="219"/>
      <c r="D103" s="219"/>
      <c r="E103" s="219"/>
      <c r="F103" s="219"/>
      <c r="G103" s="219"/>
      <c r="H103" s="219"/>
    </row>
    <row r="104" spans="2:8">
      <c r="B104" s="219"/>
      <c r="C104" s="219"/>
      <c r="D104" s="219"/>
      <c r="E104" s="219"/>
      <c r="F104" s="219"/>
      <c r="G104" s="219"/>
      <c r="H104" s="219"/>
    </row>
    <row r="105" spans="2:8">
      <c r="B105" s="219"/>
      <c r="C105" s="219"/>
      <c r="D105" s="219"/>
      <c r="E105" s="219"/>
      <c r="F105" s="219"/>
      <c r="G105" s="219"/>
      <c r="H105" s="219"/>
    </row>
    <row r="106" spans="2:8">
      <c r="B106" s="219"/>
      <c r="C106" s="219"/>
      <c r="D106" s="219"/>
      <c r="E106" s="219"/>
      <c r="F106" s="219"/>
      <c r="G106" s="219"/>
      <c r="H106" s="219"/>
    </row>
    <row r="107" spans="2:8">
      <c r="B107" s="219"/>
      <c r="C107" s="219"/>
      <c r="D107" s="219"/>
      <c r="E107" s="219"/>
      <c r="F107" s="219"/>
      <c r="G107" s="219"/>
      <c r="H107" s="219"/>
    </row>
    <row r="108" spans="2:8">
      <c r="B108" s="219"/>
      <c r="C108" s="219"/>
      <c r="D108" s="219"/>
      <c r="E108" s="219"/>
      <c r="F108" s="219"/>
      <c r="G108" s="219"/>
      <c r="H108" s="219"/>
    </row>
    <row r="109" spans="2:8">
      <c r="B109" s="219"/>
      <c r="C109" s="219"/>
      <c r="D109" s="219"/>
      <c r="E109" s="219"/>
      <c r="F109" s="219"/>
      <c r="G109" s="219"/>
      <c r="H109" s="219"/>
    </row>
    <row r="110" spans="2:8">
      <c r="B110" s="219"/>
      <c r="C110" s="219"/>
      <c r="D110" s="219"/>
      <c r="E110" s="219"/>
      <c r="F110" s="219"/>
      <c r="G110" s="219"/>
      <c r="H110" s="219"/>
    </row>
    <row r="111" spans="2:8">
      <c r="B111" s="219"/>
      <c r="C111" s="219"/>
      <c r="D111" s="219"/>
      <c r="E111" s="219"/>
      <c r="F111" s="219"/>
      <c r="G111" s="219"/>
      <c r="H111" s="219"/>
    </row>
    <row r="112" spans="2:8">
      <c r="B112" s="219"/>
      <c r="C112" s="219"/>
      <c r="D112" s="219"/>
      <c r="E112" s="219"/>
      <c r="F112" s="219"/>
      <c r="G112" s="219"/>
      <c r="H112" s="219"/>
    </row>
    <row r="113" spans="2:8">
      <c r="B113" s="219"/>
      <c r="C113" s="219"/>
      <c r="D113" s="219"/>
      <c r="E113" s="219"/>
      <c r="F113" s="219"/>
      <c r="G113" s="219"/>
      <c r="H113" s="219"/>
    </row>
    <row r="114" spans="2:8">
      <c r="B114" s="219"/>
      <c r="C114" s="219"/>
      <c r="D114" s="219"/>
      <c r="E114" s="219"/>
      <c r="F114" s="219"/>
      <c r="G114" s="219"/>
      <c r="H114" s="219"/>
    </row>
    <row r="115" spans="2:8">
      <c r="B115" s="219"/>
      <c r="C115" s="219"/>
      <c r="D115" s="219"/>
      <c r="E115" s="219"/>
      <c r="F115" s="219"/>
      <c r="G115" s="219"/>
      <c r="H115" s="219"/>
    </row>
  </sheetData>
  <mergeCells count="6">
    <mergeCell ref="B6:H6"/>
    <mergeCell ref="B9:H9"/>
    <mergeCell ref="B37:H37"/>
    <mergeCell ref="I6:O6"/>
    <mergeCell ref="I9:O9"/>
    <mergeCell ref="I37:O37"/>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2017</oddHeader>
    <oddFooter>&amp;C&amp;"Helvetica,Standard" Eidg. Steuerverwaltung  -  Administration fédérale des contributions  -  Amministrazione federale delle contribuzioni&amp;R52 - 53</oddFooter>
  </headerFooter>
  <colBreaks count="1" manualBreakCount="1">
    <brk id="8" max="63"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1:N78"/>
  <sheetViews>
    <sheetView view="pageLayout" zoomScale="70" zoomScaleNormal="75" zoomScalePageLayoutView="70" workbookViewId="0"/>
  </sheetViews>
  <sheetFormatPr baseColWidth="10" defaultColWidth="10.33203125" defaultRowHeight="18"/>
  <cols>
    <col min="1" max="1" width="32.6640625" style="20" customWidth="1"/>
    <col min="2" max="14" width="10.33203125" style="20" customWidth="1"/>
    <col min="15" max="16" width="10.6640625" style="20" customWidth="1"/>
    <col min="17" max="21" width="12.6640625" style="20" customWidth="1"/>
    <col min="22" max="16384" width="10.33203125" style="20"/>
  </cols>
  <sheetData>
    <row r="1" spans="1:14" ht="20.25" customHeight="1">
      <c r="A1" s="18" t="s">
        <v>8</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1</v>
      </c>
      <c r="B10" s="773" t="s">
        <v>9</v>
      </c>
      <c r="C10" s="774"/>
      <c r="D10" s="774"/>
      <c r="E10" s="774"/>
      <c r="F10" s="774"/>
      <c r="G10" s="774"/>
      <c r="H10" s="774"/>
      <c r="I10" s="774"/>
      <c r="J10" s="774"/>
      <c r="K10" s="774"/>
      <c r="L10" s="774"/>
      <c r="M10" s="774"/>
      <c r="N10" s="775"/>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70" t="s">
        <v>15</v>
      </c>
      <c r="C15" s="771"/>
      <c r="D15" s="771"/>
      <c r="E15" s="771"/>
      <c r="F15" s="771"/>
      <c r="G15" s="771"/>
      <c r="H15" s="771"/>
      <c r="I15" s="771"/>
      <c r="J15" s="771"/>
      <c r="K15" s="771"/>
      <c r="L15" s="771"/>
      <c r="M15" s="771"/>
      <c r="N15" s="772"/>
    </row>
    <row r="16" spans="1:14" ht="19" customHeight="1">
      <c r="A16" s="25" t="s">
        <v>155</v>
      </c>
      <c r="B16" s="26">
        <f>('Seiten 10-11'!E10-'Seiten 10-11'!C10)/('Seiten 10-11'!E$7-'Seiten 10-11'!C$7)*100</f>
        <v>5.5410000000000004</v>
      </c>
      <c r="C16" s="26">
        <f>('Seiten 10-11'!G10-'Seiten 10-11'!E10)/('Seiten 10-11'!G$7-'Seiten 10-11'!E$7)*100</f>
        <v>7.2824999999999971</v>
      </c>
      <c r="D16" s="26">
        <f>('Seiten 10-11'!I10-'Seiten 10-11'!G10)/('Seiten 10-11'!I$7-'Seiten 10-11'!G$7)*100</f>
        <v>9.3430000000000017</v>
      </c>
      <c r="E16" s="26">
        <f>('Seiten 10-11'!K10-'Seiten 10-11'!I10)/('Seiten 10-11'!K$7-'Seiten 10-11'!I$7)*100</f>
        <v>11.1525</v>
      </c>
      <c r="F16" s="26">
        <f>('Seiten 10-11'!L10-'Seiten 10-11'!K10)/('Seiten 10-11'!L$7-'Seiten 10-11'!K$7)*100</f>
        <v>13.350499999999993</v>
      </c>
      <c r="G16" s="26">
        <v>15.263000000000007</v>
      </c>
      <c r="H16" s="26">
        <v>17.048999999999999</v>
      </c>
      <c r="I16" s="26">
        <v>18.686399999999999</v>
      </c>
      <c r="J16" s="26">
        <v>22.006899999999995</v>
      </c>
      <c r="K16" s="26">
        <v>24.296900000000001</v>
      </c>
      <c r="L16" s="26">
        <v>26.614350000000002</v>
      </c>
      <c r="M16" s="26">
        <v>26.584649999999993</v>
      </c>
      <c r="N16" s="26">
        <v>26.608419999999999</v>
      </c>
    </row>
    <row r="17" spans="1:14" ht="19" customHeight="1">
      <c r="A17" s="25" t="s">
        <v>56</v>
      </c>
      <c r="B17" s="26">
        <f>('Seiten 10-11'!E11-'Seiten 10-11'!C11)/('Seiten 10-11'!E$7-'Seiten 10-11'!C$7)*100</f>
        <v>9.6630000000000003</v>
      </c>
      <c r="C17" s="26">
        <f>('Seiten 10-11'!G11-'Seiten 10-11'!E11)/('Seiten 10-11'!G$7-'Seiten 10-11'!E$7)*100</f>
        <v>14.826000000000001</v>
      </c>
      <c r="D17" s="26">
        <f>('Seiten 10-11'!I11-'Seiten 10-11'!G11)/('Seiten 10-11'!I$7-'Seiten 10-11'!G$7)*100</f>
        <v>18.533000000000001</v>
      </c>
      <c r="E17" s="26">
        <f>('Seiten 10-11'!K11-'Seiten 10-11'!I11)/('Seiten 10-11'!K$7-'Seiten 10-11'!I$7)*100</f>
        <v>18.253499999999995</v>
      </c>
      <c r="F17" s="26">
        <f>('Seiten 10-11'!L11-'Seiten 10-11'!K11)/('Seiten 10-11'!L$7-'Seiten 10-11'!K$7)*100</f>
        <v>18.947000000000017</v>
      </c>
      <c r="G17" s="26">
        <v>19.010499999999997</v>
      </c>
      <c r="H17" s="26">
        <v>20.690750000000008</v>
      </c>
      <c r="I17" s="26">
        <v>22.835999999999991</v>
      </c>
      <c r="J17" s="26">
        <v>25.084400000000006</v>
      </c>
      <c r="K17" s="26">
        <v>26.430850000000007</v>
      </c>
      <c r="L17" s="26">
        <v>27.129149999999996</v>
      </c>
      <c r="M17" s="26">
        <v>27.341500000000014</v>
      </c>
      <c r="N17" s="26">
        <v>27.777139999999999</v>
      </c>
    </row>
    <row r="18" spans="1:14" ht="19" customHeight="1">
      <c r="A18" s="25" t="s">
        <v>59</v>
      </c>
      <c r="B18" s="26">
        <f>('Seiten 10-11'!E12-'Seiten 10-11'!C12)/('Seiten 10-11'!E$7-'Seiten 10-11'!C$7)*100</f>
        <v>3.8480000000000008</v>
      </c>
      <c r="C18" s="26">
        <f>('Seiten 10-11'!G12-'Seiten 10-11'!E12)/('Seiten 10-11'!G$7-'Seiten 10-11'!E$7)*100</f>
        <v>13.782000000000002</v>
      </c>
      <c r="D18" s="26">
        <f>('Seiten 10-11'!I12-'Seiten 10-11'!G12)/('Seiten 10-11'!I$7-'Seiten 10-11'!G$7)*100</f>
        <v>15.17</v>
      </c>
      <c r="E18" s="26">
        <f>('Seiten 10-11'!K12-'Seiten 10-11'!I12)/('Seiten 10-11'!K$7-'Seiten 10-11'!I$7)*100</f>
        <v>14.244999999999999</v>
      </c>
      <c r="F18" s="26">
        <f>('Seiten 10-11'!L12-'Seiten 10-11'!K12)/('Seiten 10-11'!L$7-'Seiten 10-11'!K$7)*100</f>
        <v>15.909999999999998</v>
      </c>
      <c r="G18" s="26">
        <v>15.910000000000005</v>
      </c>
      <c r="H18" s="26">
        <v>16.002500000000001</v>
      </c>
      <c r="I18" s="26">
        <v>16.324399999999997</v>
      </c>
      <c r="J18" s="26">
        <v>17.665599999999998</v>
      </c>
      <c r="K18" s="26">
        <v>19.087600000000002</v>
      </c>
      <c r="L18" s="26">
        <v>19.185200000000005</v>
      </c>
      <c r="M18" s="26">
        <v>19.163799999999988</v>
      </c>
      <c r="N18" s="26">
        <v>19.180940000000007</v>
      </c>
    </row>
    <row r="19" spans="1:14" ht="19" customHeight="1">
      <c r="A19" s="25" t="s">
        <v>62</v>
      </c>
      <c r="B19" s="26">
        <f>('Seiten 10-11'!E13-'Seiten 10-11'!C13)/('Seiten 10-11'!E$7-'Seiten 10-11'!C$7)*100</f>
        <v>3.2263000000000002</v>
      </c>
      <c r="C19" s="26">
        <f>('Seiten 10-11'!G13-'Seiten 10-11'!E13)/('Seiten 10-11'!G$7-'Seiten 10-11'!E$7)*100</f>
        <v>13.051849999999998</v>
      </c>
      <c r="D19" s="26">
        <f>('Seiten 10-11'!I13-'Seiten 10-11'!G13)/('Seiten 10-11'!I$7-'Seiten 10-11'!G$7)*100</f>
        <v>13.051849999999998</v>
      </c>
      <c r="E19" s="26">
        <f>('Seiten 10-11'!K13-'Seiten 10-11'!I13)/('Seiten 10-11'!K$7-'Seiten 10-11'!I$7)*100</f>
        <v>11.585350000000002</v>
      </c>
      <c r="F19" s="26">
        <f>('Seiten 10-11'!L13-'Seiten 10-11'!K13)/('Seiten 10-11'!L$7-'Seiten 10-11'!K$7)*100</f>
        <v>11.878650000000007</v>
      </c>
      <c r="G19" s="26">
        <v>12.905199999999994</v>
      </c>
      <c r="H19" s="26">
        <v>12.685225000000008</v>
      </c>
      <c r="I19" s="26">
        <v>12.611899999999995</v>
      </c>
      <c r="J19" s="26">
        <v>13.110510000000003</v>
      </c>
      <c r="K19" s="26">
        <v>13.110510000000003</v>
      </c>
      <c r="L19" s="26">
        <v>13.110510000000003</v>
      </c>
      <c r="M19" s="26">
        <v>13.095844999999986</v>
      </c>
      <c r="N19" s="26">
        <v>13.107577000000001</v>
      </c>
    </row>
    <row r="20" spans="1:14" ht="19" customHeight="1">
      <c r="A20" s="25" t="s">
        <v>65</v>
      </c>
      <c r="B20" s="26">
        <f>('Seiten 10-11'!E14-'Seiten 10-11'!C14)/('Seiten 10-11'!E$7-'Seiten 10-11'!C$7)*100</f>
        <v>6.5350000000000001</v>
      </c>
      <c r="C20" s="26">
        <f>('Seiten 10-11'!G14-'Seiten 10-11'!E14)/('Seiten 10-11'!G$7-'Seiten 10-11'!E$7)*100</f>
        <v>7.921000000000002</v>
      </c>
      <c r="D20" s="26">
        <f>('Seiten 10-11'!I14-'Seiten 10-11'!G14)/('Seiten 10-11'!I$7-'Seiten 10-11'!G$7)*100</f>
        <v>8.8619999999999965</v>
      </c>
      <c r="E20" s="26">
        <f>('Seiten 10-11'!K14-'Seiten 10-11'!I14)/('Seiten 10-11'!K$7-'Seiten 10-11'!I$7)*100</f>
        <v>10.268000000000006</v>
      </c>
      <c r="F20" s="26">
        <f>('Seiten 10-11'!L14-'Seiten 10-11'!K14)/('Seiten 10-11'!L$7-'Seiten 10-11'!K$7)*100</f>
        <v>11.759499999999989</v>
      </c>
      <c r="G20" s="26">
        <v>13.079250000000005</v>
      </c>
      <c r="H20" s="26">
        <v>14.352249999999989</v>
      </c>
      <c r="I20" s="26">
        <v>14.649300000000004</v>
      </c>
      <c r="J20" s="26">
        <v>14.7484</v>
      </c>
      <c r="K20" s="26">
        <v>15.342099999999995</v>
      </c>
      <c r="L20" s="26">
        <v>19.732850000000006</v>
      </c>
      <c r="M20" s="26">
        <v>18.201249999999995</v>
      </c>
      <c r="N20" s="26">
        <v>16.188949999999998</v>
      </c>
    </row>
    <row r="21" spans="1:14" ht="19" customHeight="1">
      <c r="A21" s="25" t="s">
        <v>68</v>
      </c>
      <c r="B21" s="26">
        <f>('Seiten 10-11'!E15-'Seiten 10-11'!C15)/('Seiten 10-11'!E$7-'Seiten 10-11'!C$7)*100</f>
        <v>7.4359999999999999</v>
      </c>
      <c r="C21" s="26">
        <f>('Seiten 10-11'!G15-'Seiten 10-11'!E15)/('Seiten 10-11'!G$7-'Seiten 10-11'!E$7)*100</f>
        <v>12.2555</v>
      </c>
      <c r="D21" s="26">
        <f>('Seiten 10-11'!I15-'Seiten 10-11'!G15)/('Seiten 10-11'!I$7-'Seiten 10-11'!G$7)*100</f>
        <v>10.878000000000005</v>
      </c>
      <c r="E21" s="26">
        <f>('Seiten 10-11'!K15-'Seiten 10-11'!I15)/('Seiten 10-11'!K$7-'Seiten 10-11'!I$7)*100</f>
        <v>11.015999999999995</v>
      </c>
      <c r="F21" s="26">
        <f>('Seiten 10-11'!L15-'Seiten 10-11'!K15)/('Seiten 10-11'!L$7-'Seiten 10-11'!K$7)*100</f>
        <v>13.357500000000009</v>
      </c>
      <c r="G21" s="26">
        <v>12.392749999999996</v>
      </c>
      <c r="H21" s="26">
        <v>12.186500000000002</v>
      </c>
      <c r="I21" s="26">
        <v>12.227699999999997</v>
      </c>
      <c r="J21" s="26">
        <v>12.310400000000005</v>
      </c>
      <c r="K21" s="26">
        <v>12.31035</v>
      </c>
      <c r="L21" s="26">
        <v>12.310400000000001</v>
      </c>
      <c r="M21" s="26">
        <v>12.2966</v>
      </c>
      <c r="N21" s="26">
        <v>12.307629999999996</v>
      </c>
    </row>
    <row r="22" spans="1:14" ht="19" customHeight="1">
      <c r="A22" s="25" t="s">
        <v>71</v>
      </c>
      <c r="B22" s="26">
        <f>('Seiten 10-11'!E16-'Seiten 10-11'!C16)/('Seiten 10-11'!E$7-'Seiten 10-11'!C$7)*100</f>
        <v>5.2949999999999999</v>
      </c>
      <c r="C22" s="26">
        <f>('Seiten 10-11'!G16-'Seiten 10-11'!E16)/('Seiten 10-11'!G$7-'Seiten 10-11'!E$7)*100</f>
        <v>10.734500000000001</v>
      </c>
      <c r="D22" s="26">
        <f>('Seiten 10-11'!I16-'Seiten 10-11'!G16)/('Seiten 10-11'!I$7-'Seiten 10-11'!G$7)*100</f>
        <v>11.111500000000001</v>
      </c>
      <c r="E22" s="26">
        <f>('Seiten 10-11'!K16-'Seiten 10-11'!I16)/('Seiten 10-11'!K$7-'Seiten 10-11'!I$7)*100</f>
        <v>12.5085</v>
      </c>
      <c r="F22" s="26">
        <f>('Seiten 10-11'!L16-'Seiten 10-11'!K16)/('Seiten 10-11'!L$7-'Seiten 10-11'!K$7)*100</f>
        <v>13.567999999999996</v>
      </c>
      <c r="G22" s="26">
        <v>13.759250000000002</v>
      </c>
      <c r="H22" s="26">
        <v>14.015999999999998</v>
      </c>
      <c r="I22" s="26">
        <v>14.460200000000004</v>
      </c>
      <c r="J22" s="26">
        <v>15.003499999999992</v>
      </c>
      <c r="K22" s="26">
        <v>13.423450000000003</v>
      </c>
      <c r="L22" s="26">
        <v>13.423399999999994</v>
      </c>
      <c r="M22" s="26">
        <v>13.408400000000009</v>
      </c>
      <c r="N22" s="26">
        <v>13.420399999999999</v>
      </c>
    </row>
    <row r="23" spans="1:14" ht="19" customHeight="1">
      <c r="A23" s="25" t="s">
        <v>74</v>
      </c>
      <c r="B23" s="26">
        <f>('Seiten 10-11'!E17-'Seiten 10-11'!C17)/('Seiten 10-11'!E$7-'Seiten 10-11'!C$7)*100</f>
        <v>8.9420000000000002</v>
      </c>
      <c r="C23" s="26">
        <f>('Seiten 10-11'!G17-'Seiten 10-11'!E17)/('Seiten 10-11'!G$7-'Seiten 10-11'!E$7)*100</f>
        <v>10.795</v>
      </c>
      <c r="D23" s="26">
        <f>('Seiten 10-11'!I17-'Seiten 10-11'!G17)/('Seiten 10-11'!I$7-'Seiten 10-11'!G$7)*100</f>
        <v>11.671000000000001</v>
      </c>
      <c r="E23" s="26">
        <f>('Seiten 10-11'!K17-'Seiten 10-11'!I17)/('Seiten 10-11'!K$7-'Seiten 10-11'!I$7)*100</f>
        <v>13.208000000000004</v>
      </c>
      <c r="F23" s="26">
        <f>('Seiten 10-11'!L17-'Seiten 10-11'!K17)/('Seiten 10-11'!L$7-'Seiten 10-11'!K$7)*100</f>
        <v>14.198500000000003</v>
      </c>
      <c r="G23" s="26">
        <v>16.363999999999994</v>
      </c>
      <c r="H23" s="26">
        <v>16.478250000000017</v>
      </c>
      <c r="I23" s="26">
        <v>17.061199999999996</v>
      </c>
      <c r="J23" s="26">
        <v>18.981399999999997</v>
      </c>
      <c r="K23" s="26">
        <v>20.074900000000003</v>
      </c>
      <c r="L23" s="26">
        <v>21.572199999999995</v>
      </c>
      <c r="M23" s="26">
        <v>22.551400000000008</v>
      </c>
      <c r="N23" s="26">
        <v>19.403819999999993</v>
      </c>
    </row>
    <row r="24" spans="1:14" ht="19" customHeight="1">
      <c r="A24" s="25" t="s">
        <v>77</v>
      </c>
      <c r="B24" s="26">
        <f>('Seiten 10-11'!E18-'Seiten 10-11'!C18)/('Seiten 10-11'!E$7-'Seiten 10-11'!C$7)*100</f>
        <v>2.4729999999999994</v>
      </c>
      <c r="C24" s="26">
        <f>('Seiten 10-11'!G18-'Seiten 10-11'!E18)/('Seiten 10-11'!G$7-'Seiten 10-11'!E$7)*100</f>
        <v>4.2280000000000006</v>
      </c>
      <c r="D24" s="26">
        <f>('Seiten 10-11'!I18-'Seiten 10-11'!G18)/('Seiten 10-11'!I$7-'Seiten 10-11'!G$7)*100</f>
        <v>4.9019999999999992</v>
      </c>
      <c r="E24" s="26">
        <f>('Seiten 10-11'!K18-'Seiten 10-11'!I18)/('Seiten 10-11'!K$7-'Seiten 10-11'!I$7)*100</f>
        <v>5.2004999999999999</v>
      </c>
      <c r="F24" s="26">
        <f>('Seiten 10-11'!L18-'Seiten 10-11'!K18)/('Seiten 10-11'!L$7-'Seiten 10-11'!K$7)*100</f>
        <v>6.3245000000000013</v>
      </c>
      <c r="G24" s="26">
        <v>6.9212499999999997</v>
      </c>
      <c r="H24" s="26">
        <v>10.742750000000001</v>
      </c>
      <c r="I24" s="26">
        <v>15.390300000000002</v>
      </c>
      <c r="J24" s="26">
        <v>12.069000000000001</v>
      </c>
      <c r="K24" s="26">
        <v>10.656450000000001</v>
      </c>
      <c r="L24" s="26">
        <v>10.656450000000005</v>
      </c>
      <c r="M24" s="26">
        <v>10.644599999999999</v>
      </c>
      <c r="N24" s="26">
        <v>10.654099999999998</v>
      </c>
    </row>
    <row r="25" spans="1:14" ht="19" customHeight="1">
      <c r="A25" s="25" t="s">
        <v>53</v>
      </c>
      <c r="B25" s="26">
        <f>('Seiten 10-11'!E19-'Seiten 10-11'!C19)/('Seiten 10-11'!E$7-'Seiten 10-11'!C$7)*100</f>
        <v>8.6980000000000004</v>
      </c>
      <c r="C25" s="26">
        <f>('Seiten 10-11'!G19-'Seiten 10-11'!E19)/('Seiten 10-11'!G$7-'Seiten 10-11'!E$7)*100</f>
        <v>12.408000000000003</v>
      </c>
      <c r="D25" s="26">
        <f>('Seiten 10-11'!I19-'Seiten 10-11'!G19)/('Seiten 10-11'!I$7-'Seiten 10-11'!G$7)*100</f>
        <v>13.693000000000003</v>
      </c>
      <c r="E25" s="26">
        <f>('Seiten 10-11'!K19-'Seiten 10-11'!I19)/('Seiten 10-11'!K$7-'Seiten 10-11'!I$7)*100</f>
        <v>16.4285</v>
      </c>
      <c r="F25" s="26">
        <f>('Seiten 10-11'!L19-'Seiten 10-11'!K19)/('Seiten 10-11'!L$7-'Seiten 10-11'!K$7)*100</f>
        <v>19.946500000000007</v>
      </c>
      <c r="G25" s="26">
        <v>20.464500000000001</v>
      </c>
      <c r="H25" s="26">
        <v>22.28574999999999</v>
      </c>
      <c r="I25" s="26">
        <v>23.3432</v>
      </c>
      <c r="J25" s="26">
        <v>27.525699999999997</v>
      </c>
      <c r="K25" s="26">
        <v>24.786699999999996</v>
      </c>
      <c r="L25" s="26">
        <v>22.762150000000009</v>
      </c>
      <c r="M25" s="26">
        <v>22.762100000000004</v>
      </c>
      <c r="N25" s="26">
        <v>22.75196</v>
      </c>
    </row>
    <row r="26" spans="1:14" ht="19" customHeight="1">
      <c r="A26" s="25" t="s">
        <v>57</v>
      </c>
      <c r="B26" s="26">
        <f>('Seiten 10-11'!E20-'Seiten 10-11'!C20)/('Seiten 10-11'!E$7-'Seiten 10-11'!C$7)*100</f>
        <v>11.825999999999999</v>
      </c>
      <c r="C26" s="26">
        <f>('Seiten 10-11'!G20-'Seiten 10-11'!E20)/('Seiten 10-11'!G$7-'Seiten 10-11'!E$7)*100</f>
        <v>14.582500000000001</v>
      </c>
      <c r="D26" s="26">
        <f>('Seiten 10-11'!I20-'Seiten 10-11'!G20)/('Seiten 10-11'!I$7-'Seiten 10-11'!G$7)*100</f>
        <v>14.591999999999999</v>
      </c>
      <c r="E26" s="26">
        <f>('Seiten 10-11'!K20-'Seiten 10-11'!I20)/('Seiten 10-11'!K$7-'Seiten 10-11'!I$7)*100</f>
        <v>18.711500000000004</v>
      </c>
      <c r="F26" s="26">
        <f>('Seiten 10-11'!L20-'Seiten 10-11'!K20)/('Seiten 10-11'!L$7-'Seiten 10-11'!K$7)*100</f>
        <v>19.177999999999994</v>
      </c>
      <c r="G26" s="26">
        <v>20.428750000000008</v>
      </c>
      <c r="H26" s="26">
        <v>21.215</v>
      </c>
      <c r="I26" s="26">
        <v>22.793499999999991</v>
      </c>
      <c r="J26" s="26">
        <v>24.356500000000008</v>
      </c>
      <c r="K26" s="26">
        <v>24.359099999999998</v>
      </c>
      <c r="L26" s="26">
        <v>23.408599999999989</v>
      </c>
      <c r="M26" s="26">
        <v>22.240900000000007</v>
      </c>
      <c r="N26" s="26">
        <v>22.240979999999993</v>
      </c>
    </row>
    <row r="27" spans="1:14" ht="19" customHeight="1">
      <c r="A27" s="25" t="s">
        <v>60</v>
      </c>
      <c r="B27" s="26">
        <f>('Seiten 10-11'!E21-'Seiten 10-11'!C21)/('Seiten 10-11'!E$7-'Seiten 10-11'!C$7)*100</f>
        <v>0</v>
      </c>
      <c r="C27" s="26">
        <f>('Seiten 10-11'!G21-'Seiten 10-11'!E21)/('Seiten 10-11'!G$7-'Seiten 10-11'!E$7)*100</f>
        <v>6.2479999999999993</v>
      </c>
      <c r="D27" s="26">
        <f>('Seiten 10-11'!I21-'Seiten 10-11'!G21)/('Seiten 10-11'!I$7-'Seiten 10-11'!G$7)*100</f>
        <v>21.386499999999998</v>
      </c>
      <c r="E27" s="26">
        <f>('Seiten 10-11'!K21-'Seiten 10-11'!I21)/('Seiten 10-11'!K$7-'Seiten 10-11'!I$7)*100</f>
        <v>21.146500000000003</v>
      </c>
      <c r="F27" s="26">
        <f>('Seiten 10-11'!L21-'Seiten 10-11'!K21)/('Seiten 10-11'!L$7-'Seiten 10-11'!K$7)*100</f>
        <v>21.386499999999998</v>
      </c>
      <c r="G27" s="26">
        <v>21.386750000000003</v>
      </c>
      <c r="H27" s="26">
        <v>21.266499999999997</v>
      </c>
      <c r="I27" s="26">
        <v>21.342199999999998</v>
      </c>
      <c r="J27" s="26">
        <v>21.482800000000001</v>
      </c>
      <c r="K27" s="26">
        <v>23.230650000000004</v>
      </c>
      <c r="L27" s="26">
        <v>25.103550000000002</v>
      </c>
      <c r="M27" s="26">
        <v>25.075399999999991</v>
      </c>
      <c r="N27" s="26">
        <v>25.097490000000001</v>
      </c>
    </row>
    <row r="28" spans="1:14" ht="19" customHeight="1">
      <c r="A28" s="25" t="s">
        <v>63</v>
      </c>
      <c r="B28" s="26">
        <f>('Seiten 10-11'!E22-'Seiten 10-11'!C22)/('Seiten 10-11'!E$7-'Seiten 10-11'!C$7)*100</f>
        <v>0</v>
      </c>
      <c r="C28" s="26">
        <f>('Seiten 10-11'!G22-'Seiten 10-11'!E22)/('Seiten 10-11'!G$7-'Seiten 10-11'!E$7)*100</f>
        <v>11.452500000000001</v>
      </c>
      <c r="D28" s="26">
        <f>('Seiten 10-11'!I22-'Seiten 10-11'!G22)/('Seiten 10-11'!I$7-'Seiten 10-11'!G$7)*100</f>
        <v>14.733500000000005</v>
      </c>
      <c r="E28" s="26">
        <f>('Seiten 10-11'!K22-'Seiten 10-11'!I22)/('Seiten 10-11'!K$7-'Seiten 10-11'!I$7)*100</f>
        <v>18.312499999999989</v>
      </c>
      <c r="F28" s="26">
        <f>('Seiten 10-11'!L22-'Seiten 10-11'!K22)/('Seiten 10-11'!L$7-'Seiten 10-11'!K$7)*100</f>
        <v>20.519000000000005</v>
      </c>
      <c r="G28" s="26">
        <v>22.103249999999999</v>
      </c>
      <c r="H28" s="26">
        <v>23.75875000000001</v>
      </c>
      <c r="I28" s="26">
        <v>25.576499999999992</v>
      </c>
      <c r="J28" s="26">
        <v>26.490099999999998</v>
      </c>
      <c r="K28" s="26">
        <v>27.044450000000015</v>
      </c>
      <c r="L28" s="26">
        <v>27.574550000000002</v>
      </c>
      <c r="M28" s="26">
        <v>27.967349999999975</v>
      </c>
      <c r="N28" s="26">
        <v>28.732590000000002</v>
      </c>
    </row>
    <row r="29" spans="1:14" ht="19" customHeight="1">
      <c r="A29" s="25" t="s">
        <v>66</v>
      </c>
      <c r="B29" s="26">
        <f>('Seiten 10-11'!E23-'Seiten 10-11'!C23)/('Seiten 10-11'!E$7-'Seiten 10-11'!C$7)*100</f>
        <v>7.6710000000000012</v>
      </c>
      <c r="C29" s="26">
        <f>('Seiten 10-11'!G23-'Seiten 10-11'!E23)/('Seiten 10-11'!G$7-'Seiten 10-11'!E$7)*100</f>
        <v>11.506999999999996</v>
      </c>
      <c r="D29" s="26">
        <f>('Seiten 10-11'!I23-'Seiten 10-11'!G23)/('Seiten 10-11'!I$7-'Seiten 10-11'!G$7)*100</f>
        <v>13.179000000000002</v>
      </c>
      <c r="E29" s="26">
        <f>('Seiten 10-11'!K23-'Seiten 10-11'!I23)/('Seiten 10-11'!K$7-'Seiten 10-11'!I$7)*100</f>
        <v>14.09400000000001</v>
      </c>
      <c r="F29" s="26">
        <f>('Seiten 10-11'!L23-'Seiten 10-11'!K23)/('Seiten 10-11'!L$7-'Seiten 10-11'!K$7)*100</f>
        <v>17.081499999999998</v>
      </c>
      <c r="G29" s="26">
        <v>18.821249999999999</v>
      </c>
      <c r="H29" s="26">
        <v>20.97325</v>
      </c>
      <c r="I29" s="26">
        <v>21.095799999999993</v>
      </c>
      <c r="J29" s="26">
        <v>23.325800000000012</v>
      </c>
      <c r="K29" s="26">
        <v>21.506999999999984</v>
      </c>
      <c r="L29" s="26">
        <v>19.736850000000018</v>
      </c>
      <c r="M29" s="26">
        <v>19.714699999999997</v>
      </c>
      <c r="N29" s="26">
        <v>19.732419999999994</v>
      </c>
    </row>
    <row r="30" spans="1:14" ht="19" customHeight="1">
      <c r="A30" s="25" t="s">
        <v>69</v>
      </c>
      <c r="B30" s="26">
        <f>('Seiten 10-11'!E24-'Seiten 10-11'!C24)/('Seiten 10-11'!E$7-'Seiten 10-11'!C$7)*100</f>
        <v>9.7350000000000012</v>
      </c>
      <c r="C30" s="26">
        <f>('Seiten 10-11'!G24-'Seiten 10-11'!E24)/('Seiten 10-11'!G$7-'Seiten 10-11'!E$7)*100</f>
        <v>12.495000000000001</v>
      </c>
      <c r="D30" s="26">
        <f>('Seiten 10-11'!I24-'Seiten 10-11'!G24)/('Seiten 10-11'!I$7-'Seiten 10-11'!G$7)*100</f>
        <v>12.137</v>
      </c>
      <c r="E30" s="26">
        <f>('Seiten 10-11'!K24-'Seiten 10-11'!I24)/('Seiten 10-11'!K$7-'Seiten 10-11'!I$7)*100</f>
        <v>14.601999999999999</v>
      </c>
      <c r="F30" s="26">
        <f>('Seiten 10-11'!L24-'Seiten 10-11'!K24)/('Seiten 10-11'!L$7-'Seiten 10-11'!K$7)*100</f>
        <v>16.286000000000005</v>
      </c>
      <c r="G30" s="26">
        <v>17.799499999999998</v>
      </c>
      <c r="H30" s="26">
        <v>18.466499999999996</v>
      </c>
      <c r="I30" s="26">
        <v>19.518800000000009</v>
      </c>
      <c r="J30" s="26">
        <v>20.222199999999997</v>
      </c>
      <c r="K30" s="26">
        <v>19.922799999999995</v>
      </c>
      <c r="L30" s="26">
        <v>18.130300000000009</v>
      </c>
      <c r="M30" s="26">
        <v>18.110050000000001</v>
      </c>
      <c r="N30" s="26">
        <v>18.126270000000009</v>
      </c>
    </row>
    <row r="31" spans="1:14" ht="19" customHeight="1">
      <c r="A31" s="25" t="s">
        <v>72</v>
      </c>
      <c r="B31" s="26">
        <f>('Seiten 10-11'!E25-'Seiten 10-11'!C25)/('Seiten 10-11'!E$7-'Seiten 10-11'!C$7)*100</f>
        <v>6.0880000000000001</v>
      </c>
      <c r="C31" s="26">
        <f>('Seiten 10-11'!G25-'Seiten 10-11'!E25)/('Seiten 10-11'!G$7-'Seiten 10-11'!E$7)*100</f>
        <v>9.0444999999999975</v>
      </c>
      <c r="D31" s="26">
        <f>('Seiten 10-11'!I25-'Seiten 10-11'!G25)/('Seiten 10-11'!I$7-'Seiten 10-11'!G$7)*100</f>
        <v>10.106500000000002</v>
      </c>
      <c r="E31" s="26">
        <f>('Seiten 10-11'!K25-'Seiten 10-11'!I25)/('Seiten 10-11'!K$7-'Seiten 10-11'!I$7)*100</f>
        <v>10.479000000000001</v>
      </c>
      <c r="F31" s="26">
        <f>('Seiten 10-11'!L25-'Seiten 10-11'!K25)/('Seiten 10-11'!L$7-'Seiten 10-11'!K$7)*100</f>
        <v>12.124499999999998</v>
      </c>
      <c r="G31" s="26">
        <v>12.11125</v>
      </c>
      <c r="H31" s="26">
        <v>13.314499999999999</v>
      </c>
      <c r="I31" s="26">
        <v>14.146000000000003</v>
      </c>
      <c r="J31" s="26">
        <v>13.712099999999991</v>
      </c>
      <c r="K31" s="26">
        <v>12.925450000000005</v>
      </c>
      <c r="L31" s="26">
        <v>12.658999999999992</v>
      </c>
      <c r="M31" s="26">
        <v>12.644900000000009</v>
      </c>
      <c r="N31" s="26">
        <v>12.656199999999998</v>
      </c>
    </row>
    <row r="32" spans="1:14" ht="19" customHeight="1">
      <c r="A32" s="25" t="s">
        <v>75</v>
      </c>
      <c r="B32" s="26">
        <f>('Seiten 10-11'!E26-'Seiten 10-11'!C26)/('Seiten 10-11'!E$7-'Seiten 10-11'!C$7)*100</f>
        <v>8.2080000000000002</v>
      </c>
      <c r="C32" s="26">
        <f>('Seiten 10-11'!G26-'Seiten 10-11'!E26)/('Seiten 10-11'!G$7-'Seiten 10-11'!E$7)*100</f>
        <v>12.768000000000001</v>
      </c>
      <c r="D32" s="26">
        <f>('Seiten 10-11'!I26-'Seiten 10-11'!G26)/('Seiten 10-11'!I$7-'Seiten 10-11'!G$7)*100</f>
        <v>14.534999999999998</v>
      </c>
      <c r="E32" s="26">
        <f>('Seiten 10-11'!K26-'Seiten 10-11'!I26)/('Seiten 10-11'!K$7-'Seiten 10-11'!I$7)*100</f>
        <v>19.323</v>
      </c>
      <c r="F32" s="26">
        <f>('Seiten 10-11'!L26-'Seiten 10-11'!K26)/('Seiten 10-11'!L$7-'Seiten 10-11'!K$7)*100</f>
        <v>20.291999999999987</v>
      </c>
      <c r="G32" s="26">
        <v>21.865000000000009</v>
      </c>
      <c r="H32" s="26">
        <v>23.204749999999994</v>
      </c>
      <c r="I32" s="26">
        <v>23.685900000000004</v>
      </c>
      <c r="J32" s="26">
        <v>23.950199999999992</v>
      </c>
      <c r="K32" s="26">
        <v>23.632199999999997</v>
      </c>
      <c r="L32" s="26">
        <v>21.657150000000009</v>
      </c>
      <c r="M32" s="26">
        <v>21.632949999999997</v>
      </c>
      <c r="N32" s="26">
        <v>21.6523</v>
      </c>
    </row>
    <row r="33" spans="1:14" ht="19" customHeight="1">
      <c r="A33" s="25" t="s">
        <v>78</v>
      </c>
      <c r="B33" s="26">
        <f>('Seiten 10-11'!E27-'Seiten 10-11'!C27)/('Seiten 10-11'!E$7-'Seiten 10-11'!C$7)*100</f>
        <v>0.91059999999999997</v>
      </c>
      <c r="C33" s="26">
        <f>('Seiten 10-11'!G27-'Seiten 10-11'!E27)/('Seiten 10-11'!G$7-'Seiten 10-11'!E$7)*100</f>
        <v>10.129899999999999</v>
      </c>
      <c r="D33" s="26">
        <f>('Seiten 10-11'!I27-'Seiten 10-11'!G27)/('Seiten 10-11'!I$7-'Seiten 10-11'!G$7)*100</f>
        <v>13.6546</v>
      </c>
      <c r="E33" s="26">
        <f>('Seiten 10-11'!K27-'Seiten 10-11'!I27)/('Seiten 10-11'!K$7-'Seiten 10-11'!I$7)*100</f>
        <v>13.612400000000003</v>
      </c>
      <c r="F33" s="26">
        <f>('Seiten 10-11'!L27-'Seiten 10-11'!K27)/('Seiten 10-11'!L$7-'Seiten 10-11'!K$7)*100</f>
        <v>17.349199999999993</v>
      </c>
      <c r="G33" s="26">
        <v>17.581850000000003</v>
      </c>
      <c r="H33" s="26">
        <v>17.952200000000001</v>
      </c>
      <c r="I33" s="26">
        <v>19.167519999999996</v>
      </c>
      <c r="J33" s="26">
        <v>19.923320000000007</v>
      </c>
      <c r="K33" s="26">
        <v>20.045030000000001</v>
      </c>
      <c r="L33" s="26">
        <v>20.202719999999992</v>
      </c>
      <c r="M33" s="26">
        <v>20.411270000000002</v>
      </c>
      <c r="N33" s="26">
        <v>20.189393999999997</v>
      </c>
    </row>
    <row r="34" spans="1:14" ht="19" customHeight="1">
      <c r="A34" s="25" t="s">
        <v>55</v>
      </c>
      <c r="B34" s="26">
        <f>('Seiten 10-11'!E28-'Seiten 10-11'!C28)/('Seiten 10-11'!E$7-'Seiten 10-11'!C$7)*100</f>
        <v>0</v>
      </c>
      <c r="C34" s="26">
        <f>('Seiten 10-11'!G28-'Seiten 10-11'!E28)/('Seiten 10-11'!G$7-'Seiten 10-11'!E$7)*100</f>
        <v>9.1390000000000011</v>
      </c>
      <c r="D34" s="26">
        <f>('Seiten 10-11'!I28-'Seiten 10-11'!G28)/('Seiten 10-11'!I$7-'Seiten 10-11'!G$7)*100</f>
        <v>13.664000000000001</v>
      </c>
      <c r="E34" s="26">
        <f>('Seiten 10-11'!K28-'Seiten 10-11'!I28)/('Seiten 10-11'!K$7-'Seiten 10-11'!I$7)*100</f>
        <v>15.545999999999999</v>
      </c>
      <c r="F34" s="26">
        <f>('Seiten 10-11'!L28-'Seiten 10-11'!K28)/('Seiten 10-11'!L$7-'Seiten 10-11'!K$7)*100</f>
        <v>16.082999999999988</v>
      </c>
      <c r="G34" s="26">
        <v>17.192000000000007</v>
      </c>
      <c r="H34" s="26">
        <v>18.228249999999999</v>
      </c>
      <c r="I34" s="26">
        <v>18.840499999999999</v>
      </c>
      <c r="J34" s="26">
        <v>20.177999999999997</v>
      </c>
      <c r="K34" s="26">
        <v>21.02685</v>
      </c>
      <c r="L34" s="26">
        <v>21.2576</v>
      </c>
      <c r="M34" s="26">
        <v>22.003550000000001</v>
      </c>
      <c r="N34" s="26">
        <v>22.023229999999998</v>
      </c>
    </row>
    <row r="35" spans="1:14" ht="19" customHeight="1">
      <c r="A35" s="25" t="s">
        <v>58</v>
      </c>
      <c r="B35" s="26">
        <f>('Seiten 10-11'!E29-'Seiten 10-11'!C29)/('Seiten 10-11'!E$7-'Seiten 10-11'!C$7)*100</f>
        <v>3.5720000000000001</v>
      </c>
      <c r="C35" s="26">
        <f>('Seiten 10-11'!G29-'Seiten 10-11'!E29)/('Seiten 10-11'!G$7-'Seiten 10-11'!E$7)*100</f>
        <v>12.052</v>
      </c>
      <c r="D35" s="26">
        <f>('Seiten 10-11'!I29-'Seiten 10-11'!G29)/('Seiten 10-11'!I$7-'Seiten 10-11'!G$7)*100</f>
        <v>14.228999999999999</v>
      </c>
      <c r="E35" s="26">
        <f>('Seiten 10-11'!K29-'Seiten 10-11'!I29)/('Seiten 10-11'!K$7-'Seiten 10-11'!I$7)*100</f>
        <v>15.763500000000002</v>
      </c>
      <c r="F35" s="26">
        <f>('Seiten 10-11'!L29-'Seiten 10-11'!K29)/('Seiten 10-11'!L$7-'Seiten 10-11'!K$7)*100</f>
        <v>16.796499999999998</v>
      </c>
      <c r="G35" s="26">
        <v>16.502500000000005</v>
      </c>
      <c r="H35" s="26">
        <v>16.809750000000005</v>
      </c>
      <c r="I35" s="26">
        <v>17.9955</v>
      </c>
      <c r="J35" s="26">
        <v>19.284499999999998</v>
      </c>
      <c r="K35" s="26">
        <v>19.954150000000002</v>
      </c>
      <c r="L35" s="26">
        <v>19.954000000000001</v>
      </c>
      <c r="M35" s="26">
        <v>19.931800000000003</v>
      </c>
      <c r="N35" s="26">
        <v>19.949610000000003</v>
      </c>
    </row>
    <row r="36" spans="1:14" ht="19" customHeight="1">
      <c r="A36" s="25" t="s">
        <v>61</v>
      </c>
      <c r="B36" s="26">
        <f>('Seiten 10-11'!E30-'Seiten 10-11'!C30)/('Seiten 10-11'!E$7-'Seiten 10-11'!C$7)*100</f>
        <v>5.5380000000000003</v>
      </c>
      <c r="C36" s="26">
        <f>('Seiten 10-11'!G30-'Seiten 10-11'!E30)/('Seiten 10-11'!G$7-'Seiten 10-11'!E$7)*100</f>
        <v>8.0175000000000018</v>
      </c>
      <c r="D36" s="26">
        <f>('Seiten 10-11'!I30-'Seiten 10-11'!G30)/('Seiten 10-11'!I$7-'Seiten 10-11'!G$7)*100</f>
        <v>8.4304999999999986</v>
      </c>
      <c r="E36" s="26">
        <f>('Seiten 10-11'!K30-'Seiten 10-11'!I30)/('Seiten 10-11'!K$7-'Seiten 10-11'!I$7)*100</f>
        <v>15.571999999999999</v>
      </c>
      <c r="F36" s="26">
        <f>('Seiten 10-11'!L30-'Seiten 10-11'!K30)/('Seiten 10-11'!L$7-'Seiten 10-11'!K$7)*100</f>
        <v>17.9635</v>
      </c>
      <c r="G36" s="26">
        <v>18.964750000000002</v>
      </c>
      <c r="H36" s="26">
        <v>20.247749999999996</v>
      </c>
      <c r="I36" s="26">
        <v>21.9787</v>
      </c>
      <c r="J36" s="26">
        <v>23.18940000000001</v>
      </c>
      <c r="K36" s="26">
        <v>23.967799999999993</v>
      </c>
      <c r="L36" s="26">
        <v>24.890850000000015</v>
      </c>
      <c r="M36" s="26">
        <v>25.997449999999983</v>
      </c>
      <c r="N36" s="26">
        <v>26.276110000000003</v>
      </c>
    </row>
    <row r="37" spans="1:14" ht="19" customHeight="1">
      <c r="A37" s="25" t="s">
        <v>64</v>
      </c>
      <c r="B37" s="26">
        <f>('Seiten 10-11'!E31-'Seiten 10-11'!C31)/('Seiten 10-11'!E$7-'Seiten 10-11'!C$7)*100</f>
        <v>0</v>
      </c>
      <c r="C37" s="26">
        <f>('Seiten 10-11'!G31-'Seiten 10-11'!E31)/('Seiten 10-11'!G$7-'Seiten 10-11'!E$7)*100</f>
        <v>1.401</v>
      </c>
      <c r="D37" s="26">
        <f>('Seiten 10-11'!I31-'Seiten 10-11'!G31)/('Seiten 10-11'!I$7-'Seiten 10-11'!G$7)*100</f>
        <v>18.797000000000001</v>
      </c>
      <c r="E37" s="26">
        <f>('Seiten 10-11'!K31-'Seiten 10-11'!I31)/('Seiten 10-11'!K$7-'Seiten 10-11'!I$7)*100</f>
        <v>27.132499999999997</v>
      </c>
      <c r="F37" s="26">
        <f>('Seiten 10-11'!L31-'Seiten 10-11'!K31)/('Seiten 10-11'!L$7-'Seiten 10-11'!K$7)*100</f>
        <v>29.794499999999996</v>
      </c>
      <c r="G37" s="26">
        <v>20.209499999999998</v>
      </c>
      <c r="H37" s="26">
        <v>21.493750000000009</v>
      </c>
      <c r="I37" s="26">
        <v>24.300300000000004</v>
      </c>
      <c r="J37" s="26">
        <v>27.324199999999998</v>
      </c>
      <c r="K37" s="26">
        <v>29.88099999999999</v>
      </c>
      <c r="L37" s="26">
        <v>32.176300000000019</v>
      </c>
      <c r="M37" s="26">
        <v>27.567299999999989</v>
      </c>
      <c r="N37" s="26">
        <v>26.814</v>
      </c>
    </row>
    <row r="38" spans="1:14" ht="19" customHeight="1">
      <c r="A38" s="25" t="s">
        <v>67</v>
      </c>
      <c r="B38" s="26">
        <f>('Seiten 10-11'!E32-'Seiten 10-11'!C32)/('Seiten 10-11'!E$7-'Seiten 10-11'!C$7)*100</f>
        <v>0</v>
      </c>
      <c r="C38" s="26">
        <f>('Seiten 10-11'!G32-'Seiten 10-11'!E32)/('Seiten 10-11'!G$7-'Seiten 10-11'!E$7)*100</f>
        <v>9.0669999999999984</v>
      </c>
      <c r="D38" s="26">
        <f>('Seiten 10-11'!I32-'Seiten 10-11'!G32)/('Seiten 10-11'!I$7-'Seiten 10-11'!G$7)*100</f>
        <v>14.729499999999998</v>
      </c>
      <c r="E38" s="26">
        <f>('Seiten 10-11'!K32-'Seiten 10-11'!I32)/('Seiten 10-11'!K$7-'Seiten 10-11'!I$7)*100</f>
        <v>15.333000000000007</v>
      </c>
      <c r="F38" s="26">
        <f>('Seiten 10-11'!L32-'Seiten 10-11'!K32)/('Seiten 10-11'!L$7-'Seiten 10-11'!K$7)*100</f>
        <v>16.49349999999999</v>
      </c>
      <c r="G38" s="26">
        <v>19.176750000000002</v>
      </c>
      <c r="H38" s="26">
        <v>21.567749999999997</v>
      </c>
      <c r="I38" s="26">
        <v>26.0716</v>
      </c>
      <c r="J38" s="26">
        <v>27.007300000000001</v>
      </c>
      <c r="K38" s="26">
        <v>23.291850000000007</v>
      </c>
      <c r="L38" s="26">
        <v>24.534799999999997</v>
      </c>
      <c r="M38" s="26">
        <v>23.086050000000004</v>
      </c>
      <c r="N38" s="26">
        <v>22.639959999999999</v>
      </c>
    </row>
    <row r="39" spans="1:14" ht="19" customHeight="1">
      <c r="A39" s="25" t="s">
        <v>70</v>
      </c>
      <c r="B39" s="26">
        <f>('Seiten 10-11'!E33-'Seiten 10-11'!C33)/('Seiten 10-11'!E$7-'Seiten 10-11'!C$7)*100</f>
        <v>6.0039999999999996</v>
      </c>
      <c r="C39" s="26">
        <f>('Seiten 10-11'!G33-'Seiten 10-11'!E33)/('Seiten 10-11'!G$7-'Seiten 10-11'!E$7)*100</f>
        <v>14.364000000000003</v>
      </c>
      <c r="D39" s="26">
        <f>('Seiten 10-11'!I33-'Seiten 10-11'!G33)/('Seiten 10-11'!I$7-'Seiten 10-11'!G$7)*100</f>
        <v>18.534500000000001</v>
      </c>
      <c r="E39" s="26">
        <f>('Seiten 10-11'!K33-'Seiten 10-11'!I33)/('Seiten 10-11'!K$7-'Seiten 10-11'!I$7)*100</f>
        <v>20.424999999999997</v>
      </c>
      <c r="F39" s="26">
        <f>('Seiten 10-11'!L33-'Seiten 10-11'!K33)/('Seiten 10-11'!L$7-'Seiten 10-11'!K$7)*100</f>
        <v>23.398499999999995</v>
      </c>
      <c r="G39" s="26">
        <v>22.742999999999995</v>
      </c>
      <c r="H39" s="26">
        <v>23.404105000000008</v>
      </c>
      <c r="I39" s="26">
        <v>24.883007999999997</v>
      </c>
      <c r="J39" s="26">
        <v>27.30585</v>
      </c>
      <c r="K39" s="26">
        <v>25.138899999999992</v>
      </c>
      <c r="L39" s="26">
        <v>23.780400000000011</v>
      </c>
      <c r="M39" s="26">
        <v>23.753799999999988</v>
      </c>
      <c r="N39" s="26">
        <v>23.775079999999992</v>
      </c>
    </row>
    <row r="40" spans="1:14" ht="19" customHeight="1">
      <c r="A40" s="25" t="s">
        <v>73</v>
      </c>
      <c r="B40" s="26">
        <f>('Seiten 10-11'!E34-'Seiten 10-11'!C34)/('Seiten 10-11'!E$7-'Seiten 10-11'!C$7)*100</f>
        <v>0</v>
      </c>
      <c r="C40" s="26">
        <f>('Seiten 10-11'!G34-'Seiten 10-11'!E34)/('Seiten 10-11'!G$7-'Seiten 10-11'!E$7)*100</f>
        <v>3.2310000000000008</v>
      </c>
      <c r="D40" s="26">
        <f>('Seiten 10-11'!I34-'Seiten 10-11'!G34)/('Seiten 10-11'!I$7-'Seiten 10-11'!G$7)*100</f>
        <v>14.887500000000001</v>
      </c>
      <c r="E40" s="26">
        <f>('Seiten 10-11'!K34-'Seiten 10-11'!I34)/('Seiten 10-11'!K$7-'Seiten 10-11'!I$7)*100</f>
        <v>17.655500000000004</v>
      </c>
      <c r="F40" s="26">
        <f>('Seiten 10-11'!L34-'Seiten 10-11'!K34)/('Seiten 10-11'!L$7-'Seiten 10-11'!K$7)*100</f>
        <v>20.348000000000006</v>
      </c>
      <c r="G40" s="26">
        <v>23.061999999999998</v>
      </c>
      <c r="H40" s="26">
        <v>23.53250000000001</v>
      </c>
      <c r="I40" s="26">
        <v>24.0886</v>
      </c>
      <c r="J40" s="26">
        <v>25.082499999999985</v>
      </c>
      <c r="K40" s="26">
        <v>26.538700000000009</v>
      </c>
      <c r="L40" s="26">
        <v>28.162899999999997</v>
      </c>
      <c r="M40" s="26">
        <v>28.764800000000001</v>
      </c>
      <c r="N40" s="26">
        <v>29.619790000000002</v>
      </c>
    </row>
    <row r="41" spans="1:14" ht="19" customHeight="1">
      <c r="A41" s="25" t="s">
        <v>76</v>
      </c>
      <c r="B41" s="26">
        <f>('Seiten 10-11'!E35-'Seiten 10-11'!C35)/('Seiten 10-11'!E$7-'Seiten 10-11'!C$7)*100</f>
        <v>6.0840000000000014</v>
      </c>
      <c r="C41" s="26">
        <f>('Seiten 10-11'!G35-'Seiten 10-11'!E35)/('Seiten 10-11'!G$7-'Seiten 10-11'!E$7)*100</f>
        <v>12.648999999999999</v>
      </c>
      <c r="D41" s="26">
        <f>('Seiten 10-11'!I35-'Seiten 10-11'!G35)/('Seiten 10-11'!I$7-'Seiten 10-11'!G$7)*100</f>
        <v>15.802</v>
      </c>
      <c r="E41" s="26">
        <f>('Seiten 10-11'!K35-'Seiten 10-11'!I35)/('Seiten 10-11'!K$7-'Seiten 10-11'!I$7)*100</f>
        <v>18.691999999999997</v>
      </c>
      <c r="F41" s="26">
        <f>('Seiten 10-11'!L35-'Seiten 10-11'!K35)/('Seiten 10-11'!L$7-'Seiten 10-11'!K$7)*100</f>
        <v>18.784000000000006</v>
      </c>
      <c r="G41" s="26">
        <v>22.646249999999991</v>
      </c>
      <c r="H41" s="26">
        <v>22.77450000000001</v>
      </c>
      <c r="I41" s="26">
        <v>25.504699999999996</v>
      </c>
      <c r="J41" s="26">
        <v>25.901699999999998</v>
      </c>
      <c r="K41" s="26">
        <v>26.726150000000011</v>
      </c>
      <c r="L41" s="26">
        <v>26.977699999999999</v>
      </c>
      <c r="M41" s="26">
        <v>26.977699999999999</v>
      </c>
      <c r="N41" s="26">
        <v>26.971690000000002</v>
      </c>
    </row>
    <row r="42" spans="1:14" ht="17.25" customHeight="1">
      <c r="A42" s="25"/>
      <c r="B42" s="26"/>
      <c r="C42" s="27"/>
      <c r="D42" s="26"/>
      <c r="E42" s="26"/>
      <c r="F42" s="26"/>
      <c r="G42" s="26"/>
      <c r="H42" s="26"/>
      <c r="I42" s="26"/>
      <c r="J42" s="26"/>
      <c r="K42" s="26"/>
      <c r="L42" s="26"/>
      <c r="M42" s="26"/>
      <c r="N42" s="26"/>
    </row>
    <row r="43" spans="1:14" ht="24" customHeight="1">
      <c r="A43" s="28" t="s">
        <v>79</v>
      </c>
      <c r="B43" s="26">
        <f>('Seiten 10-11'!F37-'Seiten 10-11'!D37)/('Seiten 10-11'!F$7-'Seiten 10-11'!D$7)*100</f>
        <v>0.4</v>
      </c>
      <c r="C43" s="26">
        <f>('Seiten 10-11'!G37-'Seiten 10-11'!E37)/('Seiten 10-11'!G$7-'Seiten 10-11'!E$7)*100</f>
        <v>0.64700000000000002</v>
      </c>
      <c r="D43" s="26">
        <f>('Seiten 10-11'!I37-'Seiten 10-11'!G37)/('Seiten 10-11'!I$7-'Seiten 10-11'!G$7)*100</f>
        <v>0.68700000000000006</v>
      </c>
      <c r="E43" s="26">
        <f>('Seiten 10-11'!K37-'Seiten 10-11'!I37)/('Seiten 10-11'!K$7-'Seiten 10-11'!I$7)*100</f>
        <v>0.77500000000000002</v>
      </c>
      <c r="F43" s="26">
        <f>('Seiten 10-11'!L37-'Seiten 10-11'!K37)/('Seiten 10-11'!L$7-'Seiten 10-11'!K$7)*100</f>
        <v>2.2079999999999997</v>
      </c>
      <c r="G43" s="26">
        <v>2.5195000000000003</v>
      </c>
      <c r="H43" s="26">
        <v>4.5445000000000002</v>
      </c>
      <c r="I43" s="26">
        <v>6.7232000000000012</v>
      </c>
      <c r="J43" s="26">
        <v>9.5172000000000008</v>
      </c>
      <c r="K43" s="26">
        <v>11.715</v>
      </c>
      <c r="L43" s="26">
        <v>11.800799999999999</v>
      </c>
      <c r="M43" s="26">
        <v>11.787599999999998</v>
      </c>
      <c r="N43" s="26">
        <v>11.349700000000002</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2017</oddHeader>
    <oddFooter>&amp;C&amp;"Helvetica,Standard" Eidg. Steuerverwaltung  -  Administration fédérale des contributions  -  Amministrazione federale delle contribuzioni&amp;R9</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92D050"/>
  </sheetPr>
  <dimension ref="A1:C27"/>
  <sheetViews>
    <sheetView view="pageLayout" zoomScale="70" zoomScaleNormal="75" zoomScalePageLayoutView="70" workbookViewId="0"/>
  </sheetViews>
  <sheetFormatPr baseColWidth="10" defaultColWidth="11.5" defaultRowHeight="15"/>
  <cols>
    <col min="1" max="1" width="50.6640625" style="730" customWidth="1"/>
    <col min="2" max="2" width="2.6640625" style="730" customWidth="1"/>
    <col min="3" max="3" width="50.6640625" style="730" customWidth="1"/>
    <col min="4" max="16384" width="11.5" style="730"/>
  </cols>
  <sheetData>
    <row r="1" spans="1:3" ht="17">
      <c r="A1" s="728" t="s">
        <v>708</v>
      </c>
      <c r="B1" s="729"/>
      <c r="C1" s="728" t="s">
        <v>709</v>
      </c>
    </row>
    <row r="2" spans="1:3">
      <c r="A2" s="731"/>
      <c r="B2" s="732"/>
      <c r="C2" s="731"/>
    </row>
    <row r="3" spans="1:3" ht="16">
      <c r="A3" s="733" t="s">
        <v>710</v>
      </c>
      <c r="B3" s="734"/>
      <c r="C3" s="733" t="s">
        <v>711</v>
      </c>
    </row>
    <row r="4" spans="1:3">
      <c r="A4" s="735"/>
      <c r="B4" s="736"/>
      <c r="C4" s="735"/>
    </row>
    <row r="5" spans="1:3" ht="16">
      <c r="A5" s="731" t="s">
        <v>712</v>
      </c>
      <c r="B5" s="732"/>
      <c r="C5" s="731" t="s">
        <v>713</v>
      </c>
    </row>
    <row r="6" spans="1:3" ht="54.5" customHeight="1">
      <c r="A6" s="737" t="s">
        <v>714</v>
      </c>
      <c r="B6" s="729"/>
      <c r="C6" s="737" t="s">
        <v>715</v>
      </c>
    </row>
    <row r="7" spans="1:3" ht="23.5" customHeight="1">
      <c r="A7" s="731" t="s">
        <v>3</v>
      </c>
      <c r="B7" s="737"/>
      <c r="C7" s="731" t="s">
        <v>4</v>
      </c>
    </row>
    <row r="8" spans="1:3" ht="40.25" customHeight="1">
      <c r="A8" s="731" t="s">
        <v>716</v>
      </c>
      <c r="B8" s="737"/>
      <c r="C8" s="731" t="s">
        <v>717</v>
      </c>
    </row>
    <row r="9" spans="1:3" ht="81.5" customHeight="1">
      <c r="A9" s="738" t="s">
        <v>718</v>
      </c>
      <c r="B9" s="737"/>
      <c r="C9" s="738" t="s">
        <v>719</v>
      </c>
    </row>
    <row r="10" spans="1:3" ht="6.5" customHeight="1">
      <c r="A10" s="739"/>
      <c r="B10" s="729"/>
      <c r="C10" s="739"/>
    </row>
    <row r="11" spans="1:3" ht="51" customHeight="1">
      <c r="A11" s="738" t="s">
        <v>720</v>
      </c>
      <c r="B11" s="740"/>
      <c r="C11" s="738" t="s">
        <v>721</v>
      </c>
    </row>
    <row r="12" spans="1:3" ht="8.5" customHeight="1">
      <c r="A12" s="729"/>
      <c r="B12" s="912"/>
      <c r="C12" s="729"/>
    </row>
    <row r="13" spans="1:3" ht="322.25" customHeight="1">
      <c r="A13" s="737" t="s">
        <v>722</v>
      </c>
      <c r="B13" s="912"/>
      <c r="C13" s="737" t="s">
        <v>723</v>
      </c>
    </row>
    <row r="14" spans="1:3" ht="8.5" customHeight="1">
      <c r="A14" s="729"/>
      <c r="B14" s="729"/>
      <c r="C14" s="729"/>
    </row>
    <row r="15" spans="1:3">
      <c r="A15" s="741"/>
      <c r="B15" s="912"/>
      <c r="C15" s="913"/>
    </row>
    <row r="16" spans="1:3">
      <c r="A16" s="729"/>
      <c r="B16" s="912"/>
      <c r="C16" s="913"/>
    </row>
    <row r="17" spans="1:3">
      <c r="A17" s="737"/>
      <c r="B17" s="729"/>
      <c r="C17" s="737"/>
    </row>
    <row r="18" spans="1:3">
      <c r="A18" s="737"/>
      <c r="B18" s="729"/>
      <c r="C18" s="737"/>
    </row>
    <row r="19" spans="1:3">
      <c r="A19" s="729"/>
      <c r="B19" s="729"/>
      <c r="C19" s="729"/>
    </row>
    <row r="20" spans="1:3">
      <c r="A20" s="731"/>
      <c r="B20" s="729"/>
      <c r="C20" s="731"/>
    </row>
    <row r="21" spans="1:3">
      <c r="A21" s="737"/>
      <c r="B21" s="729"/>
      <c r="C21" s="737"/>
    </row>
    <row r="22" spans="1:3">
      <c r="A22" s="737"/>
      <c r="B22" s="729"/>
      <c r="C22" s="737"/>
    </row>
    <row r="23" spans="1:3">
      <c r="A23" s="729"/>
      <c r="B23" s="729"/>
      <c r="C23" s="729"/>
    </row>
    <row r="24" spans="1:3">
      <c r="A24" s="731"/>
      <c r="B24" s="729"/>
      <c r="C24" s="731"/>
    </row>
    <row r="25" spans="1:3">
      <c r="A25" s="737"/>
      <c r="B25" s="729"/>
      <c r="C25" s="737"/>
    </row>
    <row r="26" spans="1:3">
      <c r="A26" s="742"/>
      <c r="B26" s="729"/>
      <c r="C26" s="742"/>
    </row>
    <row r="27" spans="1:3">
      <c r="A27" s="742"/>
      <c r="B27" s="729"/>
      <c r="C27" s="742"/>
    </row>
  </sheetData>
  <mergeCells count="3">
    <mergeCell ref="B12:B13"/>
    <mergeCell ref="B15:B16"/>
    <mergeCell ref="C15:C16"/>
  </mergeCells>
  <printOptions horizontalCentered="1"/>
  <pageMargins left="0.39370078740157483" right="0.39370078740157483" top="0.59055118110236227" bottom="0.59055118110236227" header="0.39370078740157483" footer="0.39370078740157483"/>
  <pageSetup paperSize="9" scale="86" orientation="portrait" r:id="rId1"/>
  <headerFooter alignWithMargins="0">
    <oddHeader>&amp;C&amp;"Helvetica,Fett"&amp;12 2017</oddHeader>
    <oddFooter>&amp;L60&amp;C&amp;"Helvetica,Standard" Eidg. Steuerverwaltung  -  Administration fédérale des contributions  -  Amministrazione federale delle contribuzioni</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Tabelle48">
    <pageSetUpPr fitToPage="1"/>
  </sheetPr>
  <dimension ref="A1:IF122"/>
  <sheetViews>
    <sheetView view="pageLayout" zoomScale="70" zoomScaleNormal="60" zoomScalePageLayoutView="70" workbookViewId="0"/>
  </sheetViews>
  <sheetFormatPr baseColWidth="10" defaultColWidth="10.33203125" defaultRowHeight="13"/>
  <cols>
    <col min="1" max="1" width="29" style="249" customWidth="1"/>
    <col min="2" max="9" width="15.33203125" style="249" customWidth="1"/>
    <col min="10" max="234" width="12.6640625" style="249" customWidth="1"/>
    <col min="235" max="16384" width="10.33203125" style="249"/>
  </cols>
  <sheetData>
    <row r="1" spans="1:9" ht="19" customHeight="1">
      <c r="A1" s="247" t="s">
        <v>167</v>
      </c>
      <c r="B1" s="247"/>
      <c r="C1" s="247"/>
      <c r="D1" s="247"/>
      <c r="E1" s="247"/>
      <c r="F1" s="247"/>
      <c r="G1" s="247"/>
      <c r="H1" s="247"/>
      <c r="I1" s="248"/>
    </row>
    <row r="2" spans="1:9" ht="19" customHeight="1">
      <c r="A2" s="247"/>
      <c r="B2" s="247"/>
      <c r="C2" s="247"/>
      <c r="D2" s="247"/>
      <c r="E2" s="247"/>
      <c r="F2" s="247"/>
      <c r="G2" s="247"/>
      <c r="H2" s="247"/>
      <c r="I2" s="248"/>
    </row>
    <row r="3" spans="1:9" ht="38" customHeight="1">
      <c r="A3" s="923" t="s">
        <v>156</v>
      </c>
      <c r="B3" s="924"/>
      <c r="C3" s="924"/>
      <c r="D3" s="924"/>
      <c r="E3" s="924"/>
      <c r="F3" s="924"/>
      <c r="G3" s="924"/>
      <c r="H3" s="924"/>
      <c r="I3" s="924"/>
    </row>
    <row r="4" spans="1:9" ht="38" customHeight="1">
      <c r="A4" s="923" t="s">
        <v>296</v>
      </c>
      <c r="B4" s="924"/>
      <c r="C4" s="924"/>
      <c r="D4" s="924"/>
      <c r="E4" s="924"/>
      <c r="F4" s="924"/>
      <c r="G4" s="924"/>
      <c r="H4" s="924"/>
      <c r="I4" s="924"/>
    </row>
    <row r="5" spans="1:9" ht="19" customHeight="1">
      <c r="A5" s="248"/>
      <c r="B5" s="248"/>
      <c r="C5" s="248"/>
      <c r="D5" s="248"/>
      <c r="E5" s="248"/>
      <c r="F5" s="248"/>
      <c r="G5" s="248"/>
      <c r="H5" s="248"/>
      <c r="I5" s="248"/>
    </row>
    <row r="6" spans="1:9" ht="19" customHeight="1" thickBot="1">
      <c r="A6" s="250">
        <v>28</v>
      </c>
      <c r="B6" s="248"/>
      <c r="C6" s="248"/>
      <c r="D6" s="248"/>
      <c r="E6" s="248"/>
      <c r="F6" s="248"/>
      <c r="G6" s="248"/>
      <c r="H6" s="248"/>
      <c r="I6" s="248"/>
    </row>
    <row r="7" spans="1:9" ht="19" customHeight="1" thickBot="1">
      <c r="A7" s="251" t="s">
        <v>10</v>
      </c>
      <c r="B7" s="914" t="s">
        <v>36</v>
      </c>
      <c r="C7" s="915"/>
      <c r="D7" s="915"/>
      <c r="E7" s="915"/>
      <c r="F7" s="915"/>
      <c r="G7" s="915"/>
      <c r="H7" s="915"/>
      <c r="I7" s="916"/>
    </row>
    <row r="8" spans="1:9" ht="19" customHeight="1">
      <c r="A8" s="252" t="s">
        <v>11</v>
      </c>
      <c r="B8" s="263">
        <v>4</v>
      </c>
      <c r="C8" s="263">
        <v>8</v>
      </c>
      <c r="D8" s="263">
        <v>12</v>
      </c>
      <c r="E8" s="263">
        <v>16</v>
      </c>
      <c r="F8" s="263">
        <v>20</v>
      </c>
      <c r="G8" s="263">
        <v>30</v>
      </c>
      <c r="H8" s="263">
        <v>40</v>
      </c>
      <c r="I8" s="263">
        <v>50</v>
      </c>
    </row>
    <row r="9" spans="1:9" ht="19" customHeight="1">
      <c r="A9" s="252"/>
      <c r="B9" s="253"/>
      <c r="C9" s="253"/>
      <c r="D9" s="253"/>
      <c r="E9" s="253"/>
      <c r="F9" s="253"/>
      <c r="G9" s="253"/>
      <c r="H9" s="253"/>
      <c r="I9" s="253"/>
    </row>
    <row r="10" spans="1:9" ht="19" customHeight="1">
      <c r="A10" s="252"/>
      <c r="B10" s="917" t="s">
        <v>37</v>
      </c>
      <c r="C10" s="918"/>
      <c r="D10" s="918"/>
      <c r="E10" s="918"/>
      <c r="F10" s="918"/>
      <c r="G10" s="918"/>
      <c r="H10" s="918"/>
      <c r="I10" s="919"/>
    </row>
    <row r="11" spans="1:9" ht="19" customHeight="1">
      <c r="A11" s="254" t="s">
        <v>38</v>
      </c>
      <c r="B11" s="392">
        <v>24.425000000000001</v>
      </c>
      <c r="C11" s="392">
        <v>22.9375</v>
      </c>
      <c r="D11" s="392">
        <v>22.216666666666665</v>
      </c>
      <c r="E11" s="392">
        <v>22.024999999999999</v>
      </c>
      <c r="F11" s="392">
        <v>21.78</v>
      </c>
      <c r="G11" s="392">
        <v>21.58</v>
      </c>
      <c r="H11" s="392">
        <v>21.484999999999999</v>
      </c>
      <c r="I11" s="392">
        <v>21.423999999999999</v>
      </c>
    </row>
    <row r="12" spans="1:9" ht="19" customHeight="1">
      <c r="A12" s="254" t="s">
        <v>39</v>
      </c>
      <c r="B12" s="392">
        <v>13.538749999999999</v>
      </c>
      <c r="C12" s="392">
        <v>13.737500000000001</v>
      </c>
      <c r="D12" s="392">
        <v>13.856666666666667</v>
      </c>
      <c r="E12" s="392">
        <v>15.063437500000001</v>
      </c>
      <c r="F12" s="392">
        <v>15.904499999999999</v>
      </c>
      <c r="G12" s="392">
        <v>16.908666666666669</v>
      </c>
      <c r="H12" s="392">
        <v>17.410875000000001</v>
      </c>
      <c r="I12" s="392">
        <v>17.712199999999999</v>
      </c>
    </row>
    <row r="13" spans="1:9" ht="19" customHeight="1">
      <c r="A13" s="254" t="s">
        <v>40</v>
      </c>
      <c r="B13" s="392">
        <v>16.216249999999999</v>
      </c>
      <c r="C13" s="392">
        <v>14.255000000000001</v>
      </c>
      <c r="D13" s="392">
        <v>13.718333333333334</v>
      </c>
      <c r="E13" s="392">
        <v>13.362187499999999</v>
      </c>
      <c r="F13" s="392">
        <v>13.148499999999999</v>
      </c>
      <c r="G13" s="392">
        <v>12.840166666666667</v>
      </c>
      <c r="H13" s="392">
        <v>12.721124999999999</v>
      </c>
      <c r="I13" s="392">
        <v>12.649700000000001</v>
      </c>
    </row>
    <row r="14" spans="1:9" ht="19" customHeight="1">
      <c r="A14" s="254" t="s">
        <v>41</v>
      </c>
      <c r="B14" s="392">
        <v>14.969946000000002</v>
      </c>
      <c r="C14" s="392">
        <v>14.958071</v>
      </c>
      <c r="D14" s="392">
        <v>14.954112666666669</v>
      </c>
      <c r="E14" s="392">
        <v>14.952133499999999</v>
      </c>
      <c r="F14" s="392">
        <v>14.950945999999998</v>
      </c>
      <c r="G14" s="392">
        <v>14.949362666666666</v>
      </c>
      <c r="H14" s="392">
        <v>14.948570999999999</v>
      </c>
      <c r="I14" s="392">
        <v>14.948096</v>
      </c>
    </row>
    <row r="15" spans="1:9" ht="19" customHeight="1">
      <c r="A15" s="254" t="s">
        <v>42</v>
      </c>
      <c r="B15" s="392">
        <v>17.591249999999999</v>
      </c>
      <c r="C15" s="392">
        <v>15.317500000000001</v>
      </c>
      <c r="D15" s="392">
        <v>15.317499999999999</v>
      </c>
      <c r="E15" s="392">
        <v>15.317500000000001</v>
      </c>
      <c r="F15" s="392">
        <v>15.31725</v>
      </c>
      <c r="G15" s="392">
        <v>15.257333333333333</v>
      </c>
      <c r="H15" s="392">
        <v>15.27225</v>
      </c>
      <c r="I15" s="392">
        <v>15.2813</v>
      </c>
    </row>
    <row r="16" spans="1:9" ht="19" customHeight="1">
      <c r="A16" s="254" t="s">
        <v>168</v>
      </c>
      <c r="B16" s="392">
        <v>19.350000000000001</v>
      </c>
      <c r="C16" s="392">
        <v>14.91</v>
      </c>
      <c r="D16" s="392">
        <v>14.202499999999999</v>
      </c>
      <c r="E16" s="392">
        <v>13.842500000000001</v>
      </c>
      <c r="F16" s="392">
        <v>13.631500000000001</v>
      </c>
      <c r="G16" s="392">
        <v>13.32</v>
      </c>
      <c r="H16" s="392">
        <v>13.1775</v>
      </c>
      <c r="I16" s="392">
        <v>13.09</v>
      </c>
    </row>
    <row r="17" spans="1:9" ht="19" customHeight="1">
      <c r="A17" s="254" t="s">
        <v>169</v>
      </c>
      <c r="B17" s="392">
        <v>19.350000000000001</v>
      </c>
      <c r="C17" s="392">
        <v>13.6</v>
      </c>
      <c r="D17" s="392">
        <v>12.733333333333333</v>
      </c>
      <c r="E17" s="392">
        <v>12.71875</v>
      </c>
      <c r="F17" s="392">
        <v>12.705</v>
      </c>
      <c r="G17" s="392">
        <v>12.693333333333333</v>
      </c>
      <c r="H17" s="392">
        <v>12.6875</v>
      </c>
      <c r="I17" s="392">
        <v>12.682</v>
      </c>
    </row>
    <row r="18" spans="1:9" ht="19" customHeight="1">
      <c r="A18" s="254" t="s">
        <v>170</v>
      </c>
      <c r="B18" s="392">
        <v>21.024999999999999</v>
      </c>
      <c r="C18" s="392">
        <v>18.287500000000001</v>
      </c>
      <c r="D18" s="392">
        <v>17.466666666666665</v>
      </c>
      <c r="E18" s="392">
        <v>17.056249999999999</v>
      </c>
      <c r="F18" s="392">
        <v>16.809999999999999</v>
      </c>
      <c r="G18" s="392">
        <v>16.420000000000002</v>
      </c>
      <c r="H18" s="392">
        <v>16.2225</v>
      </c>
      <c r="I18" s="392">
        <v>16.106000000000002</v>
      </c>
    </row>
    <row r="19" spans="1:9" ht="19" customHeight="1">
      <c r="A19" s="254" t="s">
        <v>171</v>
      </c>
      <c r="B19" s="392">
        <v>17.399999999999999</v>
      </c>
      <c r="C19" s="392">
        <v>12.301874999999999</v>
      </c>
      <c r="D19" s="392">
        <v>11.989166666666668</v>
      </c>
      <c r="E19" s="392">
        <v>11.9140625</v>
      </c>
      <c r="F19" s="392">
        <v>11.804</v>
      </c>
      <c r="G19" s="392">
        <v>11.722333333333333</v>
      </c>
      <c r="H19" s="392">
        <v>11.649125</v>
      </c>
      <c r="I19" s="392">
        <v>11.631</v>
      </c>
    </row>
    <row r="20" spans="1:9" ht="19" customHeight="1">
      <c r="A20" s="254" t="s">
        <v>172</v>
      </c>
      <c r="B20" s="392">
        <v>20.901249999999997</v>
      </c>
      <c r="C20" s="392">
        <v>17.483124999999998</v>
      </c>
      <c r="D20" s="392">
        <v>16.34375</v>
      </c>
      <c r="E20" s="392">
        <v>15.877500000000003</v>
      </c>
      <c r="F20" s="392">
        <v>15.515250000000002</v>
      </c>
      <c r="G20" s="392">
        <v>15.2515</v>
      </c>
      <c r="H20" s="392">
        <v>17.630749999999999</v>
      </c>
      <c r="I20" s="392">
        <v>19.058299999999999</v>
      </c>
    </row>
    <row r="21" spans="1:9" ht="19" customHeight="1">
      <c r="A21" s="254" t="s">
        <v>173</v>
      </c>
      <c r="B21" s="392">
        <v>18.125</v>
      </c>
      <c r="C21" s="392">
        <v>16.425000000000001</v>
      </c>
      <c r="D21" s="392">
        <v>16.333333333333332</v>
      </c>
      <c r="E21" s="392">
        <v>16.418749999999999</v>
      </c>
      <c r="F21" s="392">
        <v>16.37</v>
      </c>
      <c r="G21" s="392">
        <v>16.399999999999999</v>
      </c>
      <c r="H21" s="392">
        <v>16.3880625</v>
      </c>
      <c r="I21" s="392">
        <v>16.385999999999999</v>
      </c>
    </row>
    <row r="22" spans="1:9" ht="19" customHeight="1">
      <c r="A22" s="254" t="s">
        <v>174</v>
      </c>
      <c r="B22" s="392">
        <v>28.712499999999999</v>
      </c>
      <c r="C22" s="392">
        <v>25.368749999999999</v>
      </c>
      <c r="D22" s="392">
        <v>25.512499999999999</v>
      </c>
      <c r="E22" s="392">
        <v>24.834375000000001</v>
      </c>
      <c r="F22" s="392">
        <v>24.285</v>
      </c>
      <c r="G22" s="392">
        <v>23.504999999999999</v>
      </c>
      <c r="H22" s="392">
        <v>23.186250000000001</v>
      </c>
      <c r="I22" s="392">
        <v>22.995000000000001</v>
      </c>
    </row>
    <row r="23" spans="1:9" ht="19" customHeight="1">
      <c r="A23" s="254" t="s">
        <v>175</v>
      </c>
      <c r="B23" s="392">
        <v>22.22</v>
      </c>
      <c r="C23" s="392">
        <v>19.524999999999999</v>
      </c>
      <c r="D23" s="392">
        <v>18.461666666666666</v>
      </c>
      <c r="E23" s="392">
        <v>17.93</v>
      </c>
      <c r="F23" s="392">
        <v>17.71</v>
      </c>
      <c r="G23" s="392">
        <v>17.284666666666666</v>
      </c>
      <c r="H23" s="392">
        <v>17.121500000000001</v>
      </c>
      <c r="I23" s="392">
        <v>16.984000000000002</v>
      </c>
    </row>
    <row r="24" spans="1:9" ht="19" customHeight="1">
      <c r="A24" s="254" t="s">
        <v>176</v>
      </c>
      <c r="B24" s="392">
        <v>20.45</v>
      </c>
      <c r="C24" s="392">
        <v>18.074999999999999</v>
      </c>
      <c r="D24" s="392">
        <v>17.433333333333334</v>
      </c>
      <c r="E24" s="392">
        <v>17.112500000000001</v>
      </c>
      <c r="F24" s="392">
        <v>16.82</v>
      </c>
      <c r="G24" s="392">
        <v>16.533333333333335</v>
      </c>
      <c r="H24" s="392">
        <v>16.39</v>
      </c>
      <c r="I24" s="392">
        <v>16.303999999999998</v>
      </c>
    </row>
    <row r="25" spans="1:9" ht="19" customHeight="1">
      <c r="A25" s="254" t="s">
        <v>177</v>
      </c>
      <c r="B25" s="392">
        <v>32.625</v>
      </c>
      <c r="C25" s="392">
        <v>22.875</v>
      </c>
      <c r="D25" s="392">
        <v>19.625</v>
      </c>
      <c r="E25" s="392">
        <v>17.90625</v>
      </c>
      <c r="F25" s="392">
        <v>16.95</v>
      </c>
      <c r="G25" s="392">
        <v>15.65</v>
      </c>
      <c r="H25" s="392">
        <v>15</v>
      </c>
      <c r="I25" s="392">
        <v>14.61</v>
      </c>
    </row>
    <row r="26" spans="1:9" ht="19" customHeight="1">
      <c r="A26" s="254" t="s">
        <v>178</v>
      </c>
      <c r="B26" s="392">
        <v>19.3</v>
      </c>
      <c r="C26" s="392">
        <v>14.231249999999999</v>
      </c>
      <c r="D26" s="392">
        <v>14.1625</v>
      </c>
      <c r="E26" s="392">
        <v>14.128125000000001</v>
      </c>
      <c r="F26" s="392">
        <v>14.19</v>
      </c>
      <c r="G26" s="392">
        <v>14.135</v>
      </c>
      <c r="H26" s="392">
        <v>14.14875</v>
      </c>
      <c r="I26" s="392">
        <v>14.157</v>
      </c>
    </row>
    <row r="27" spans="1:9" ht="19" customHeight="1">
      <c r="A27" s="254" t="s">
        <v>179</v>
      </c>
      <c r="B27" s="392">
        <v>17.399999999999999</v>
      </c>
      <c r="C27" s="392">
        <v>17.375</v>
      </c>
      <c r="D27" s="392">
        <v>17.383333333333333</v>
      </c>
      <c r="E27" s="392">
        <v>17.375</v>
      </c>
      <c r="F27" s="392">
        <v>17.38</v>
      </c>
      <c r="G27" s="392">
        <v>17.413333333333334</v>
      </c>
      <c r="H27" s="392">
        <v>17.377500000000001</v>
      </c>
      <c r="I27" s="392">
        <v>17.398</v>
      </c>
    </row>
    <row r="28" spans="1:9" ht="19" customHeight="1">
      <c r="A28" s="254" t="s">
        <v>180</v>
      </c>
      <c r="B28" s="392">
        <v>25.675000000000001</v>
      </c>
      <c r="C28" s="392">
        <v>20.774999999999999</v>
      </c>
      <c r="D28" s="392">
        <v>19.291666666666668</v>
      </c>
      <c r="E28" s="392">
        <v>18.431249999999999</v>
      </c>
      <c r="F28" s="392">
        <v>18.010000000000002</v>
      </c>
      <c r="G28" s="392">
        <v>17.39</v>
      </c>
      <c r="H28" s="392">
        <v>17.079999999999998</v>
      </c>
      <c r="I28" s="392">
        <v>16.893999999999998</v>
      </c>
    </row>
    <row r="29" spans="1:9" ht="19" customHeight="1">
      <c r="A29" s="254" t="s">
        <v>181</v>
      </c>
      <c r="B29" s="392">
        <v>25.675000000000001</v>
      </c>
      <c r="C29" s="392">
        <v>17.574999999999999</v>
      </c>
      <c r="D29" s="392">
        <v>15.1075</v>
      </c>
      <c r="E29" s="392">
        <v>15.102500000000001</v>
      </c>
      <c r="F29" s="392">
        <v>15.106</v>
      </c>
      <c r="G29" s="392">
        <v>15.107666666666667</v>
      </c>
      <c r="H29" s="392">
        <v>15.106</v>
      </c>
      <c r="I29" s="392">
        <v>15.1068</v>
      </c>
    </row>
    <row r="30" spans="1:9" ht="19" customHeight="1">
      <c r="A30" s="254" t="s">
        <v>58</v>
      </c>
      <c r="B30" s="392">
        <v>16.43</v>
      </c>
      <c r="C30" s="392">
        <v>16.43</v>
      </c>
      <c r="D30" s="392">
        <v>16.429583333333333</v>
      </c>
      <c r="E30" s="392">
        <v>16.43</v>
      </c>
      <c r="F30" s="392">
        <v>16.43</v>
      </c>
      <c r="G30" s="392">
        <v>16.429833333333331</v>
      </c>
      <c r="H30" s="392">
        <v>16.429874999999999</v>
      </c>
      <c r="I30" s="392">
        <v>16.4299</v>
      </c>
    </row>
    <row r="31" spans="1:9" ht="19" customHeight="1">
      <c r="A31" s="254" t="s">
        <v>182</v>
      </c>
      <c r="B31" s="392">
        <v>26.475000000000001</v>
      </c>
      <c r="C31" s="392">
        <v>23.5625</v>
      </c>
      <c r="D31" s="392">
        <v>22.6</v>
      </c>
      <c r="E31" s="392">
        <v>22.118749999999999</v>
      </c>
      <c r="F31" s="392">
        <v>21.824999999999999</v>
      </c>
      <c r="G31" s="392">
        <v>21.44</v>
      </c>
      <c r="H31" s="392">
        <v>21.247499999999999</v>
      </c>
      <c r="I31" s="392">
        <v>21.13</v>
      </c>
    </row>
    <row r="32" spans="1:9" ht="19" customHeight="1">
      <c r="A32" s="254" t="s">
        <v>183</v>
      </c>
      <c r="B32" s="392">
        <v>21.744</v>
      </c>
      <c r="C32" s="392">
        <v>21.404249999999998</v>
      </c>
      <c r="D32" s="392">
        <v>21.291</v>
      </c>
      <c r="E32" s="392">
        <v>21.404249999999998</v>
      </c>
      <c r="F32" s="392">
        <v>21.336300000000001</v>
      </c>
      <c r="G32" s="392">
        <v>21.381599999999999</v>
      </c>
      <c r="H32" s="392">
        <v>21.404250000000001</v>
      </c>
      <c r="I32" s="392">
        <v>21.363479999999999</v>
      </c>
    </row>
    <row r="33" spans="1:9" ht="19" customHeight="1">
      <c r="A33" s="254" t="s">
        <v>184</v>
      </c>
      <c r="B33" s="392">
        <v>19.364250000000002</v>
      </c>
      <c r="C33" s="392">
        <v>16.006875000000001</v>
      </c>
      <c r="D33" s="392">
        <v>14.926666666666666</v>
      </c>
      <c r="E33" s="392">
        <v>14.3865625</v>
      </c>
      <c r="F33" s="392">
        <v>14.0625</v>
      </c>
      <c r="G33" s="392">
        <v>13.606</v>
      </c>
      <c r="H33" s="392">
        <v>13.377875</v>
      </c>
      <c r="I33" s="392">
        <v>13.270100000000001</v>
      </c>
    </row>
    <row r="34" spans="1:9" ht="19" customHeight="1">
      <c r="A34" s="254" t="s">
        <v>185</v>
      </c>
      <c r="B34" s="392">
        <v>19.3</v>
      </c>
      <c r="C34" s="392">
        <v>15.725</v>
      </c>
      <c r="D34" s="392">
        <v>15.566666666666666</v>
      </c>
      <c r="E34" s="392">
        <v>15.606249999999999</v>
      </c>
      <c r="F34" s="392">
        <v>15.63</v>
      </c>
      <c r="G34" s="392">
        <v>15.6</v>
      </c>
      <c r="H34" s="392">
        <v>15.6325</v>
      </c>
      <c r="I34" s="392">
        <v>15.614000000000001</v>
      </c>
    </row>
    <row r="35" spans="1:9" ht="19" customHeight="1">
      <c r="A35" s="254" t="s">
        <v>132</v>
      </c>
      <c r="B35" s="392">
        <v>25.923750000000002</v>
      </c>
      <c r="C35" s="392">
        <v>24.909375000000001</v>
      </c>
      <c r="D35" s="392">
        <v>24.836666666666666</v>
      </c>
      <c r="E35" s="392">
        <v>24.60125</v>
      </c>
      <c r="F35" s="392">
        <v>24.46</v>
      </c>
      <c r="G35" s="392">
        <v>24.378</v>
      </c>
      <c r="H35" s="392">
        <v>24.336749999999999</v>
      </c>
      <c r="I35" s="392">
        <v>24.312200000000001</v>
      </c>
    </row>
    <row r="36" spans="1:9" ht="19" customHeight="1">
      <c r="A36" s="254" t="s">
        <v>187</v>
      </c>
      <c r="B36" s="392">
        <v>27.561250000000001</v>
      </c>
      <c r="C36" s="392">
        <v>24.193749999999998</v>
      </c>
      <c r="D36" s="392">
        <v>23.071250000000003</v>
      </c>
      <c r="E36" s="392">
        <v>22.3471875</v>
      </c>
      <c r="F36" s="392">
        <v>22.043000000000003</v>
      </c>
      <c r="G36" s="392">
        <v>21.637333333333334</v>
      </c>
      <c r="H36" s="392">
        <v>21.369499999999999</v>
      </c>
      <c r="I36" s="392">
        <v>21.208699999999997</v>
      </c>
    </row>
    <row r="37" spans="1:9" ht="19" customHeight="1">
      <c r="A37" s="255"/>
      <c r="B37" s="256"/>
      <c r="C37" s="256"/>
      <c r="D37" s="256"/>
      <c r="E37" s="256"/>
      <c r="F37" s="256"/>
      <c r="G37" s="256"/>
      <c r="H37" s="256"/>
      <c r="I37" s="256"/>
    </row>
    <row r="38" spans="1:9" ht="19" customHeight="1">
      <c r="A38" s="252"/>
      <c r="B38" s="920" t="s">
        <v>188</v>
      </c>
      <c r="C38" s="921"/>
      <c r="D38" s="921"/>
      <c r="E38" s="921"/>
      <c r="F38" s="921"/>
      <c r="G38" s="921"/>
      <c r="H38" s="921"/>
      <c r="I38" s="922"/>
    </row>
    <row r="39" spans="1:9" ht="19" customHeight="1">
      <c r="A39" s="254" t="s">
        <v>189</v>
      </c>
      <c r="B39" s="392">
        <v>24.543749999999999</v>
      </c>
      <c r="C39" s="392">
        <v>22.848749999999999</v>
      </c>
      <c r="D39" s="392">
        <v>22.272916666666667</v>
      </c>
      <c r="E39" s="392">
        <v>21.993749999999999</v>
      </c>
      <c r="F39" s="392">
        <v>21.825749999999999</v>
      </c>
      <c r="G39" s="392">
        <v>21.6</v>
      </c>
      <c r="H39" s="392">
        <v>21.486999999999998</v>
      </c>
      <c r="I39" s="392">
        <v>21.4193</v>
      </c>
    </row>
    <row r="40" spans="1:9" s="257" customFormat="1" ht="19" customHeight="1">
      <c r="A40" s="254" t="s">
        <v>190</v>
      </c>
      <c r="B40" s="392">
        <v>18.121187500000001</v>
      </c>
      <c r="C40" s="392">
        <v>19.866812500000002</v>
      </c>
      <c r="D40" s="392">
        <v>20.4601875</v>
      </c>
      <c r="E40" s="392">
        <v>20.756859374999998</v>
      </c>
      <c r="F40" s="392">
        <v>20.934875000000002</v>
      </c>
      <c r="G40" s="392">
        <v>21.169924999999999</v>
      </c>
      <c r="H40" s="392">
        <v>21.28745</v>
      </c>
      <c r="I40" s="392">
        <v>21.357965000000004</v>
      </c>
    </row>
    <row r="41" spans="1:9" s="257" customFormat="1" ht="19" customHeight="1">
      <c r="A41" s="254" t="s">
        <v>191</v>
      </c>
      <c r="B41" s="392">
        <v>16.374312500000002</v>
      </c>
      <c r="C41" s="392">
        <v>14.342812500000001</v>
      </c>
      <c r="D41" s="392">
        <v>13.6715</v>
      </c>
      <c r="E41" s="392">
        <v>13.331453125000001</v>
      </c>
      <c r="F41" s="392">
        <v>13.1309375</v>
      </c>
      <c r="G41" s="392">
        <v>12.858899999999998</v>
      </c>
      <c r="H41" s="392">
        <v>12.7246375</v>
      </c>
      <c r="I41" s="392">
        <v>12.644079999999999</v>
      </c>
    </row>
    <row r="42" spans="1:9" s="257" customFormat="1" ht="19" customHeight="1">
      <c r="A42" s="254" t="s">
        <v>41</v>
      </c>
      <c r="B42" s="392">
        <v>14.969946</v>
      </c>
      <c r="C42" s="392">
        <v>14.96906085</v>
      </c>
      <c r="D42" s="392">
        <v>14.961439233333333</v>
      </c>
      <c r="E42" s="392">
        <v>14.957628425000001</v>
      </c>
      <c r="F42" s="392">
        <v>14.95973788</v>
      </c>
      <c r="G42" s="392">
        <v>14.958154546666668</v>
      </c>
      <c r="H42" s="392">
        <v>14.95736288</v>
      </c>
      <c r="I42" s="392">
        <v>14.955129504</v>
      </c>
    </row>
    <row r="43" spans="1:9" s="257" customFormat="1" ht="19" customHeight="1">
      <c r="A43" s="254" t="s">
        <v>42</v>
      </c>
      <c r="B43" s="392">
        <v>15.2723125</v>
      </c>
      <c r="C43" s="392">
        <v>15.2723125</v>
      </c>
      <c r="D43" s="392">
        <v>15.272312500000002</v>
      </c>
      <c r="E43" s="392">
        <v>15.266671875000002</v>
      </c>
      <c r="F43" s="392">
        <v>15.267799999999999</v>
      </c>
      <c r="G43" s="392">
        <v>15.269308333333335</v>
      </c>
      <c r="H43" s="392">
        <v>15.270056250000001</v>
      </c>
      <c r="I43" s="392">
        <v>15.268704999999999</v>
      </c>
    </row>
    <row r="44" spans="1:9" s="257" customFormat="1" ht="19" customHeight="1">
      <c r="A44" s="254" t="s">
        <v>168</v>
      </c>
      <c r="B44" s="392">
        <v>17.102499999999999</v>
      </c>
      <c r="C44" s="392">
        <v>14.921656250000002</v>
      </c>
      <c r="D44" s="392">
        <v>14.194145833333332</v>
      </c>
      <c r="E44" s="392">
        <v>13.830703124999999</v>
      </c>
      <c r="F44" s="392">
        <v>13.612625</v>
      </c>
      <c r="G44" s="392">
        <v>13.321708333333333</v>
      </c>
      <c r="H44" s="392">
        <v>13.17625</v>
      </c>
      <c r="I44" s="392">
        <v>13.088975</v>
      </c>
    </row>
    <row r="45" spans="1:9" s="257" customFormat="1" ht="19" customHeight="1">
      <c r="A45" s="254" t="s">
        <v>169</v>
      </c>
      <c r="B45" s="392">
        <v>12.8825</v>
      </c>
      <c r="C45" s="392">
        <v>12.773125</v>
      </c>
      <c r="D45" s="392">
        <v>12.736666666666666</v>
      </c>
      <c r="E45" s="392">
        <v>12.7184375</v>
      </c>
      <c r="F45" s="392">
        <v>12.70725</v>
      </c>
      <c r="G45" s="392">
        <v>12.693</v>
      </c>
      <c r="H45" s="392">
        <v>12.685625</v>
      </c>
      <c r="I45" s="392">
        <v>12.6812</v>
      </c>
    </row>
    <row r="46" spans="1:9" s="257" customFormat="1" ht="19" customHeight="1">
      <c r="A46" s="254" t="s">
        <v>192</v>
      </c>
      <c r="B46" s="392">
        <v>21.03125</v>
      </c>
      <c r="C46" s="392">
        <v>18.358750000000001</v>
      </c>
      <c r="D46" s="392">
        <v>17.475000000000001</v>
      </c>
      <c r="E46" s="392">
        <v>17.0275</v>
      </c>
      <c r="F46" s="392">
        <v>16.763999999999999</v>
      </c>
      <c r="G46" s="392">
        <v>16.407499999999999</v>
      </c>
      <c r="H46" s="392">
        <v>16.22925</v>
      </c>
      <c r="I46" s="392">
        <v>16.122299999999999</v>
      </c>
    </row>
    <row r="47" spans="1:9" s="257" customFormat="1" ht="19" customHeight="1">
      <c r="A47" s="254" t="s">
        <v>193</v>
      </c>
      <c r="B47" s="392">
        <v>13.152999999999999</v>
      </c>
      <c r="C47" s="392">
        <v>13.21</v>
      </c>
      <c r="D47" s="392">
        <v>13.673395833333334</v>
      </c>
      <c r="E47" s="392">
        <v>13.905093750000001</v>
      </c>
      <c r="F47" s="392">
        <v>14.044112499999999</v>
      </c>
      <c r="G47" s="392">
        <v>14.230899999999998</v>
      </c>
      <c r="H47" s="392">
        <v>14.324293750000001</v>
      </c>
      <c r="I47" s="392">
        <v>14.380329999999999</v>
      </c>
    </row>
    <row r="48" spans="1:9" s="257" customFormat="1" ht="19" customHeight="1">
      <c r="A48" s="254" t="s">
        <v>194</v>
      </c>
      <c r="B48" s="392">
        <v>26.005624999999998</v>
      </c>
      <c r="C48" s="392">
        <v>22.932718749999999</v>
      </c>
      <c r="D48" s="392">
        <v>21.90839583333333</v>
      </c>
      <c r="E48" s="392">
        <v>21.396249999999998</v>
      </c>
      <c r="F48" s="392">
        <v>21.088950000000001</v>
      </c>
      <c r="G48" s="392">
        <v>20.681291666666667</v>
      </c>
      <c r="H48" s="392">
        <v>20.47746875</v>
      </c>
      <c r="I48" s="392">
        <v>20.352690000000003</v>
      </c>
    </row>
    <row r="49" spans="1:9" s="257" customFormat="1" ht="19" customHeight="1">
      <c r="A49" s="254" t="s">
        <v>195</v>
      </c>
      <c r="B49" s="392">
        <v>16.391249999999999</v>
      </c>
      <c r="C49" s="392">
        <v>17.673124999999999</v>
      </c>
      <c r="D49" s="392">
        <v>18.943604166666667</v>
      </c>
      <c r="E49" s="392">
        <v>19.579062499999999</v>
      </c>
      <c r="F49" s="392">
        <v>19.96725</v>
      </c>
      <c r="G49" s="392">
        <v>20.473274999999997</v>
      </c>
      <c r="H49" s="392">
        <v>20.726318749999997</v>
      </c>
      <c r="I49" s="392">
        <v>20.878145</v>
      </c>
    </row>
    <row r="50" spans="1:9" s="257" customFormat="1" ht="19" customHeight="1">
      <c r="A50" s="254" t="s">
        <v>196</v>
      </c>
      <c r="B50" s="392">
        <v>28.497499999999999</v>
      </c>
      <c r="C50" s="392">
        <v>25.544062499999999</v>
      </c>
      <c r="D50" s="392">
        <v>25.583749999999998</v>
      </c>
      <c r="E50" s="392">
        <v>24.736406250000002</v>
      </c>
      <c r="F50" s="392">
        <v>24.220874999999999</v>
      </c>
      <c r="G50" s="392">
        <v>23.542999999999999</v>
      </c>
      <c r="H50" s="392">
        <v>23.200500000000002</v>
      </c>
      <c r="I50" s="392">
        <v>22.99785</v>
      </c>
    </row>
    <row r="51" spans="1:9" s="257" customFormat="1" ht="19" customHeight="1">
      <c r="A51" s="254" t="s">
        <v>175</v>
      </c>
      <c r="B51" s="392">
        <v>22.269499999999997</v>
      </c>
      <c r="C51" s="392">
        <v>20.298437499999999</v>
      </c>
      <c r="D51" s="392">
        <v>20.437916666666666</v>
      </c>
      <c r="E51" s="392">
        <v>20.499499999999998</v>
      </c>
      <c r="F51" s="392">
        <v>20.542974999999998</v>
      </c>
      <c r="G51" s="392">
        <v>20.594416666666667</v>
      </c>
      <c r="H51" s="392">
        <v>20.620137500000002</v>
      </c>
      <c r="I51" s="392">
        <v>20.635570000000001</v>
      </c>
    </row>
    <row r="52" spans="1:9" s="257" customFormat="1" ht="19" customHeight="1">
      <c r="A52" s="254" t="s">
        <v>197</v>
      </c>
      <c r="B52" s="392">
        <v>20.38</v>
      </c>
      <c r="C52" s="392">
        <v>18.170000000000002</v>
      </c>
      <c r="D52" s="392">
        <v>17.433333333333334</v>
      </c>
      <c r="E52" s="392">
        <v>17.070625</v>
      </c>
      <c r="F52" s="392">
        <v>16.848500000000001</v>
      </c>
      <c r="G52" s="392">
        <v>16.555666666666667</v>
      </c>
      <c r="H52" s="392">
        <v>16.406749999999999</v>
      </c>
      <c r="I52" s="392">
        <v>16.319199999999999</v>
      </c>
    </row>
    <row r="53" spans="1:9" s="257" customFormat="1" ht="19" customHeight="1">
      <c r="A53" s="254" t="s">
        <v>198</v>
      </c>
      <c r="B53" s="392">
        <v>14.606249999999999</v>
      </c>
      <c r="C53" s="392">
        <v>13.828125</v>
      </c>
      <c r="D53" s="392">
        <v>13.56875</v>
      </c>
      <c r="E53" s="392">
        <v>13.434374999999999</v>
      </c>
      <c r="F53" s="392">
        <v>13.3575</v>
      </c>
      <c r="G53" s="392">
        <v>13.2525</v>
      </c>
      <c r="H53" s="392">
        <v>13.2</v>
      </c>
      <c r="I53" s="392">
        <v>13.1685</v>
      </c>
    </row>
    <row r="54" spans="1:9" s="257" customFormat="1" ht="19" customHeight="1">
      <c r="A54" s="254" t="s">
        <v>178</v>
      </c>
      <c r="B54" s="392">
        <v>14.169375</v>
      </c>
      <c r="C54" s="392">
        <v>14.159062499999999</v>
      </c>
      <c r="D54" s="392">
        <v>14.1625</v>
      </c>
      <c r="E54" s="392">
        <v>14.16421875</v>
      </c>
      <c r="F54" s="392">
        <v>14.161125</v>
      </c>
      <c r="G54" s="392">
        <v>14.1625</v>
      </c>
      <c r="H54" s="392">
        <v>14.163187499999999</v>
      </c>
      <c r="I54" s="392">
        <v>14.163600000000001</v>
      </c>
    </row>
    <row r="55" spans="1:9" s="257" customFormat="1" ht="19" customHeight="1">
      <c r="A55" s="254" t="s">
        <v>199</v>
      </c>
      <c r="B55" s="392">
        <v>17.403124999999999</v>
      </c>
      <c r="C55" s="392">
        <v>17.403124999999999</v>
      </c>
      <c r="D55" s="392">
        <v>17.402708333333333</v>
      </c>
      <c r="E55" s="392">
        <v>17.396406249999998</v>
      </c>
      <c r="F55" s="392">
        <v>17.397749999999998</v>
      </c>
      <c r="G55" s="392">
        <v>17.397666666666666</v>
      </c>
      <c r="H55" s="392">
        <v>17.397625000000001</v>
      </c>
      <c r="I55" s="392">
        <v>17.397600000000001</v>
      </c>
    </row>
    <row r="56" spans="1:9" s="257" customFormat="1" ht="19" customHeight="1">
      <c r="A56" s="254" t="s">
        <v>200</v>
      </c>
      <c r="B56" s="392">
        <v>25.477499999999999</v>
      </c>
      <c r="C56" s="392">
        <v>20.802187499999999</v>
      </c>
      <c r="D56" s="392">
        <v>19.2425</v>
      </c>
      <c r="E56" s="392">
        <v>18.463593750000001</v>
      </c>
      <c r="F56" s="392">
        <v>17.9955</v>
      </c>
      <c r="G56" s="392">
        <v>17.373666666666665</v>
      </c>
      <c r="H56" s="392">
        <v>17.060312499999998</v>
      </c>
      <c r="I56" s="392">
        <v>16.87425</v>
      </c>
    </row>
    <row r="57" spans="1:9" s="257" customFormat="1" ht="19" customHeight="1">
      <c r="A57" s="254" t="s">
        <v>181</v>
      </c>
      <c r="B57" s="392">
        <v>15.106</v>
      </c>
      <c r="C57" s="392">
        <v>15.106249999999999</v>
      </c>
      <c r="D57" s="392">
        <v>15.106666666666667</v>
      </c>
      <c r="E57" s="392">
        <v>15.385937500000001</v>
      </c>
      <c r="F57" s="392">
        <v>16.030875000000002</v>
      </c>
      <c r="G57" s="392">
        <v>16.890466666666669</v>
      </c>
      <c r="H57" s="392">
        <v>17.320262500000002</v>
      </c>
      <c r="I57" s="392">
        <v>17.578250000000001</v>
      </c>
    </row>
    <row r="58" spans="1:9" s="257" customFormat="1" ht="19" customHeight="1">
      <c r="A58" s="254" t="s">
        <v>58</v>
      </c>
      <c r="B58" s="392">
        <v>16.429874999999999</v>
      </c>
      <c r="C58" s="392">
        <v>16.429906249999998</v>
      </c>
      <c r="D58" s="392">
        <v>16.429874999999999</v>
      </c>
      <c r="E58" s="392">
        <v>16.429874999999999</v>
      </c>
      <c r="F58" s="392">
        <v>16.4298875</v>
      </c>
      <c r="G58" s="392">
        <v>16.429883333333333</v>
      </c>
      <c r="H58" s="392">
        <v>16.4298875</v>
      </c>
      <c r="I58" s="392">
        <v>16.429885000000002</v>
      </c>
    </row>
    <row r="59" spans="1:9" s="257" customFormat="1" ht="19" customHeight="1">
      <c r="A59" s="254" t="s">
        <v>182</v>
      </c>
      <c r="B59" s="392">
        <v>26.467500000000001</v>
      </c>
      <c r="C59" s="392">
        <v>23.568124999999998</v>
      </c>
      <c r="D59" s="392">
        <v>22.59375</v>
      </c>
      <c r="E59" s="392">
        <v>22.114687499999999</v>
      </c>
      <c r="F59" s="392">
        <v>21.827000000000002</v>
      </c>
      <c r="G59" s="392">
        <v>21.441666666666666</v>
      </c>
      <c r="H59" s="392">
        <v>21.245625</v>
      </c>
      <c r="I59" s="392">
        <v>21.130600000000001</v>
      </c>
    </row>
    <row r="60" spans="1:9" s="257" customFormat="1" ht="19" customHeight="1">
      <c r="A60" s="254" t="s">
        <v>183</v>
      </c>
      <c r="B60" s="392">
        <v>21.370275000000003</v>
      </c>
      <c r="C60" s="392">
        <v>21.370275000000003</v>
      </c>
      <c r="D60" s="392">
        <v>21.370274999999999</v>
      </c>
      <c r="E60" s="392">
        <v>21.370275000000003</v>
      </c>
      <c r="F60" s="392">
        <v>21.370275000000003</v>
      </c>
      <c r="G60" s="392">
        <v>21.372540000000001</v>
      </c>
      <c r="H60" s="392">
        <v>21.370275000000003</v>
      </c>
      <c r="I60" s="392">
        <v>21.371634</v>
      </c>
    </row>
    <row r="61" spans="1:9" s="257" customFormat="1" ht="19" customHeight="1">
      <c r="A61" s="254" t="s">
        <v>201</v>
      </c>
      <c r="B61" s="392">
        <v>22.146312500000001</v>
      </c>
      <c r="C61" s="392">
        <v>17.457671875000003</v>
      </c>
      <c r="D61" s="392">
        <v>18.096895833333335</v>
      </c>
      <c r="E61" s="392">
        <v>19.008109375</v>
      </c>
      <c r="F61" s="392">
        <v>19.561787499999998</v>
      </c>
      <c r="G61" s="392">
        <v>20.288441666666667</v>
      </c>
      <c r="H61" s="392">
        <v>20.651775000000001</v>
      </c>
      <c r="I61" s="392">
        <v>20.869769999999999</v>
      </c>
    </row>
    <row r="62" spans="1:9" s="257" customFormat="1" ht="19" customHeight="1">
      <c r="A62" s="254" t="s">
        <v>202</v>
      </c>
      <c r="B62" s="392">
        <v>19.352499999999999</v>
      </c>
      <c r="C62" s="392">
        <v>15.609375</v>
      </c>
      <c r="D62" s="392">
        <v>15.609166666666667</v>
      </c>
      <c r="E62" s="392">
        <v>15.615</v>
      </c>
      <c r="F62" s="392">
        <v>15.614000000000001</v>
      </c>
      <c r="G62" s="392">
        <v>15.610833333333334</v>
      </c>
      <c r="H62" s="392">
        <v>15.611625</v>
      </c>
      <c r="I62" s="392">
        <v>15.6121</v>
      </c>
    </row>
    <row r="63" spans="1:9" s="257" customFormat="1" ht="19" customHeight="1">
      <c r="A63" s="254" t="s">
        <v>133</v>
      </c>
      <c r="B63" s="392">
        <v>25.725375</v>
      </c>
      <c r="C63" s="392">
        <v>24.929656249999997</v>
      </c>
      <c r="D63" s="392">
        <v>24.677687499999998</v>
      </c>
      <c r="E63" s="392">
        <v>24.551718749999999</v>
      </c>
      <c r="F63" s="392">
        <v>24.468162500000002</v>
      </c>
      <c r="G63" s="392">
        <v>24.367374999999999</v>
      </c>
      <c r="H63" s="392">
        <v>24.3169875</v>
      </c>
      <c r="I63" s="392">
        <v>24.286755000000003</v>
      </c>
    </row>
    <row r="64" spans="1:9" s="257" customFormat="1" ht="19" customHeight="1">
      <c r="A64" s="254" t="s">
        <v>203</v>
      </c>
      <c r="B64" s="392">
        <v>28.050062499999999</v>
      </c>
      <c r="C64" s="392">
        <v>24.356718749999999</v>
      </c>
      <c r="D64" s="392">
        <v>23.114750000000004</v>
      </c>
      <c r="E64" s="392">
        <v>22.501906250000001</v>
      </c>
      <c r="F64" s="392">
        <v>22.1342</v>
      </c>
      <c r="G64" s="392">
        <v>21.641749999999998</v>
      </c>
      <c r="H64" s="392">
        <v>21.395531250000001</v>
      </c>
      <c r="I64" s="392">
        <v>21.247795</v>
      </c>
    </row>
    <row r="65" spans="1:240" ht="19" customHeight="1">
      <c r="G65" s="258"/>
      <c r="H65" s="259"/>
      <c r="I65" s="259"/>
      <c r="J65" s="259"/>
      <c r="K65" s="259"/>
      <c r="L65" s="259"/>
      <c r="M65" s="259"/>
      <c r="N65" s="259"/>
      <c r="O65" s="259"/>
      <c r="P65" s="259"/>
      <c r="Q65" s="259"/>
      <c r="R65" s="259"/>
      <c r="S65" s="259"/>
      <c r="T65" s="259"/>
      <c r="U65" s="259"/>
      <c r="V65" s="259"/>
      <c r="W65" s="259"/>
      <c r="X65" s="259"/>
      <c r="Y65" s="259"/>
      <c r="Z65" s="259"/>
      <c r="AA65" s="259"/>
      <c r="AB65" s="259"/>
      <c r="AC65" s="259"/>
      <c r="AD65" s="259"/>
      <c r="AE65" s="259"/>
      <c r="AF65" s="259"/>
      <c r="AG65" s="259"/>
      <c r="AH65" s="259"/>
      <c r="AI65" s="259"/>
      <c r="AJ65" s="259"/>
      <c r="AK65" s="259"/>
      <c r="AL65" s="259"/>
      <c r="AM65" s="259"/>
      <c r="AN65" s="259"/>
      <c r="AO65" s="259"/>
      <c r="AP65" s="259"/>
      <c r="AQ65" s="259"/>
      <c r="AR65" s="259"/>
      <c r="AS65" s="259"/>
      <c r="AT65" s="259"/>
      <c r="AU65" s="259"/>
      <c r="AV65" s="259"/>
      <c r="AW65" s="259"/>
      <c r="AX65" s="259"/>
      <c r="AY65" s="259"/>
      <c r="AZ65" s="259"/>
      <c r="BA65" s="259"/>
      <c r="BB65" s="259"/>
      <c r="BC65" s="259"/>
      <c r="BD65" s="259"/>
      <c r="BE65" s="259"/>
      <c r="BF65" s="259"/>
      <c r="BG65" s="259"/>
      <c r="BH65" s="259"/>
      <c r="BI65" s="259"/>
      <c r="BJ65" s="259"/>
      <c r="BK65" s="259"/>
      <c r="BL65" s="259"/>
      <c r="BM65" s="259"/>
      <c r="BN65" s="259"/>
      <c r="BO65" s="259"/>
      <c r="BP65" s="259"/>
      <c r="BQ65" s="259"/>
      <c r="BR65" s="259"/>
      <c r="BS65" s="259"/>
      <c r="BT65" s="259"/>
      <c r="BU65" s="259"/>
      <c r="BV65" s="259"/>
      <c r="BW65" s="259"/>
      <c r="BX65" s="259"/>
      <c r="BY65" s="259"/>
      <c r="BZ65" s="259"/>
      <c r="CA65" s="259"/>
      <c r="CB65" s="259"/>
      <c r="CC65" s="259"/>
      <c r="CD65" s="259"/>
      <c r="CE65" s="259"/>
      <c r="CF65" s="259"/>
      <c r="CG65" s="259"/>
      <c r="CH65" s="259"/>
      <c r="CI65" s="259"/>
      <c r="CJ65" s="259"/>
      <c r="CK65" s="259"/>
      <c r="CL65" s="259"/>
      <c r="CM65" s="259"/>
      <c r="CN65" s="259"/>
      <c r="CO65" s="259"/>
      <c r="CP65" s="259"/>
      <c r="CQ65" s="259"/>
      <c r="CR65" s="259"/>
      <c r="CS65" s="259"/>
      <c r="CT65" s="259"/>
      <c r="CU65" s="259"/>
      <c r="CV65" s="259"/>
      <c r="CW65" s="259"/>
      <c r="CX65" s="259"/>
      <c r="CY65" s="259"/>
      <c r="CZ65" s="259"/>
      <c r="DA65" s="259"/>
      <c r="DB65" s="259"/>
      <c r="DC65" s="259"/>
      <c r="DD65" s="259"/>
      <c r="DE65" s="259"/>
      <c r="DF65" s="259"/>
      <c r="DG65" s="259"/>
      <c r="DH65" s="259"/>
      <c r="DI65" s="259"/>
      <c r="DJ65" s="259"/>
      <c r="DK65" s="259"/>
      <c r="DL65" s="259"/>
      <c r="DM65" s="259"/>
      <c r="DN65" s="259"/>
      <c r="DO65" s="259"/>
      <c r="DP65" s="259"/>
      <c r="DQ65" s="259"/>
      <c r="DR65" s="259"/>
      <c r="DS65" s="259"/>
      <c r="DT65" s="259"/>
      <c r="DU65" s="259"/>
      <c r="DV65" s="259"/>
      <c r="DW65" s="259"/>
      <c r="DX65" s="259"/>
      <c r="DY65" s="259"/>
      <c r="DZ65" s="259"/>
      <c r="EA65" s="259"/>
      <c r="EB65" s="259"/>
      <c r="EC65" s="259"/>
      <c r="ED65" s="259"/>
      <c r="EE65" s="259"/>
      <c r="EF65" s="259"/>
      <c r="EG65" s="259"/>
      <c r="EH65" s="259"/>
      <c r="EI65" s="259"/>
      <c r="EJ65" s="259"/>
      <c r="EK65" s="259"/>
      <c r="EL65" s="259"/>
      <c r="EM65" s="259"/>
      <c r="EN65" s="259"/>
      <c r="EO65" s="259"/>
      <c r="EP65" s="259"/>
      <c r="EQ65" s="259"/>
      <c r="ER65" s="259"/>
      <c r="ES65" s="259"/>
      <c r="ET65" s="259"/>
      <c r="EU65" s="259"/>
      <c r="EV65" s="259"/>
      <c r="EW65" s="259"/>
      <c r="EX65" s="259"/>
      <c r="EY65" s="259"/>
      <c r="EZ65" s="259"/>
      <c r="FA65" s="259"/>
      <c r="FB65" s="259"/>
      <c r="FC65" s="259"/>
      <c r="FD65" s="259"/>
      <c r="FE65" s="259"/>
      <c r="FF65" s="259"/>
      <c r="FG65" s="259"/>
      <c r="FH65" s="259"/>
      <c r="FI65" s="259"/>
      <c r="FJ65" s="259"/>
      <c r="FK65" s="259"/>
      <c r="FL65" s="259"/>
      <c r="FM65" s="259"/>
      <c r="FN65" s="259"/>
      <c r="FO65" s="259"/>
      <c r="FP65" s="259"/>
      <c r="FQ65" s="259"/>
      <c r="FR65" s="259"/>
      <c r="FS65" s="259"/>
      <c r="FT65" s="259"/>
      <c r="FU65" s="259"/>
      <c r="FV65" s="259"/>
      <c r="FW65" s="259"/>
      <c r="FX65" s="259"/>
      <c r="FY65" s="259"/>
      <c r="FZ65" s="259"/>
      <c r="GA65" s="259"/>
      <c r="GB65" s="259"/>
      <c r="GC65" s="259"/>
      <c r="GD65" s="259"/>
      <c r="GE65" s="259"/>
      <c r="GF65" s="259"/>
      <c r="GG65" s="259"/>
      <c r="GH65" s="259"/>
      <c r="GI65" s="259"/>
      <c r="GJ65" s="259"/>
      <c r="GK65" s="259"/>
      <c r="GL65" s="259"/>
      <c r="GM65" s="259"/>
      <c r="GN65" s="259"/>
      <c r="GO65" s="259"/>
      <c r="GP65" s="259"/>
      <c r="GQ65" s="259"/>
      <c r="GR65" s="259"/>
      <c r="GS65" s="259"/>
      <c r="GT65" s="259"/>
      <c r="GU65" s="259"/>
      <c r="GV65" s="259"/>
      <c r="GW65" s="259"/>
      <c r="GX65" s="259"/>
      <c r="GY65" s="259"/>
      <c r="GZ65" s="259"/>
      <c r="HA65" s="259"/>
      <c r="HB65" s="259"/>
      <c r="HC65" s="259"/>
      <c r="HD65" s="259"/>
      <c r="HE65" s="259"/>
      <c r="HF65" s="259"/>
      <c r="HG65" s="259"/>
      <c r="HH65" s="259"/>
      <c r="HI65" s="259"/>
      <c r="HJ65" s="259"/>
      <c r="HK65" s="259"/>
      <c r="HL65" s="259"/>
      <c r="HM65" s="259"/>
      <c r="HN65" s="259"/>
      <c r="HO65" s="259"/>
      <c r="HP65" s="259"/>
      <c r="HQ65" s="259"/>
      <c r="HR65" s="259"/>
      <c r="HS65" s="259"/>
      <c r="HT65" s="259"/>
      <c r="HU65" s="259"/>
      <c r="HV65" s="259"/>
      <c r="HW65" s="259"/>
      <c r="HX65" s="259"/>
      <c r="HY65" s="259"/>
      <c r="HZ65" s="259"/>
      <c r="IA65" s="259"/>
      <c r="IB65" s="259"/>
      <c r="IC65" s="259"/>
      <c r="ID65" s="259"/>
      <c r="IE65" s="259"/>
      <c r="IF65" s="259"/>
    </row>
    <row r="66" spans="1:240" ht="19" customHeight="1">
      <c r="A66" s="258"/>
      <c r="B66" s="258"/>
      <c r="C66" s="258"/>
      <c r="D66" s="258"/>
      <c r="E66" s="248"/>
      <c r="F66" s="258"/>
      <c r="G66" s="260"/>
      <c r="H66" s="260"/>
      <c r="I66" s="260"/>
    </row>
    <row r="67" spans="1:240" ht="19" customHeight="1">
      <c r="A67" s="258" t="s">
        <v>204</v>
      </c>
      <c r="B67" s="260"/>
      <c r="C67" s="260"/>
      <c r="D67" s="260"/>
      <c r="E67" s="248"/>
      <c r="F67" s="258" t="s">
        <v>136</v>
      </c>
      <c r="G67" s="260"/>
      <c r="H67" s="260"/>
      <c r="I67" s="260"/>
    </row>
    <row r="68" spans="1:240" ht="19" customHeight="1">
      <c r="A68" s="258" t="s">
        <v>137</v>
      </c>
      <c r="B68" s="260"/>
      <c r="C68" s="260"/>
      <c r="D68" s="260"/>
      <c r="E68" s="248"/>
      <c r="F68" s="258" t="s">
        <v>138</v>
      </c>
      <c r="G68" s="260"/>
      <c r="H68" s="260"/>
      <c r="I68" s="260"/>
    </row>
    <row r="69" spans="1:240" ht="19" customHeight="1">
      <c r="A69" s="258" t="s">
        <v>134</v>
      </c>
      <c r="B69" s="260"/>
      <c r="C69" s="260"/>
      <c r="D69" s="260"/>
      <c r="E69" s="260"/>
      <c r="F69" s="258" t="s">
        <v>135</v>
      </c>
      <c r="G69" s="260"/>
      <c r="H69" s="260"/>
      <c r="I69" s="260"/>
    </row>
    <row r="70" spans="1:240" ht="19" customHeight="1">
      <c r="A70" s="261"/>
      <c r="B70" s="260"/>
      <c r="C70" s="260"/>
      <c r="D70" s="260"/>
      <c r="E70" s="260"/>
      <c r="F70" s="261"/>
      <c r="G70" s="260"/>
      <c r="H70" s="260"/>
      <c r="I70" s="260"/>
    </row>
    <row r="71" spans="1:240" ht="19" customHeight="1">
      <c r="B71" s="262"/>
      <c r="C71" s="262"/>
      <c r="D71" s="262"/>
      <c r="E71" s="262"/>
      <c r="F71" s="262"/>
      <c r="G71" s="262"/>
      <c r="H71" s="262"/>
      <c r="I71" s="262"/>
    </row>
    <row r="72" spans="1:240" ht="19" customHeight="1">
      <c r="B72" s="262"/>
      <c r="C72" s="262"/>
      <c r="D72" s="262"/>
      <c r="E72" s="262"/>
      <c r="F72" s="262"/>
      <c r="G72" s="262"/>
      <c r="H72" s="262"/>
      <c r="I72" s="262"/>
    </row>
    <row r="73" spans="1:240" ht="19" customHeight="1">
      <c r="B73" s="262"/>
      <c r="C73" s="262"/>
      <c r="D73" s="262"/>
      <c r="E73" s="262"/>
      <c r="F73" s="262"/>
      <c r="G73" s="262"/>
      <c r="H73" s="262"/>
      <c r="I73" s="262"/>
    </row>
    <row r="74" spans="1:240" ht="19" customHeight="1">
      <c r="B74" s="262"/>
      <c r="C74" s="262"/>
      <c r="D74" s="262"/>
      <c r="E74" s="262"/>
      <c r="F74" s="262"/>
      <c r="G74" s="262"/>
      <c r="H74" s="262"/>
      <c r="I74" s="262"/>
    </row>
    <row r="75" spans="1:240" ht="19" customHeight="1">
      <c r="B75" s="262"/>
      <c r="C75" s="262"/>
      <c r="D75" s="262"/>
      <c r="E75" s="262"/>
      <c r="F75" s="262"/>
      <c r="G75" s="262"/>
      <c r="H75" s="262"/>
      <c r="I75" s="262"/>
    </row>
    <row r="76" spans="1:240" ht="19" customHeight="1">
      <c r="B76" s="262"/>
      <c r="C76" s="262"/>
      <c r="D76" s="262"/>
      <c r="E76" s="262"/>
      <c r="F76" s="262"/>
      <c r="G76" s="262"/>
      <c r="H76" s="262"/>
      <c r="I76" s="262"/>
    </row>
    <row r="77" spans="1:240" ht="19" customHeight="1">
      <c r="B77" s="262"/>
      <c r="C77" s="262"/>
      <c r="D77" s="262"/>
      <c r="E77" s="262"/>
      <c r="F77" s="262"/>
      <c r="G77" s="262"/>
      <c r="H77" s="262"/>
      <c r="I77" s="262"/>
    </row>
    <row r="78" spans="1:240" ht="19" customHeight="1">
      <c r="B78" s="262"/>
      <c r="C78" s="262"/>
      <c r="D78" s="262"/>
      <c r="E78" s="262"/>
      <c r="F78" s="262"/>
      <c r="G78" s="262"/>
      <c r="H78" s="262"/>
      <c r="I78" s="262"/>
    </row>
    <row r="79" spans="1:240">
      <c r="B79" s="262"/>
      <c r="C79" s="262"/>
      <c r="D79" s="262"/>
      <c r="E79" s="262"/>
      <c r="F79" s="262"/>
      <c r="G79" s="262"/>
      <c r="H79" s="262"/>
      <c r="I79" s="262"/>
    </row>
    <row r="80" spans="1:240">
      <c r="B80" s="262"/>
      <c r="C80" s="262"/>
      <c r="D80" s="262"/>
      <c r="E80" s="262"/>
      <c r="F80" s="262"/>
      <c r="G80" s="262"/>
      <c r="H80" s="262"/>
      <c r="I80" s="262"/>
    </row>
    <row r="81" spans="2:9">
      <c r="B81" s="262"/>
      <c r="C81" s="262"/>
      <c r="D81" s="262"/>
      <c r="E81" s="262"/>
      <c r="F81" s="262"/>
      <c r="G81" s="262"/>
      <c r="H81" s="262"/>
      <c r="I81" s="262"/>
    </row>
    <row r="82" spans="2:9">
      <c r="B82" s="262"/>
      <c r="C82" s="262"/>
      <c r="D82" s="262"/>
      <c r="E82" s="262"/>
      <c r="F82" s="262"/>
      <c r="G82" s="262"/>
      <c r="H82" s="262"/>
      <c r="I82" s="262"/>
    </row>
    <row r="83" spans="2:9">
      <c r="B83" s="262"/>
      <c r="C83" s="262"/>
      <c r="D83" s="262"/>
      <c r="E83" s="262"/>
      <c r="F83" s="262"/>
      <c r="G83" s="262"/>
      <c r="H83" s="262"/>
      <c r="I83" s="262"/>
    </row>
    <row r="84" spans="2:9">
      <c r="B84" s="262"/>
      <c r="C84" s="262"/>
      <c r="D84" s="262"/>
      <c r="E84" s="262"/>
      <c r="F84" s="262"/>
      <c r="G84" s="262"/>
      <c r="H84" s="262"/>
      <c r="I84" s="262"/>
    </row>
    <row r="85" spans="2:9">
      <c r="B85" s="262"/>
      <c r="C85" s="262"/>
      <c r="D85" s="262"/>
      <c r="E85" s="262"/>
      <c r="F85" s="262"/>
      <c r="G85" s="262"/>
      <c r="H85" s="262"/>
      <c r="I85" s="262"/>
    </row>
    <row r="86" spans="2:9">
      <c r="B86" s="262"/>
      <c r="C86" s="262"/>
      <c r="D86" s="262"/>
      <c r="E86" s="262"/>
      <c r="F86" s="262"/>
      <c r="G86" s="262"/>
      <c r="H86" s="262"/>
      <c r="I86" s="262"/>
    </row>
    <row r="87" spans="2:9">
      <c r="B87" s="262"/>
      <c r="C87" s="262"/>
      <c r="D87" s="262"/>
      <c r="E87" s="262"/>
      <c r="F87" s="262"/>
      <c r="G87" s="262"/>
      <c r="H87" s="262"/>
      <c r="I87" s="262"/>
    </row>
    <row r="88" spans="2:9">
      <c r="B88" s="262"/>
      <c r="C88" s="262"/>
      <c r="D88" s="262"/>
      <c r="E88" s="262"/>
      <c r="F88" s="262"/>
      <c r="G88" s="262"/>
      <c r="H88" s="262"/>
      <c r="I88" s="262"/>
    </row>
    <row r="89" spans="2:9">
      <c r="B89" s="262"/>
      <c r="C89" s="262"/>
      <c r="D89" s="262"/>
      <c r="E89" s="262"/>
      <c r="F89" s="262"/>
      <c r="G89" s="262"/>
      <c r="H89" s="262"/>
      <c r="I89" s="262"/>
    </row>
    <row r="90" spans="2:9">
      <c r="B90" s="262"/>
      <c r="C90" s="262"/>
      <c r="D90" s="262"/>
      <c r="E90" s="262"/>
      <c r="F90" s="262"/>
      <c r="G90" s="262"/>
      <c r="H90" s="262"/>
      <c r="I90" s="262"/>
    </row>
    <row r="91" spans="2:9">
      <c r="B91" s="262"/>
      <c r="C91" s="262"/>
      <c r="D91" s="262"/>
      <c r="E91" s="262"/>
      <c r="F91" s="262"/>
      <c r="G91" s="262"/>
      <c r="H91" s="262"/>
      <c r="I91" s="262"/>
    </row>
    <row r="92" spans="2:9">
      <c r="B92" s="262"/>
      <c r="C92" s="262"/>
      <c r="D92" s="262"/>
      <c r="E92" s="262"/>
      <c r="F92" s="262"/>
      <c r="G92" s="262"/>
      <c r="H92" s="262"/>
      <c r="I92" s="262"/>
    </row>
    <row r="93" spans="2:9">
      <c r="B93" s="262"/>
      <c r="C93" s="262"/>
      <c r="D93" s="262"/>
      <c r="E93" s="262"/>
      <c r="F93" s="262"/>
      <c r="G93" s="262"/>
      <c r="H93" s="262"/>
      <c r="I93" s="262"/>
    </row>
    <row r="94" spans="2:9">
      <c r="B94" s="262"/>
      <c r="C94" s="262"/>
      <c r="D94" s="262"/>
      <c r="E94" s="262"/>
      <c r="F94" s="262"/>
      <c r="G94" s="262"/>
      <c r="H94" s="262"/>
      <c r="I94" s="262"/>
    </row>
    <row r="95" spans="2:9">
      <c r="B95" s="262"/>
      <c r="C95" s="262"/>
      <c r="D95" s="262"/>
      <c r="E95" s="262"/>
      <c r="F95" s="262"/>
      <c r="G95" s="262"/>
      <c r="H95" s="262"/>
      <c r="I95" s="262"/>
    </row>
    <row r="96" spans="2:9">
      <c r="B96" s="262"/>
      <c r="C96" s="262"/>
      <c r="D96" s="262"/>
      <c r="E96" s="262"/>
      <c r="F96" s="262"/>
      <c r="G96" s="262"/>
      <c r="H96" s="262"/>
      <c r="I96" s="262"/>
    </row>
    <row r="97" spans="2:9">
      <c r="B97" s="262"/>
      <c r="C97" s="262"/>
      <c r="D97" s="262"/>
      <c r="E97" s="262"/>
      <c r="F97" s="262"/>
      <c r="G97" s="262"/>
      <c r="H97" s="262"/>
      <c r="I97" s="262"/>
    </row>
    <row r="98" spans="2:9">
      <c r="B98" s="262"/>
      <c r="C98" s="262"/>
      <c r="D98" s="262"/>
      <c r="E98" s="262"/>
      <c r="F98" s="262"/>
      <c r="G98" s="262"/>
      <c r="H98" s="262"/>
      <c r="I98" s="262"/>
    </row>
    <row r="99" spans="2:9">
      <c r="B99" s="262"/>
      <c r="C99" s="262"/>
      <c r="D99" s="262"/>
      <c r="E99" s="262"/>
      <c r="F99" s="262"/>
      <c r="G99" s="262"/>
      <c r="H99" s="262"/>
      <c r="I99" s="262"/>
    </row>
    <row r="100" spans="2:9">
      <c r="B100" s="262"/>
      <c r="C100" s="262"/>
      <c r="D100" s="262"/>
      <c r="E100" s="262"/>
      <c r="F100" s="262"/>
      <c r="G100" s="262"/>
      <c r="H100" s="262"/>
      <c r="I100" s="262"/>
    </row>
    <row r="101" spans="2:9">
      <c r="B101" s="262"/>
      <c r="C101" s="262"/>
      <c r="D101" s="262"/>
      <c r="E101" s="262"/>
      <c r="F101" s="262"/>
      <c r="G101" s="262"/>
      <c r="H101" s="262"/>
      <c r="I101" s="262"/>
    </row>
    <row r="102" spans="2:9">
      <c r="B102" s="262"/>
      <c r="C102" s="262"/>
      <c r="D102" s="262"/>
      <c r="E102" s="262"/>
      <c r="F102" s="262"/>
      <c r="G102" s="262"/>
      <c r="H102" s="262"/>
      <c r="I102" s="262"/>
    </row>
    <row r="103" spans="2:9">
      <c r="B103" s="262"/>
      <c r="C103" s="262"/>
      <c r="D103" s="262"/>
      <c r="E103" s="262"/>
      <c r="F103" s="262"/>
      <c r="G103" s="262"/>
      <c r="H103" s="262"/>
      <c r="I103" s="262"/>
    </row>
    <row r="104" spans="2:9">
      <c r="B104" s="262"/>
      <c r="C104" s="262"/>
      <c r="D104" s="262"/>
      <c r="E104" s="262"/>
      <c r="F104" s="262"/>
      <c r="G104" s="262"/>
      <c r="H104" s="262"/>
      <c r="I104" s="262"/>
    </row>
    <row r="105" spans="2:9">
      <c r="B105" s="262"/>
      <c r="C105" s="262"/>
      <c r="D105" s="262"/>
      <c r="E105" s="262"/>
      <c r="F105" s="262"/>
      <c r="G105" s="262"/>
      <c r="H105" s="262"/>
      <c r="I105" s="262"/>
    </row>
    <row r="106" spans="2:9">
      <c r="B106" s="262"/>
      <c r="C106" s="262"/>
      <c r="D106" s="262"/>
      <c r="E106" s="262"/>
      <c r="F106" s="262"/>
      <c r="G106" s="262"/>
      <c r="H106" s="262"/>
      <c r="I106" s="262"/>
    </row>
    <row r="107" spans="2:9">
      <c r="B107" s="262"/>
      <c r="C107" s="262"/>
      <c r="D107" s="262"/>
      <c r="E107" s="262"/>
      <c r="F107" s="262"/>
      <c r="G107" s="262"/>
      <c r="H107" s="262"/>
      <c r="I107" s="262"/>
    </row>
    <row r="108" spans="2:9">
      <c r="B108" s="262"/>
      <c r="C108" s="262"/>
      <c r="D108" s="262"/>
      <c r="E108" s="262"/>
      <c r="F108" s="262"/>
      <c r="G108" s="262"/>
      <c r="H108" s="262"/>
      <c r="I108" s="262"/>
    </row>
    <row r="109" spans="2:9">
      <c r="B109" s="262"/>
      <c r="C109" s="262"/>
      <c r="D109" s="262"/>
      <c r="E109" s="262"/>
      <c r="F109" s="262"/>
      <c r="G109" s="262"/>
      <c r="H109" s="262"/>
      <c r="I109" s="262"/>
    </row>
    <row r="110" spans="2:9">
      <c r="B110" s="262"/>
      <c r="C110" s="262"/>
      <c r="D110" s="262"/>
      <c r="E110" s="262"/>
      <c r="F110" s="262"/>
      <c r="G110" s="262"/>
      <c r="H110" s="262"/>
      <c r="I110" s="262"/>
    </row>
    <row r="111" spans="2:9">
      <c r="B111" s="262"/>
      <c r="C111" s="262"/>
      <c r="D111" s="262"/>
      <c r="E111" s="262"/>
      <c r="F111" s="262"/>
      <c r="G111" s="262"/>
      <c r="H111" s="262"/>
      <c r="I111" s="262"/>
    </row>
    <row r="112" spans="2:9">
      <c r="B112" s="262"/>
      <c r="C112" s="262"/>
      <c r="D112" s="262"/>
      <c r="E112" s="262"/>
      <c r="F112" s="262"/>
      <c r="G112" s="262"/>
      <c r="H112" s="262"/>
      <c r="I112" s="262"/>
    </row>
    <row r="113" spans="2:9">
      <c r="B113" s="262"/>
      <c r="C113" s="262"/>
      <c r="D113" s="262"/>
      <c r="E113" s="262"/>
      <c r="F113" s="262"/>
      <c r="G113" s="262"/>
      <c r="H113" s="262"/>
      <c r="I113" s="262"/>
    </row>
    <row r="114" spans="2:9">
      <c r="B114" s="262"/>
      <c r="C114" s="262"/>
      <c r="D114" s="262"/>
      <c r="E114" s="262"/>
      <c r="F114" s="262"/>
      <c r="G114" s="262"/>
      <c r="H114" s="262"/>
      <c r="I114" s="262"/>
    </row>
    <row r="115" spans="2:9">
      <c r="B115" s="262"/>
      <c r="C115" s="262"/>
      <c r="D115" s="262"/>
      <c r="E115" s="262"/>
      <c r="F115" s="262"/>
      <c r="G115" s="262"/>
      <c r="H115" s="262"/>
      <c r="I115" s="262"/>
    </row>
    <row r="116" spans="2:9">
      <c r="B116" s="262"/>
      <c r="C116" s="262"/>
      <c r="D116" s="262"/>
      <c r="E116" s="262"/>
      <c r="F116" s="262"/>
      <c r="G116" s="262"/>
      <c r="H116" s="262"/>
      <c r="I116" s="262"/>
    </row>
    <row r="117" spans="2:9">
      <c r="B117" s="262"/>
      <c r="C117" s="262"/>
      <c r="D117" s="262"/>
      <c r="E117" s="262"/>
      <c r="F117" s="262"/>
      <c r="G117" s="262"/>
      <c r="H117" s="262"/>
      <c r="I117" s="262"/>
    </row>
    <row r="118" spans="2:9">
      <c r="B118" s="262"/>
      <c r="C118" s="262"/>
      <c r="D118" s="262"/>
      <c r="E118" s="262"/>
      <c r="F118" s="262"/>
      <c r="G118" s="262"/>
      <c r="H118" s="262"/>
      <c r="I118" s="262"/>
    </row>
    <row r="119" spans="2:9">
      <c r="B119" s="262"/>
      <c r="C119" s="262"/>
      <c r="D119" s="262"/>
      <c r="E119" s="262"/>
      <c r="F119" s="262"/>
      <c r="G119" s="262"/>
      <c r="H119" s="262"/>
      <c r="I119" s="262"/>
    </row>
    <row r="120" spans="2:9">
      <c r="B120" s="262"/>
      <c r="C120" s="262"/>
      <c r="D120" s="262"/>
      <c r="E120" s="262"/>
      <c r="F120" s="262"/>
      <c r="G120" s="262"/>
      <c r="H120" s="262"/>
      <c r="I120" s="262"/>
    </row>
    <row r="121" spans="2:9">
      <c r="B121" s="262"/>
      <c r="C121" s="262"/>
      <c r="D121" s="262"/>
      <c r="E121" s="262"/>
      <c r="F121" s="262"/>
      <c r="G121" s="262"/>
      <c r="H121" s="262"/>
      <c r="I121" s="262"/>
    </row>
    <row r="122" spans="2:9">
      <c r="B122" s="262"/>
      <c r="C122" s="262"/>
      <c r="D122" s="262"/>
      <c r="E122" s="262"/>
      <c r="F122" s="262"/>
      <c r="G122" s="262"/>
      <c r="H122" s="262"/>
      <c r="I122" s="262"/>
    </row>
  </sheetData>
  <mergeCells count="5">
    <mergeCell ref="B7:I7"/>
    <mergeCell ref="B10:I10"/>
    <mergeCell ref="B38:I38"/>
    <mergeCell ref="A3:I3"/>
    <mergeCell ref="A4:I4"/>
  </mergeCells>
  <phoneticPr fontId="7" type="noConversion"/>
  <printOptions horizontalCentered="1"/>
  <pageMargins left="0.39370078740157483" right="0.39370078740157483" top="0.59055118110236227" bottom="0.59055118110236227" header="0.39370078740157483" footer="0.39370078740157483"/>
  <pageSetup paperSize="9" scale="58" orientation="portrait" r:id="rId1"/>
  <headerFooter alignWithMargins="0">
    <oddHeader>&amp;C&amp;"Helvetica,Fett"&amp;12 2017</oddHeader>
    <oddFooter>&amp;C&amp;"Helvetica,Standard" Eidg. Steuerverwaltung  -  Administration fédérale des contributions  -  Amministrazione federale delle contribuzioni&amp;R57</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Tabelle49"/>
  <dimension ref="A1:HJ127"/>
  <sheetViews>
    <sheetView view="pageLayout" zoomScale="70" zoomScaleNormal="60" zoomScalePageLayoutView="70" workbookViewId="0"/>
  </sheetViews>
  <sheetFormatPr baseColWidth="10" defaultColWidth="10.33203125" defaultRowHeight="13"/>
  <cols>
    <col min="1" max="1" width="27.6640625" style="249" customWidth="1"/>
    <col min="2" max="5" width="16.6640625" style="249" customWidth="1"/>
    <col min="6" max="6" width="2.6640625" style="249" customWidth="1"/>
    <col min="7" max="10" width="16.6640625" style="249" customWidth="1"/>
    <col min="11" max="11" width="2.6640625" style="249" customWidth="1"/>
    <col min="12" max="12" width="18.5" style="249" customWidth="1"/>
    <col min="13" max="13" width="17.5" style="249" customWidth="1"/>
    <col min="14" max="14" width="21.1640625" style="249" customWidth="1"/>
    <col min="15" max="15" width="14.5" style="249" customWidth="1"/>
    <col min="16" max="16" width="2.83203125" style="249" customWidth="1"/>
    <col min="17" max="17" width="19.5" style="249" customWidth="1"/>
    <col min="18" max="18" width="17.1640625" style="249" customWidth="1"/>
    <col min="19" max="19" width="17.5" style="249" customWidth="1"/>
    <col min="20" max="20" width="12.6640625" style="249" customWidth="1"/>
    <col min="21" max="21" width="35.1640625" style="249" customWidth="1"/>
    <col min="22" max="216" width="12.6640625" style="249" customWidth="1"/>
    <col min="217" max="16384" width="10.33203125" style="249"/>
  </cols>
  <sheetData>
    <row r="1" spans="1:21" ht="19" customHeight="1">
      <c r="A1" s="247" t="s">
        <v>208</v>
      </c>
      <c r="B1" s="247"/>
      <c r="C1" s="247"/>
      <c r="D1" s="247"/>
      <c r="E1" s="247"/>
      <c r="F1" s="247"/>
      <c r="G1" s="248"/>
      <c r="H1" s="248"/>
      <c r="I1" s="248"/>
      <c r="J1" s="248"/>
      <c r="K1" s="247"/>
    </row>
    <row r="2" spans="1:21" ht="19" customHeight="1">
      <c r="A2" s="247" t="s">
        <v>778</v>
      </c>
      <c r="B2" s="247"/>
      <c r="C2" s="247"/>
      <c r="D2" s="247"/>
      <c r="E2" s="247"/>
      <c r="F2" s="247"/>
      <c r="G2" s="248"/>
      <c r="H2" s="248"/>
      <c r="I2" s="248"/>
      <c r="J2" s="248"/>
      <c r="K2" s="247"/>
    </row>
    <row r="3" spans="1:21" ht="19" customHeight="1">
      <c r="A3" s="382" t="s">
        <v>308</v>
      </c>
      <c r="B3" s="247"/>
      <c r="C3" s="247"/>
      <c r="D3" s="247"/>
      <c r="E3" s="247"/>
      <c r="F3" s="247"/>
      <c r="G3" s="248"/>
      <c r="H3" s="248"/>
      <c r="I3" s="248"/>
      <c r="J3" s="248"/>
      <c r="K3" s="247"/>
    </row>
    <row r="4" spans="1:21" ht="19" customHeight="1">
      <c r="A4" s="382" t="s">
        <v>309</v>
      </c>
      <c r="B4" s="247"/>
      <c r="C4" s="247"/>
      <c r="D4" s="247"/>
      <c r="E4" s="247"/>
      <c r="F4" s="247"/>
      <c r="G4" s="248"/>
      <c r="H4" s="248"/>
      <c r="I4" s="248"/>
      <c r="J4" s="248"/>
      <c r="K4" s="247"/>
    </row>
    <row r="5" spans="1:21" ht="19" customHeight="1">
      <c r="A5" s="248"/>
      <c r="B5" s="248"/>
      <c r="C5" s="248"/>
      <c r="D5" s="248"/>
      <c r="E5" s="248"/>
      <c r="F5" s="248"/>
      <c r="G5" s="248"/>
      <c r="H5" s="248"/>
      <c r="I5" s="248"/>
      <c r="J5" s="248"/>
      <c r="K5" s="248"/>
    </row>
    <row r="6" spans="1:21" ht="19" customHeight="1" thickBot="1">
      <c r="B6" s="264"/>
      <c r="C6" s="248"/>
      <c r="D6" s="248"/>
      <c r="E6" s="248"/>
      <c r="F6" s="248"/>
      <c r="G6" s="264"/>
      <c r="H6" s="248"/>
      <c r="I6" s="248"/>
      <c r="J6" s="248"/>
      <c r="K6" s="248"/>
    </row>
    <row r="7" spans="1:21" ht="19" customHeight="1">
      <c r="A7" s="250">
        <v>29</v>
      </c>
      <c r="B7" s="269" t="s">
        <v>209</v>
      </c>
      <c r="C7" s="928" t="s">
        <v>210</v>
      </c>
      <c r="D7" s="929"/>
      <c r="E7" s="930"/>
      <c r="F7" s="286"/>
      <c r="G7" s="269" t="s">
        <v>209</v>
      </c>
      <c r="H7" s="928" t="s">
        <v>210</v>
      </c>
      <c r="I7" s="929"/>
      <c r="J7" s="930"/>
      <c r="K7" s="286"/>
      <c r="L7" s="299" t="s">
        <v>120</v>
      </c>
      <c r="M7" s="928" t="s">
        <v>121</v>
      </c>
      <c r="N7" s="929"/>
      <c r="O7" s="930"/>
      <c r="P7" s="307"/>
      <c r="Q7" s="300" t="s">
        <v>120</v>
      </c>
      <c r="R7" s="928" t="s">
        <v>121</v>
      </c>
      <c r="S7" s="929"/>
      <c r="T7" s="930"/>
      <c r="U7" s="456">
        <v>29</v>
      </c>
    </row>
    <row r="8" spans="1:21" ht="19" customHeight="1">
      <c r="A8" s="252"/>
      <c r="B8" s="270" t="s">
        <v>211</v>
      </c>
      <c r="C8" s="277"/>
      <c r="D8" s="280"/>
      <c r="E8" s="271"/>
      <c r="F8" s="284"/>
      <c r="G8" s="270" t="s">
        <v>211</v>
      </c>
      <c r="H8" s="277"/>
      <c r="I8" s="280"/>
      <c r="J8" s="271"/>
      <c r="K8" s="284"/>
      <c r="L8" s="301" t="s">
        <v>122</v>
      </c>
      <c r="M8" s="303"/>
      <c r="N8" s="303"/>
      <c r="O8" s="294"/>
      <c r="P8" s="295"/>
      <c r="Q8" s="301" t="s">
        <v>122</v>
      </c>
      <c r="R8" s="308"/>
      <c r="S8" s="308"/>
      <c r="T8" s="309"/>
      <c r="U8" s="290"/>
    </row>
    <row r="9" spans="1:21" ht="19" customHeight="1">
      <c r="B9" s="272" t="s">
        <v>212</v>
      </c>
      <c r="C9" s="278" t="s">
        <v>213</v>
      </c>
      <c r="D9" s="281"/>
      <c r="E9" s="273"/>
      <c r="F9" s="248"/>
      <c r="G9" s="272" t="s">
        <v>212</v>
      </c>
      <c r="H9" s="278" t="s">
        <v>213</v>
      </c>
      <c r="I9" s="281"/>
      <c r="J9" s="273"/>
      <c r="K9" s="248"/>
      <c r="L9" s="301" t="s">
        <v>123</v>
      </c>
      <c r="M9" s="304" t="s">
        <v>124</v>
      </c>
      <c r="N9" s="304"/>
      <c r="O9" s="274"/>
      <c r="P9" s="296"/>
      <c r="Q9" s="301" t="s">
        <v>123</v>
      </c>
      <c r="R9" s="304" t="s">
        <v>124</v>
      </c>
      <c r="S9" s="304"/>
      <c r="T9" s="289"/>
      <c r="U9" s="290"/>
    </row>
    <row r="10" spans="1:21" ht="19" customHeight="1">
      <c r="A10" s="251"/>
      <c r="B10" s="272" t="s">
        <v>214</v>
      </c>
      <c r="C10" s="278" t="s">
        <v>215</v>
      </c>
      <c r="D10" s="282" t="s">
        <v>13</v>
      </c>
      <c r="E10" s="289" t="s">
        <v>216</v>
      </c>
      <c r="F10" s="285"/>
      <c r="G10" s="272" t="s">
        <v>214</v>
      </c>
      <c r="H10" s="278" t="s">
        <v>215</v>
      </c>
      <c r="I10" s="282" t="s">
        <v>13</v>
      </c>
      <c r="J10" s="274" t="s">
        <v>216</v>
      </c>
      <c r="K10" s="248"/>
      <c r="L10" s="301" t="s">
        <v>126</v>
      </c>
      <c r="M10" s="304" t="s">
        <v>127</v>
      </c>
      <c r="N10" s="304" t="s">
        <v>14</v>
      </c>
      <c r="O10" s="289" t="s">
        <v>216</v>
      </c>
      <c r="P10" s="297"/>
      <c r="Q10" s="301" t="s">
        <v>126</v>
      </c>
      <c r="R10" s="304" t="s">
        <v>127</v>
      </c>
      <c r="S10" s="304" t="s">
        <v>14</v>
      </c>
      <c r="T10" s="289" t="s">
        <v>216</v>
      </c>
    </row>
    <row r="11" spans="1:21" ht="19" customHeight="1" thickBot="1">
      <c r="A11" s="252"/>
      <c r="B11" s="275" t="s">
        <v>217</v>
      </c>
      <c r="C11" s="279" t="s">
        <v>218</v>
      </c>
      <c r="D11" s="283"/>
      <c r="E11" s="276"/>
      <c r="F11" s="248"/>
      <c r="G11" s="275" t="s">
        <v>217</v>
      </c>
      <c r="H11" s="279" t="s">
        <v>218</v>
      </c>
      <c r="I11" s="283"/>
      <c r="J11" s="276"/>
      <c r="K11" s="248"/>
      <c r="L11" s="302" t="s">
        <v>128</v>
      </c>
      <c r="M11" s="305" t="s">
        <v>129</v>
      </c>
      <c r="N11" s="306"/>
      <c r="O11" s="298"/>
      <c r="P11" s="296"/>
      <c r="Q11" s="302" t="s">
        <v>128</v>
      </c>
      <c r="R11" s="305" t="s">
        <v>129</v>
      </c>
      <c r="S11" s="306"/>
      <c r="T11" s="310"/>
      <c r="U11" s="292"/>
    </row>
    <row r="12" spans="1:21" ht="19" customHeight="1">
      <c r="A12" s="251" t="s">
        <v>10</v>
      </c>
      <c r="B12" s="253"/>
      <c r="C12" s="253"/>
      <c r="D12" s="253"/>
      <c r="E12" s="253"/>
      <c r="F12" s="253"/>
      <c r="G12" s="253"/>
      <c r="H12" s="253"/>
      <c r="I12" s="253"/>
      <c r="J12" s="253"/>
      <c r="K12" s="253"/>
      <c r="L12" s="253"/>
      <c r="M12" s="253"/>
      <c r="N12" s="253"/>
      <c r="O12" s="253"/>
      <c r="P12" s="253"/>
      <c r="Q12" s="253"/>
      <c r="R12" s="253"/>
      <c r="S12" s="253"/>
      <c r="T12" s="253"/>
      <c r="U12" s="291" t="s">
        <v>125</v>
      </c>
    </row>
    <row r="13" spans="1:21" ht="19" customHeight="1">
      <c r="A13" s="252"/>
      <c r="B13" s="917" t="s">
        <v>115</v>
      </c>
      <c r="C13" s="918"/>
      <c r="D13" s="918"/>
      <c r="E13" s="919"/>
      <c r="F13" s="287"/>
      <c r="G13" s="917" t="s">
        <v>116</v>
      </c>
      <c r="H13" s="918"/>
      <c r="I13" s="918"/>
      <c r="J13" s="919"/>
      <c r="K13" s="287"/>
      <c r="L13" s="917" t="s">
        <v>130</v>
      </c>
      <c r="M13" s="918"/>
      <c r="N13" s="918"/>
      <c r="O13" s="919"/>
      <c r="P13" s="287"/>
      <c r="Q13" s="917" t="s">
        <v>131</v>
      </c>
      <c r="R13" s="918"/>
      <c r="S13" s="918"/>
      <c r="T13" s="919"/>
      <c r="U13" s="290"/>
    </row>
    <row r="14" spans="1:21" ht="19" customHeight="1">
      <c r="A14" s="265" t="s">
        <v>38</v>
      </c>
      <c r="B14" s="393">
        <v>3000</v>
      </c>
      <c r="C14" s="393">
        <v>722</v>
      </c>
      <c r="D14" s="393">
        <v>255</v>
      </c>
      <c r="E14" s="393">
        <f>C14+D14</f>
        <v>977</v>
      </c>
      <c r="F14" s="393"/>
      <c r="G14" s="393">
        <v>6200</v>
      </c>
      <c r="H14" s="393">
        <v>1308</v>
      </c>
      <c r="I14" s="393">
        <v>527</v>
      </c>
      <c r="J14" s="393">
        <f>H14+I14</f>
        <v>1835</v>
      </c>
      <c r="K14" s="393"/>
      <c r="L14" s="393">
        <v>9300</v>
      </c>
      <c r="M14" s="393">
        <v>1876</v>
      </c>
      <c r="N14" s="393">
        <v>790</v>
      </c>
      <c r="O14" s="393">
        <v>2666</v>
      </c>
      <c r="P14" s="393">
        <v>0</v>
      </c>
      <c r="Q14" s="393">
        <v>12500</v>
      </c>
      <c r="R14" s="393">
        <v>2462</v>
      </c>
      <c r="S14" s="393">
        <v>1062</v>
      </c>
      <c r="T14" s="393">
        <v>3524</v>
      </c>
      <c r="U14" s="293" t="s">
        <v>189</v>
      </c>
    </row>
    <row r="15" spans="1:21" ht="19" customHeight="1">
      <c r="A15" s="266" t="s">
        <v>39</v>
      </c>
      <c r="B15" s="394">
        <v>3400</v>
      </c>
      <c r="C15" s="394">
        <v>252.54999999999998</v>
      </c>
      <c r="D15" s="394">
        <v>289</v>
      </c>
      <c r="E15" s="393">
        <f t="shared" ref="E15:E39" si="0">C15+D15</f>
        <v>541.54999999999995</v>
      </c>
      <c r="F15" s="393"/>
      <c r="G15" s="394">
        <v>6900</v>
      </c>
      <c r="H15" s="394">
        <v>512.5</v>
      </c>
      <c r="I15" s="394">
        <v>586.5</v>
      </c>
      <c r="J15" s="393">
        <f t="shared" ref="J15:J39" si="1">H15+I15</f>
        <v>1099</v>
      </c>
      <c r="K15" s="393"/>
      <c r="L15" s="393">
        <v>10300</v>
      </c>
      <c r="M15" s="393">
        <v>787.30000000000007</v>
      </c>
      <c r="N15" s="393">
        <v>875.5</v>
      </c>
      <c r="O15" s="393">
        <v>1662.8000000000002</v>
      </c>
      <c r="P15" s="393">
        <v>0</v>
      </c>
      <c r="Q15" s="393">
        <v>13500</v>
      </c>
      <c r="R15" s="393">
        <v>1262.6500000000001</v>
      </c>
      <c r="S15" s="393">
        <v>1147.5</v>
      </c>
      <c r="T15" s="393">
        <v>2410.15</v>
      </c>
      <c r="U15" s="293" t="s">
        <v>190</v>
      </c>
    </row>
    <row r="16" spans="1:21" ht="19" customHeight="1">
      <c r="A16" s="266" t="s">
        <v>40</v>
      </c>
      <c r="B16" s="394">
        <v>3300</v>
      </c>
      <c r="C16" s="394">
        <v>368.15</v>
      </c>
      <c r="D16" s="394">
        <v>280.5</v>
      </c>
      <c r="E16" s="393">
        <f t="shared" si="0"/>
        <v>648.65</v>
      </c>
      <c r="F16" s="393"/>
      <c r="G16" s="394">
        <v>6800</v>
      </c>
      <c r="H16" s="394">
        <v>562.40000000000009</v>
      </c>
      <c r="I16" s="394">
        <v>578</v>
      </c>
      <c r="J16" s="393">
        <f t="shared" si="1"/>
        <v>1140.4000000000001</v>
      </c>
      <c r="K16" s="393"/>
      <c r="L16" s="393">
        <v>10400</v>
      </c>
      <c r="M16" s="393">
        <v>762.2</v>
      </c>
      <c r="N16" s="393">
        <v>884</v>
      </c>
      <c r="O16" s="393">
        <v>1646.2</v>
      </c>
      <c r="P16" s="393">
        <v>0</v>
      </c>
      <c r="Q16" s="393">
        <v>13900</v>
      </c>
      <c r="R16" s="393">
        <v>956.44999999999993</v>
      </c>
      <c r="S16" s="393">
        <v>1181.5</v>
      </c>
      <c r="T16" s="393">
        <v>2137.9499999999998</v>
      </c>
      <c r="U16" s="293" t="s">
        <v>191</v>
      </c>
    </row>
    <row r="17" spans="1:21" ht="19" customHeight="1">
      <c r="A17" s="266" t="s">
        <v>41</v>
      </c>
      <c r="B17" s="394">
        <v>3400</v>
      </c>
      <c r="C17" s="394">
        <v>309.79784000000001</v>
      </c>
      <c r="D17" s="394">
        <v>289</v>
      </c>
      <c r="E17" s="393">
        <f t="shared" si="0"/>
        <v>598.79783999999995</v>
      </c>
      <c r="F17" s="393"/>
      <c r="G17" s="394">
        <v>6800</v>
      </c>
      <c r="H17" s="394">
        <v>618.64568000000008</v>
      </c>
      <c r="I17" s="394">
        <v>578</v>
      </c>
      <c r="J17" s="393">
        <f t="shared" si="1"/>
        <v>1196.6456800000001</v>
      </c>
      <c r="K17" s="393"/>
      <c r="L17" s="393">
        <v>10200</v>
      </c>
      <c r="M17" s="393">
        <v>927.49352000000022</v>
      </c>
      <c r="N17" s="393">
        <v>867</v>
      </c>
      <c r="O17" s="393">
        <v>1794.4935200000002</v>
      </c>
      <c r="P17" s="393">
        <v>0</v>
      </c>
      <c r="Q17" s="393">
        <v>13600</v>
      </c>
      <c r="R17" s="393">
        <v>1236.3413600000001</v>
      </c>
      <c r="S17" s="393">
        <v>1156</v>
      </c>
      <c r="T17" s="393">
        <v>2392.3413600000003</v>
      </c>
      <c r="U17" s="293" t="s">
        <v>41</v>
      </c>
    </row>
    <row r="18" spans="1:21" ht="19" customHeight="1">
      <c r="A18" s="266" t="s">
        <v>42</v>
      </c>
      <c r="B18" s="394">
        <v>3300</v>
      </c>
      <c r="C18" s="394">
        <v>423.15</v>
      </c>
      <c r="D18" s="394">
        <v>280.5</v>
      </c>
      <c r="E18" s="393">
        <f t="shared" si="0"/>
        <v>703.65</v>
      </c>
      <c r="F18" s="393"/>
      <c r="G18" s="394">
        <v>6800</v>
      </c>
      <c r="H18" s="394">
        <v>647.4</v>
      </c>
      <c r="I18" s="394">
        <v>578</v>
      </c>
      <c r="J18" s="393">
        <f t="shared" si="1"/>
        <v>1225.4000000000001</v>
      </c>
      <c r="K18" s="393"/>
      <c r="L18" s="393">
        <v>10200</v>
      </c>
      <c r="M18" s="393">
        <v>971.1</v>
      </c>
      <c r="N18" s="393">
        <v>867</v>
      </c>
      <c r="O18" s="393">
        <v>1838.1</v>
      </c>
      <c r="P18" s="393">
        <v>0</v>
      </c>
      <c r="Q18" s="393">
        <v>13600</v>
      </c>
      <c r="R18" s="393">
        <v>1294.8</v>
      </c>
      <c r="S18" s="393">
        <v>1156</v>
      </c>
      <c r="T18" s="393">
        <v>2450.8000000000002</v>
      </c>
      <c r="U18" s="293" t="s">
        <v>42</v>
      </c>
    </row>
    <row r="19" spans="1:21" ht="19" customHeight="1">
      <c r="A19" s="266" t="s">
        <v>168</v>
      </c>
      <c r="B19" s="394">
        <v>3226</v>
      </c>
      <c r="C19" s="394">
        <v>500</v>
      </c>
      <c r="D19" s="394">
        <v>274</v>
      </c>
      <c r="E19" s="393">
        <f t="shared" si="0"/>
        <v>774</v>
      </c>
      <c r="F19" s="393"/>
      <c r="G19" s="394">
        <v>6800</v>
      </c>
      <c r="H19" s="394">
        <v>614.79999999999995</v>
      </c>
      <c r="I19" s="394">
        <v>578</v>
      </c>
      <c r="J19" s="393">
        <f t="shared" si="1"/>
        <v>1192.8</v>
      </c>
      <c r="K19" s="393"/>
      <c r="L19" s="393">
        <v>10300</v>
      </c>
      <c r="M19" s="393">
        <v>828.3</v>
      </c>
      <c r="N19" s="393">
        <v>876</v>
      </c>
      <c r="O19" s="393">
        <v>1704.3</v>
      </c>
      <c r="P19" s="393">
        <v>0</v>
      </c>
      <c r="Q19" s="393">
        <v>13800</v>
      </c>
      <c r="R19" s="393">
        <v>1041.8000000000002</v>
      </c>
      <c r="S19" s="393">
        <v>1173</v>
      </c>
      <c r="T19" s="393">
        <v>2214.8000000000002</v>
      </c>
      <c r="U19" s="293" t="s">
        <v>168</v>
      </c>
    </row>
    <row r="20" spans="1:21" ht="19" customHeight="1">
      <c r="A20" s="266" t="s">
        <v>169</v>
      </c>
      <c r="B20" s="394">
        <v>3226</v>
      </c>
      <c r="C20" s="394">
        <v>500</v>
      </c>
      <c r="D20" s="394">
        <v>274</v>
      </c>
      <c r="E20" s="393">
        <f t="shared" si="0"/>
        <v>774</v>
      </c>
      <c r="F20" s="393"/>
      <c r="G20" s="394">
        <v>6912</v>
      </c>
      <c r="H20" s="394">
        <v>500</v>
      </c>
      <c r="I20" s="394">
        <v>588</v>
      </c>
      <c r="J20" s="393">
        <f t="shared" si="1"/>
        <v>1088</v>
      </c>
      <c r="K20" s="393"/>
      <c r="L20" s="393">
        <v>10472</v>
      </c>
      <c r="M20" s="393">
        <v>638</v>
      </c>
      <c r="N20" s="393">
        <v>890</v>
      </c>
      <c r="O20" s="393">
        <v>1528</v>
      </c>
      <c r="P20" s="393">
        <v>0</v>
      </c>
      <c r="Q20" s="393">
        <v>13965</v>
      </c>
      <c r="R20" s="393">
        <v>848</v>
      </c>
      <c r="S20" s="393">
        <v>1187</v>
      </c>
      <c r="T20" s="393">
        <v>2035</v>
      </c>
      <c r="U20" s="293" t="s">
        <v>169</v>
      </c>
    </row>
    <row r="21" spans="1:21" ht="19" customHeight="1">
      <c r="A21" s="266" t="s">
        <v>170</v>
      </c>
      <c r="B21" s="394">
        <v>3160</v>
      </c>
      <c r="C21" s="394">
        <v>573</v>
      </c>
      <c r="D21" s="394">
        <v>268</v>
      </c>
      <c r="E21" s="393">
        <f t="shared" si="0"/>
        <v>841</v>
      </c>
      <c r="F21" s="393"/>
      <c r="G21" s="394">
        <v>6500</v>
      </c>
      <c r="H21" s="394">
        <v>911</v>
      </c>
      <c r="I21" s="394">
        <v>552</v>
      </c>
      <c r="J21" s="393">
        <f t="shared" si="1"/>
        <v>1463</v>
      </c>
      <c r="K21" s="393"/>
      <c r="L21" s="393">
        <v>9900</v>
      </c>
      <c r="M21" s="393">
        <v>1255</v>
      </c>
      <c r="N21" s="393">
        <v>841</v>
      </c>
      <c r="O21" s="393">
        <v>2096</v>
      </c>
      <c r="P21" s="393">
        <v>0</v>
      </c>
      <c r="Q21" s="393">
        <v>13300</v>
      </c>
      <c r="R21" s="393">
        <v>1599</v>
      </c>
      <c r="S21" s="393">
        <v>1130</v>
      </c>
      <c r="T21" s="393">
        <v>2729</v>
      </c>
      <c r="U21" s="293" t="s">
        <v>192</v>
      </c>
    </row>
    <row r="22" spans="1:21" ht="19" customHeight="1">
      <c r="A22" s="266" t="s">
        <v>171</v>
      </c>
      <c r="B22" s="394">
        <v>3500</v>
      </c>
      <c r="C22" s="394">
        <v>232</v>
      </c>
      <c r="D22" s="394">
        <v>297.5</v>
      </c>
      <c r="E22" s="393">
        <f t="shared" si="0"/>
        <v>529.5</v>
      </c>
      <c r="F22" s="393"/>
      <c r="G22" s="394">
        <v>7000</v>
      </c>
      <c r="H22" s="394">
        <v>389</v>
      </c>
      <c r="I22" s="394">
        <v>595</v>
      </c>
      <c r="J22" s="393">
        <f t="shared" si="1"/>
        <v>984</v>
      </c>
      <c r="K22" s="393"/>
      <c r="L22" s="393">
        <v>10500</v>
      </c>
      <c r="M22" s="393">
        <v>546</v>
      </c>
      <c r="N22" s="393">
        <v>892.5</v>
      </c>
      <c r="O22" s="393">
        <v>1438.5</v>
      </c>
      <c r="P22" s="393">
        <v>0</v>
      </c>
      <c r="Q22" s="393">
        <v>14100</v>
      </c>
      <c r="R22" s="393">
        <v>708</v>
      </c>
      <c r="S22" s="393">
        <v>1198.5</v>
      </c>
      <c r="T22" s="393">
        <v>1906.5</v>
      </c>
      <c r="U22" s="293" t="s">
        <v>193</v>
      </c>
    </row>
    <row r="23" spans="1:21" ht="19" customHeight="1">
      <c r="A23" s="266" t="s">
        <v>172</v>
      </c>
      <c r="B23" s="394">
        <v>3200</v>
      </c>
      <c r="C23" s="394">
        <v>564.04999999999995</v>
      </c>
      <c r="D23" s="394">
        <v>272</v>
      </c>
      <c r="E23" s="393">
        <f t="shared" si="0"/>
        <v>836.05</v>
      </c>
      <c r="F23" s="393"/>
      <c r="G23" s="394">
        <v>6600</v>
      </c>
      <c r="H23" s="394">
        <v>837.65000000000009</v>
      </c>
      <c r="I23" s="394">
        <v>561</v>
      </c>
      <c r="J23" s="393">
        <f t="shared" si="1"/>
        <v>1398.65</v>
      </c>
      <c r="K23" s="393"/>
      <c r="L23" s="393">
        <v>10000</v>
      </c>
      <c r="M23" s="393">
        <v>1111.25</v>
      </c>
      <c r="N23" s="393">
        <v>850</v>
      </c>
      <c r="O23" s="393">
        <v>1961.25</v>
      </c>
      <c r="P23" s="393">
        <v>0</v>
      </c>
      <c r="Q23" s="393">
        <v>13500</v>
      </c>
      <c r="R23" s="393">
        <v>1392.9</v>
      </c>
      <c r="S23" s="393">
        <v>1147.5</v>
      </c>
      <c r="T23" s="393">
        <v>2540.4</v>
      </c>
      <c r="U23" s="293" t="s">
        <v>194</v>
      </c>
    </row>
    <row r="24" spans="1:21" ht="19" customHeight="1">
      <c r="A24" s="266" t="s">
        <v>173</v>
      </c>
      <c r="B24" s="394">
        <v>3300</v>
      </c>
      <c r="C24" s="394">
        <v>444</v>
      </c>
      <c r="D24" s="394">
        <v>280.5</v>
      </c>
      <c r="E24" s="393">
        <f t="shared" si="0"/>
        <v>724.5</v>
      </c>
      <c r="F24" s="393"/>
      <c r="G24" s="394">
        <v>6700</v>
      </c>
      <c r="H24" s="394">
        <v>743.7</v>
      </c>
      <c r="I24" s="394">
        <v>569.5</v>
      </c>
      <c r="J24" s="393">
        <f t="shared" si="1"/>
        <v>1313.2</v>
      </c>
      <c r="K24" s="393"/>
      <c r="L24" s="393">
        <v>10000</v>
      </c>
      <c r="M24" s="393">
        <v>1110</v>
      </c>
      <c r="N24" s="393">
        <v>850</v>
      </c>
      <c r="O24" s="393">
        <v>1960</v>
      </c>
      <c r="P24" s="393">
        <v>0</v>
      </c>
      <c r="Q24" s="393">
        <v>13400</v>
      </c>
      <c r="R24" s="393">
        <v>1487.4</v>
      </c>
      <c r="S24" s="393">
        <v>1139</v>
      </c>
      <c r="T24" s="393">
        <v>2626.4</v>
      </c>
      <c r="U24" s="293" t="s">
        <v>879</v>
      </c>
    </row>
    <row r="25" spans="1:21" ht="19" customHeight="1">
      <c r="A25" s="266" t="s">
        <v>174</v>
      </c>
      <c r="B25" s="394">
        <v>2900</v>
      </c>
      <c r="C25" s="394">
        <v>902</v>
      </c>
      <c r="D25" s="394">
        <v>246.5</v>
      </c>
      <c r="E25" s="393">
        <f t="shared" si="0"/>
        <v>1148.5</v>
      </c>
      <c r="F25" s="393"/>
      <c r="G25" s="394">
        <v>5900</v>
      </c>
      <c r="H25" s="394">
        <v>1528</v>
      </c>
      <c r="I25" s="394">
        <v>501.5</v>
      </c>
      <c r="J25" s="393">
        <f t="shared" si="1"/>
        <v>2029.5</v>
      </c>
      <c r="K25" s="393"/>
      <c r="L25" s="393">
        <v>8900</v>
      </c>
      <c r="M25" s="393">
        <v>2305</v>
      </c>
      <c r="N25" s="393">
        <v>756.5</v>
      </c>
      <c r="O25" s="393">
        <v>3061.5</v>
      </c>
      <c r="P25" s="393">
        <v>0</v>
      </c>
      <c r="Q25" s="393">
        <v>12100</v>
      </c>
      <c r="R25" s="393">
        <v>2945</v>
      </c>
      <c r="S25" s="393">
        <v>1028.5</v>
      </c>
      <c r="T25" s="393">
        <v>3973.5</v>
      </c>
      <c r="U25" s="293" t="s">
        <v>196</v>
      </c>
    </row>
    <row r="26" spans="1:21" ht="19" customHeight="1">
      <c r="A26" s="266" t="s">
        <v>175</v>
      </c>
      <c r="B26" s="394">
        <v>3100</v>
      </c>
      <c r="C26" s="394">
        <v>625.29999999999995</v>
      </c>
      <c r="D26" s="394">
        <v>263.5</v>
      </c>
      <c r="E26" s="393">
        <f t="shared" si="0"/>
        <v>888.8</v>
      </c>
      <c r="F26" s="393"/>
      <c r="G26" s="394">
        <v>6500</v>
      </c>
      <c r="H26" s="394">
        <v>1009.5</v>
      </c>
      <c r="I26" s="394">
        <v>552.5</v>
      </c>
      <c r="J26" s="393">
        <f t="shared" si="1"/>
        <v>1562</v>
      </c>
      <c r="K26" s="393"/>
      <c r="L26" s="393">
        <v>9800</v>
      </c>
      <c r="M26" s="393">
        <v>1382.4</v>
      </c>
      <c r="N26" s="393">
        <v>833</v>
      </c>
      <c r="O26" s="393">
        <v>2215.4</v>
      </c>
      <c r="P26" s="393">
        <v>0</v>
      </c>
      <c r="Q26" s="393">
        <v>13100</v>
      </c>
      <c r="R26" s="393">
        <v>1755.3</v>
      </c>
      <c r="S26" s="393">
        <v>1113.5</v>
      </c>
      <c r="T26" s="393">
        <v>2868.8</v>
      </c>
      <c r="U26" s="293" t="s">
        <v>175</v>
      </c>
    </row>
    <row r="27" spans="1:21" ht="19" customHeight="1">
      <c r="A27" s="266" t="s">
        <v>176</v>
      </c>
      <c r="B27" s="394">
        <v>3200</v>
      </c>
      <c r="C27" s="394">
        <v>546</v>
      </c>
      <c r="D27" s="394">
        <v>272</v>
      </c>
      <c r="E27" s="393">
        <f t="shared" si="0"/>
        <v>818</v>
      </c>
      <c r="F27" s="393"/>
      <c r="G27" s="394">
        <v>6500</v>
      </c>
      <c r="H27" s="394">
        <v>893</v>
      </c>
      <c r="I27" s="394">
        <v>553</v>
      </c>
      <c r="J27" s="393">
        <f t="shared" si="1"/>
        <v>1446</v>
      </c>
      <c r="K27" s="393"/>
      <c r="L27" s="393">
        <v>9900</v>
      </c>
      <c r="M27" s="393">
        <v>1250</v>
      </c>
      <c r="N27" s="393">
        <v>842</v>
      </c>
      <c r="O27" s="393">
        <v>2092</v>
      </c>
      <c r="P27" s="393">
        <v>0</v>
      </c>
      <c r="Q27" s="393">
        <v>13300</v>
      </c>
      <c r="R27" s="393">
        <v>1607</v>
      </c>
      <c r="S27" s="393">
        <v>1131</v>
      </c>
      <c r="T27" s="393">
        <v>2738</v>
      </c>
      <c r="U27" s="293" t="s">
        <v>880</v>
      </c>
    </row>
    <row r="28" spans="1:21" ht="19" customHeight="1">
      <c r="A28" s="266" t="s">
        <v>177</v>
      </c>
      <c r="B28" s="394">
        <v>2700</v>
      </c>
      <c r="C28" s="394">
        <v>1075.5</v>
      </c>
      <c r="D28" s="394">
        <v>229.5</v>
      </c>
      <c r="E28" s="393">
        <f t="shared" si="0"/>
        <v>1305</v>
      </c>
      <c r="F28" s="393"/>
      <c r="G28" s="394">
        <v>6200</v>
      </c>
      <c r="H28" s="394">
        <v>1303</v>
      </c>
      <c r="I28" s="394">
        <v>527</v>
      </c>
      <c r="J28" s="393">
        <f t="shared" si="1"/>
        <v>1830</v>
      </c>
      <c r="K28" s="393"/>
      <c r="L28" s="393">
        <v>9700</v>
      </c>
      <c r="M28" s="393">
        <v>1530.5</v>
      </c>
      <c r="N28" s="393">
        <v>824.5</v>
      </c>
      <c r="O28" s="393">
        <v>2355</v>
      </c>
      <c r="P28" s="393">
        <v>0</v>
      </c>
      <c r="Q28" s="393">
        <v>13100</v>
      </c>
      <c r="R28" s="393">
        <v>1751.5</v>
      </c>
      <c r="S28" s="393">
        <v>1113.5</v>
      </c>
      <c r="T28" s="393">
        <v>2865</v>
      </c>
      <c r="U28" s="293" t="s">
        <v>198</v>
      </c>
    </row>
    <row r="29" spans="1:21" ht="19" customHeight="1">
      <c r="A29" s="266" t="s">
        <v>178</v>
      </c>
      <c r="B29" s="394">
        <v>3200</v>
      </c>
      <c r="C29" s="394">
        <v>500</v>
      </c>
      <c r="D29" s="394">
        <v>272</v>
      </c>
      <c r="E29" s="393">
        <f t="shared" si="0"/>
        <v>772</v>
      </c>
      <c r="F29" s="393"/>
      <c r="G29" s="394">
        <v>6900</v>
      </c>
      <c r="H29" s="394">
        <v>552</v>
      </c>
      <c r="I29" s="394">
        <v>586.5</v>
      </c>
      <c r="J29" s="393">
        <f t="shared" si="1"/>
        <v>1138.5</v>
      </c>
      <c r="K29" s="393"/>
      <c r="L29" s="393">
        <v>10300</v>
      </c>
      <c r="M29" s="393">
        <v>824</v>
      </c>
      <c r="N29" s="393">
        <v>875.5</v>
      </c>
      <c r="O29" s="393">
        <v>1699.5</v>
      </c>
      <c r="P29" s="393">
        <v>0</v>
      </c>
      <c r="Q29" s="393">
        <v>13700</v>
      </c>
      <c r="R29" s="393">
        <v>1096</v>
      </c>
      <c r="S29" s="393">
        <v>1164.5</v>
      </c>
      <c r="T29" s="393">
        <v>2260.5</v>
      </c>
      <c r="U29" s="293" t="s">
        <v>881</v>
      </c>
    </row>
    <row r="30" spans="1:21" ht="19" customHeight="1">
      <c r="A30" s="266" t="s">
        <v>117</v>
      </c>
      <c r="B30" s="394">
        <v>3300</v>
      </c>
      <c r="C30" s="394">
        <v>415</v>
      </c>
      <c r="D30" s="394">
        <v>281</v>
      </c>
      <c r="E30" s="393">
        <f t="shared" si="0"/>
        <v>696</v>
      </c>
      <c r="F30" s="393"/>
      <c r="G30" s="394">
        <v>6600</v>
      </c>
      <c r="H30" s="394">
        <v>829</v>
      </c>
      <c r="I30" s="394">
        <v>561</v>
      </c>
      <c r="J30" s="393">
        <f t="shared" si="1"/>
        <v>1390</v>
      </c>
      <c r="K30" s="393"/>
      <c r="L30" s="393">
        <v>9900</v>
      </c>
      <c r="M30" s="393">
        <v>1244</v>
      </c>
      <c r="N30" s="393">
        <v>842</v>
      </c>
      <c r="O30" s="393">
        <v>2086</v>
      </c>
      <c r="P30" s="393">
        <v>0</v>
      </c>
      <c r="Q30" s="393">
        <v>13200</v>
      </c>
      <c r="R30" s="393">
        <v>1658</v>
      </c>
      <c r="S30" s="393">
        <v>1122</v>
      </c>
      <c r="T30" s="393">
        <v>2780</v>
      </c>
      <c r="U30" s="293" t="s">
        <v>199</v>
      </c>
    </row>
    <row r="31" spans="1:21" ht="19" customHeight="1">
      <c r="A31" s="266" t="s">
        <v>180</v>
      </c>
      <c r="B31" s="394">
        <v>3000</v>
      </c>
      <c r="C31" s="394">
        <v>772</v>
      </c>
      <c r="D31" s="394">
        <v>255</v>
      </c>
      <c r="E31" s="393">
        <f t="shared" si="0"/>
        <v>1027</v>
      </c>
      <c r="F31" s="393"/>
      <c r="G31" s="394">
        <v>6300</v>
      </c>
      <c r="H31" s="394">
        <v>1126</v>
      </c>
      <c r="I31" s="394">
        <v>536</v>
      </c>
      <c r="J31" s="393">
        <f t="shared" si="1"/>
        <v>1662</v>
      </c>
      <c r="K31" s="393"/>
      <c r="L31" s="393">
        <v>9700</v>
      </c>
      <c r="M31" s="393">
        <v>1490</v>
      </c>
      <c r="N31" s="393">
        <v>825</v>
      </c>
      <c r="O31" s="393">
        <v>2315</v>
      </c>
      <c r="P31" s="393">
        <v>0</v>
      </c>
      <c r="Q31" s="393">
        <v>13000</v>
      </c>
      <c r="R31" s="393">
        <v>1844</v>
      </c>
      <c r="S31" s="393">
        <v>1105</v>
      </c>
      <c r="T31" s="393">
        <v>2949</v>
      </c>
      <c r="U31" s="293" t="s">
        <v>200</v>
      </c>
    </row>
    <row r="32" spans="1:21" ht="19" customHeight="1">
      <c r="A32" s="266" t="s">
        <v>181</v>
      </c>
      <c r="B32" s="394">
        <v>2908</v>
      </c>
      <c r="C32" s="394">
        <v>845</v>
      </c>
      <c r="D32" s="394">
        <v>247</v>
      </c>
      <c r="E32" s="393">
        <f t="shared" si="0"/>
        <v>1092</v>
      </c>
      <c r="F32" s="393"/>
      <c r="G32" s="394">
        <v>6595</v>
      </c>
      <c r="H32" s="394">
        <v>845</v>
      </c>
      <c r="I32" s="394">
        <v>561</v>
      </c>
      <c r="J32" s="393">
        <f t="shared" si="1"/>
        <v>1406</v>
      </c>
      <c r="K32" s="393"/>
      <c r="L32" s="393">
        <v>10187</v>
      </c>
      <c r="M32" s="393">
        <v>946.9</v>
      </c>
      <c r="N32" s="393">
        <v>866</v>
      </c>
      <c r="O32" s="393">
        <v>1812.9</v>
      </c>
      <c r="P32" s="393">
        <v>0</v>
      </c>
      <c r="Q32" s="393">
        <v>13582</v>
      </c>
      <c r="R32" s="393">
        <v>1262.4000000000001</v>
      </c>
      <c r="S32" s="393">
        <v>1154</v>
      </c>
      <c r="T32" s="393">
        <v>2416.4</v>
      </c>
      <c r="U32" s="293" t="s">
        <v>181</v>
      </c>
    </row>
    <row r="33" spans="1:21" ht="19" customHeight="1">
      <c r="A33" s="266" t="s">
        <v>58</v>
      </c>
      <c r="B33" s="394">
        <v>3342.7999999999997</v>
      </c>
      <c r="C33" s="394">
        <v>373.05</v>
      </c>
      <c r="D33" s="394">
        <v>284.14999999999998</v>
      </c>
      <c r="E33" s="393">
        <f>C33+D33</f>
        <v>657.2</v>
      </c>
      <c r="F33" s="393"/>
      <c r="G33" s="394">
        <v>6685.5999999999995</v>
      </c>
      <c r="H33" s="394">
        <v>746.1</v>
      </c>
      <c r="I33" s="394">
        <v>568.29999999999995</v>
      </c>
      <c r="J33" s="393">
        <f t="shared" si="1"/>
        <v>1314.4</v>
      </c>
      <c r="K33" s="393"/>
      <c r="L33" s="393">
        <v>10028.4</v>
      </c>
      <c r="M33" s="393">
        <v>1119.1500000000001</v>
      </c>
      <c r="N33" s="393">
        <v>852.4</v>
      </c>
      <c r="O33" s="393">
        <v>1971.5500000000002</v>
      </c>
      <c r="P33" s="393">
        <v>0</v>
      </c>
      <c r="Q33" s="393">
        <v>13371.199999999999</v>
      </c>
      <c r="R33" s="393">
        <v>1492.25</v>
      </c>
      <c r="S33" s="393">
        <v>1136.55</v>
      </c>
      <c r="T33" s="393">
        <v>2628.8</v>
      </c>
      <c r="U33" s="293" t="s">
        <v>58</v>
      </c>
    </row>
    <row r="34" spans="1:21" ht="19" customHeight="1">
      <c r="A34" s="266" t="s">
        <v>182</v>
      </c>
      <c r="B34" s="394">
        <v>2941</v>
      </c>
      <c r="C34" s="394">
        <v>808.65</v>
      </c>
      <c r="D34" s="394">
        <v>249.98500000000001</v>
      </c>
      <c r="E34" s="393">
        <f t="shared" si="0"/>
        <v>1058.635</v>
      </c>
      <c r="F34" s="393"/>
      <c r="G34" s="394">
        <v>6115</v>
      </c>
      <c r="H34" s="394">
        <v>1365.6999999999998</v>
      </c>
      <c r="I34" s="394">
        <v>519.77499999999998</v>
      </c>
      <c r="J34" s="393">
        <f t="shared" si="1"/>
        <v>1885.4749999999999</v>
      </c>
      <c r="K34" s="393"/>
      <c r="L34" s="393">
        <v>9288</v>
      </c>
      <c r="M34" s="393">
        <v>1922.55</v>
      </c>
      <c r="N34" s="393">
        <v>789.48</v>
      </c>
      <c r="O34" s="393">
        <v>2712.0299999999997</v>
      </c>
      <c r="P34" s="393">
        <v>0</v>
      </c>
      <c r="Q34" s="393">
        <v>12461</v>
      </c>
      <c r="R34" s="393">
        <v>2479.4</v>
      </c>
      <c r="S34" s="393">
        <v>1059.1849999999999</v>
      </c>
      <c r="T34" s="393">
        <v>3538.585</v>
      </c>
      <c r="U34" s="293" t="s">
        <v>182</v>
      </c>
    </row>
    <row r="35" spans="1:21" ht="19" customHeight="1">
      <c r="A35" s="266" t="s">
        <v>183</v>
      </c>
      <c r="B35" s="394">
        <v>3200</v>
      </c>
      <c r="C35" s="394">
        <v>597.76</v>
      </c>
      <c r="D35" s="394">
        <v>272</v>
      </c>
      <c r="E35" s="393">
        <f t="shared" si="0"/>
        <v>869.76</v>
      </c>
      <c r="F35" s="393"/>
      <c r="G35" s="394">
        <v>6300</v>
      </c>
      <c r="H35" s="394">
        <v>1176.8399999999999</v>
      </c>
      <c r="I35" s="394">
        <v>535.5</v>
      </c>
      <c r="J35" s="393">
        <f t="shared" si="1"/>
        <v>1712.34</v>
      </c>
      <c r="K35" s="393"/>
      <c r="L35" s="393">
        <v>9400</v>
      </c>
      <c r="M35" s="393">
        <v>1755.92</v>
      </c>
      <c r="N35" s="393">
        <v>799</v>
      </c>
      <c r="O35" s="393">
        <v>2554.92</v>
      </c>
      <c r="P35" s="393">
        <v>0</v>
      </c>
      <c r="Q35" s="393">
        <v>12600</v>
      </c>
      <c r="R35" s="393">
        <v>2353.6799999999998</v>
      </c>
      <c r="S35" s="393">
        <v>1071</v>
      </c>
      <c r="T35" s="393">
        <v>3424.68</v>
      </c>
      <c r="U35" s="293" t="s">
        <v>183</v>
      </c>
    </row>
    <row r="36" spans="1:21" ht="19" customHeight="1">
      <c r="A36" s="266" t="s">
        <v>184</v>
      </c>
      <c r="B36" s="394">
        <v>3232</v>
      </c>
      <c r="C36" s="394">
        <v>499.85</v>
      </c>
      <c r="D36" s="394">
        <v>274.72000000000003</v>
      </c>
      <c r="E36" s="393">
        <f t="shared" si="0"/>
        <v>774.57</v>
      </c>
      <c r="F36" s="393"/>
      <c r="G36" s="394">
        <v>6700</v>
      </c>
      <c r="H36" s="394">
        <v>711.05</v>
      </c>
      <c r="I36" s="394">
        <v>569.5</v>
      </c>
      <c r="J36" s="393">
        <f t="shared" si="1"/>
        <v>1280.55</v>
      </c>
      <c r="K36" s="393"/>
      <c r="L36" s="393">
        <v>10200</v>
      </c>
      <c r="M36" s="393">
        <v>924.19999999999993</v>
      </c>
      <c r="N36" s="393">
        <v>867</v>
      </c>
      <c r="O36" s="393">
        <v>1791.1999999999998</v>
      </c>
      <c r="P36" s="393">
        <v>0</v>
      </c>
      <c r="Q36" s="393">
        <v>13700</v>
      </c>
      <c r="R36" s="393">
        <v>1137.3499999999999</v>
      </c>
      <c r="S36" s="393">
        <v>1164.5</v>
      </c>
      <c r="T36" s="393">
        <v>2301.85</v>
      </c>
      <c r="U36" s="293" t="s">
        <v>201</v>
      </c>
    </row>
    <row r="37" spans="1:21" ht="19" customHeight="1">
      <c r="A37" s="266" t="s">
        <v>185</v>
      </c>
      <c r="B37" s="394">
        <v>3200</v>
      </c>
      <c r="C37" s="394">
        <v>500</v>
      </c>
      <c r="D37" s="394">
        <v>272</v>
      </c>
      <c r="E37" s="393">
        <f t="shared" si="0"/>
        <v>772</v>
      </c>
      <c r="F37" s="393"/>
      <c r="G37" s="394">
        <v>6800</v>
      </c>
      <c r="H37" s="394">
        <v>680</v>
      </c>
      <c r="I37" s="394">
        <v>578</v>
      </c>
      <c r="J37" s="393">
        <f t="shared" si="1"/>
        <v>1258</v>
      </c>
      <c r="K37" s="393"/>
      <c r="L37" s="393">
        <v>10100</v>
      </c>
      <c r="M37" s="393">
        <v>1010</v>
      </c>
      <c r="N37" s="393">
        <v>858</v>
      </c>
      <c r="O37" s="393">
        <v>1868</v>
      </c>
      <c r="P37" s="393">
        <v>0</v>
      </c>
      <c r="Q37" s="393">
        <v>13500</v>
      </c>
      <c r="R37" s="393">
        <v>1350</v>
      </c>
      <c r="S37" s="393">
        <v>1147</v>
      </c>
      <c r="T37" s="393">
        <v>2497</v>
      </c>
      <c r="U37" s="293" t="s">
        <v>202</v>
      </c>
    </row>
    <row r="38" spans="1:21" ht="19" customHeight="1">
      <c r="A38" s="266" t="s">
        <v>186</v>
      </c>
      <c r="B38" s="394">
        <v>3000</v>
      </c>
      <c r="C38" s="394">
        <v>781.94999999999993</v>
      </c>
      <c r="D38" s="394">
        <v>255</v>
      </c>
      <c r="E38" s="393">
        <f t="shared" si="0"/>
        <v>1036.9499999999998</v>
      </c>
      <c r="F38" s="393"/>
      <c r="G38" s="394">
        <v>6000</v>
      </c>
      <c r="H38" s="394">
        <v>1482.75</v>
      </c>
      <c r="I38" s="394">
        <v>510</v>
      </c>
      <c r="J38" s="393">
        <f t="shared" si="1"/>
        <v>1992.75</v>
      </c>
      <c r="K38" s="393"/>
      <c r="L38" s="393">
        <v>9100</v>
      </c>
      <c r="M38" s="393">
        <v>2206.9</v>
      </c>
      <c r="N38" s="393">
        <v>773.5</v>
      </c>
      <c r="O38" s="393">
        <v>2980.4</v>
      </c>
      <c r="P38" s="393">
        <v>0</v>
      </c>
      <c r="Q38" s="393">
        <v>12100</v>
      </c>
      <c r="R38" s="393">
        <v>2907.7</v>
      </c>
      <c r="S38" s="393">
        <v>1028.5</v>
      </c>
      <c r="T38" s="393">
        <v>3936.2</v>
      </c>
      <c r="U38" s="293" t="s">
        <v>882</v>
      </c>
    </row>
    <row r="39" spans="1:21" ht="19" customHeight="1">
      <c r="A39" s="266" t="s">
        <v>187</v>
      </c>
      <c r="B39" s="394">
        <v>2800</v>
      </c>
      <c r="C39" s="394">
        <v>864.45</v>
      </c>
      <c r="D39" s="394">
        <v>238</v>
      </c>
      <c r="E39" s="393">
        <f t="shared" si="0"/>
        <v>1102.45</v>
      </c>
      <c r="F39" s="393"/>
      <c r="G39" s="394">
        <v>6000</v>
      </c>
      <c r="H39" s="394">
        <v>1425.4999999999998</v>
      </c>
      <c r="I39" s="394">
        <v>510</v>
      </c>
      <c r="J39" s="393">
        <f t="shared" si="1"/>
        <v>1935.4999999999998</v>
      </c>
      <c r="K39" s="393"/>
      <c r="L39" s="393">
        <v>9200</v>
      </c>
      <c r="M39" s="393">
        <v>1986.55</v>
      </c>
      <c r="N39" s="393">
        <v>782</v>
      </c>
      <c r="O39" s="393">
        <v>2768.55</v>
      </c>
      <c r="P39" s="393">
        <v>0</v>
      </c>
      <c r="Q39" s="393">
        <v>12300</v>
      </c>
      <c r="R39" s="393">
        <v>2530.0500000000002</v>
      </c>
      <c r="S39" s="393">
        <v>1045.5</v>
      </c>
      <c r="T39" s="393">
        <v>3575.55</v>
      </c>
      <c r="U39" s="293" t="s">
        <v>203</v>
      </c>
    </row>
    <row r="40" spans="1:21" ht="19" customHeight="1">
      <c r="A40" s="265"/>
      <c r="B40" s="267"/>
      <c r="C40" s="267"/>
      <c r="D40" s="267"/>
      <c r="E40" s="267"/>
      <c r="F40" s="267"/>
      <c r="G40" s="267"/>
      <c r="H40" s="267"/>
      <c r="I40" s="267"/>
      <c r="J40" s="267"/>
      <c r="K40" s="267"/>
      <c r="L40" s="393"/>
      <c r="M40" s="393"/>
      <c r="N40" s="393"/>
      <c r="O40" s="393"/>
      <c r="P40" s="393"/>
      <c r="Q40" s="393"/>
      <c r="R40" s="393"/>
      <c r="S40" s="393"/>
      <c r="T40" s="393"/>
      <c r="U40" s="293"/>
    </row>
    <row r="41" spans="1:21" ht="19" customHeight="1">
      <c r="A41" s="268"/>
      <c r="B41" s="925" t="s">
        <v>118</v>
      </c>
      <c r="C41" s="926"/>
      <c r="D41" s="926"/>
      <c r="E41" s="927"/>
      <c r="F41" s="288"/>
      <c r="G41" s="925" t="s">
        <v>119</v>
      </c>
      <c r="H41" s="926"/>
      <c r="I41" s="926"/>
      <c r="J41" s="927"/>
      <c r="K41" s="288"/>
      <c r="L41" s="925" t="s">
        <v>883</v>
      </c>
      <c r="M41" s="926"/>
      <c r="N41" s="926"/>
      <c r="O41" s="927"/>
      <c r="P41" s="288"/>
      <c r="Q41" s="925" t="s">
        <v>884</v>
      </c>
      <c r="R41" s="926"/>
      <c r="S41" s="926"/>
      <c r="T41" s="927"/>
      <c r="U41" s="293"/>
    </row>
    <row r="42" spans="1:21" ht="19" customHeight="1">
      <c r="A42" s="265" t="s">
        <v>38</v>
      </c>
      <c r="B42" s="393">
        <v>15600</v>
      </c>
      <c r="C42" s="393">
        <v>3030</v>
      </c>
      <c r="D42" s="393">
        <v>1326</v>
      </c>
      <c r="E42" s="393">
        <f>C42+D42</f>
        <v>4356</v>
      </c>
      <c r="F42" s="393"/>
      <c r="G42" s="393">
        <v>23500</v>
      </c>
      <c r="H42" s="393">
        <v>4477</v>
      </c>
      <c r="I42" s="393">
        <v>1997</v>
      </c>
      <c r="J42" s="393">
        <f>H42+I42</f>
        <v>6474</v>
      </c>
      <c r="K42" s="393"/>
      <c r="L42" s="393">
        <v>31400</v>
      </c>
      <c r="M42" s="393">
        <v>5925</v>
      </c>
      <c r="N42" s="393">
        <v>2669</v>
      </c>
      <c r="O42" s="393">
        <v>8594</v>
      </c>
      <c r="P42" s="393">
        <v>0</v>
      </c>
      <c r="Q42" s="393">
        <v>39300</v>
      </c>
      <c r="R42" s="393">
        <v>7372</v>
      </c>
      <c r="S42" s="393">
        <v>3340</v>
      </c>
      <c r="T42" s="393">
        <v>10712</v>
      </c>
      <c r="U42" s="293" t="s">
        <v>189</v>
      </c>
    </row>
    <row r="43" spans="1:21" s="257" customFormat="1" ht="19" customHeight="1">
      <c r="A43" s="266" t="s">
        <v>39</v>
      </c>
      <c r="B43" s="394">
        <v>16800</v>
      </c>
      <c r="C43" s="394">
        <v>1752.8999999999999</v>
      </c>
      <c r="D43" s="394">
        <v>1428</v>
      </c>
      <c r="E43" s="393">
        <f t="shared" ref="E43:E67" si="2">C43+D43</f>
        <v>3180.8999999999996</v>
      </c>
      <c r="F43" s="393"/>
      <c r="G43" s="394">
        <v>24900</v>
      </c>
      <c r="H43" s="394">
        <v>2956.1000000000004</v>
      </c>
      <c r="I43" s="394">
        <v>2116.5</v>
      </c>
      <c r="J43" s="393">
        <f t="shared" ref="J43:J67" si="3">H43+I43</f>
        <v>5072.6000000000004</v>
      </c>
      <c r="K43" s="393"/>
      <c r="L43" s="393">
        <v>33000</v>
      </c>
      <c r="M43" s="393">
        <v>4159.3500000000004</v>
      </c>
      <c r="N43" s="393">
        <v>2805</v>
      </c>
      <c r="O43" s="393">
        <v>6964.35</v>
      </c>
      <c r="P43" s="393">
        <v>0</v>
      </c>
      <c r="Q43" s="393">
        <v>41100</v>
      </c>
      <c r="R43" s="393">
        <v>5362.6</v>
      </c>
      <c r="S43" s="393">
        <v>3493.5</v>
      </c>
      <c r="T43" s="393">
        <v>8856.1</v>
      </c>
      <c r="U43" s="293" t="s">
        <v>190</v>
      </c>
    </row>
    <row r="44" spans="1:21" s="257" customFormat="1" ht="19" customHeight="1">
      <c r="A44" s="266" t="s">
        <v>40</v>
      </c>
      <c r="B44" s="394">
        <v>17400</v>
      </c>
      <c r="C44" s="394">
        <v>1150.6999999999998</v>
      </c>
      <c r="D44" s="394">
        <v>1479</v>
      </c>
      <c r="E44" s="393">
        <f t="shared" si="2"/>
        <v>2629.7</v>
      </c>
      <c r="F44" s="393"/>
      <c r="G44" s="394">
        <v>26100</v>
      </c>
      <c r="H44" s="394">
        <v>1633.55</v>
      </c>
      <c r="I44" s="394">
        <v>2218.5</v>
      </c>
      <c r="J44" s="393">
        <f t="shared" si="3"/>
        <v>3852.05</v>
      </c>
      <c r="K44" s="393"/>
      <c r="L44" s="393">
        <v>34900</v>
      </c>
      <c r="M44" s="393">
        <v>2121.9499999999998</v>
      </c>
      <c r="N44" s="393">
        <v>2966.5</v>
      </c>
      <c r="O44" s="393">
        <v>5088.45</v>
      </c>
      <c r="P44" s="393">
        <v>0</v>
      </c>
      <c r="Q44" s="393">
        <v>43700</v>
      </c>
      <c r="R44" s="393">
        <v>2610.35</v>
      </c>
      <c r="S44" s="393">
        <v>3714.5</v>
      </c>
      <c r="T44" s="393">
        <v>6324.85</v>
      </c>
      <c r="U44" s="293" t="s">
        <v>191</v>
      </c>
    </row>
    <row r="45" spans="1:21" s="257" customFormat="1" ht="19" customHeight="1">
      <c r="A45" s="266" t="s">
        <v>41</v>
      </c>
      <c r="B45" s="394">
        <v>17000</v>
      </c>
      <c r="C45" s="394">
        <v>1545.1892</v>
      </c>
      <c r="D45" s="394">
        <v>1445</v>
      </c>
      <c r="E45" s="393">
        <f t="shared" si="2"/>
        <v>2990.1891999999998</v>
      </c>
      <c r="F45" s="393"/>
      <c r="G45" s="394">
        <v>25500</v>
      </c>
      <c r="H45" s="394">
        <v>2317.3087999999998</v>
      </c>
      <c r="I45" s="394">
        <v>2167.5</v>
      </c>
      <c r="J45" s="393">
        <f t="shared" si="3"/>
        <v>4484.8087999999998</v>
      </c>
      <c r="K45" s="393"/>
      <c r="L45" s="393">
        <v>34000</v>
      </c>
      <c r="M45" s="393">
        <v>3089.4283999999998</v>
      </c>
      <c r="N45" s="393">
        <v>2890</v>
      </c>
      <c r="O45" s="393">
        <v>5979.4283999999998</v>
      </c>
      <c r="P45" s="393">
        <v>0</v>
      </c>
      <c r="Q45" s="393">
        <v>42500</v>
      </c>
      <c r="R45" s="393">
        <v>3861.5479999999998</v>
      </c>
      <c r="S45" s="393">
        <v>3612.5</v>
      </c>
      <c r="T45" s="393">
        <v>7474.0479999999998</v>
      </c>
      <c r="U45" s="293" t="s">
        <v>41</v>
      </c>
    </row>
    <row r="46" spans="1:21" s="257" customFormat="1" ht="19" customHeight="1">
      <c r="A46" s="266" t="s">
        <v>42</v>
      </c>
      <c r="B46" s="394">
        <v>17000</v>
      </c>
      <c r="C46" s="394">
        <v>1618.45</v>
      </c>
      <c r="D46" s="394">
        <v>1445</v>
      </c>
      <c r="E46" s="393">
        <f t="shared" si="2"/>
        <v>3063.45</v>
      </c>
      <c r="F46" s="393"/>
      <c r="G46" s="394">
        <v>25400</v>
      </c>
      <c r="H46" s="394">
        <v>2418.1999999999998</v>
      </c>
      <c r="I46" s="394">
        <v>2159</v>
      </c>
      <c r="J46" s="393">
        <f t="shared" si="3"/>
        <v>4577.2</v>
      </c>
      <c r="K46" s="393"/>
      <c r="L46" s="393">
        <v>33900</v>
      </c>
      <c r="M46" s="393">
        <v>3227.4</v>
      </c>
      <c r="N46" s="393">
        <v>2881.5</v>
      </c>
      <c r="O46" s="393">
        <v>6108.9</v>
      </c>
      <c r="P46" s="393">
        <v>0</v>
      </c>
      <c r="Q46" s="393">
        <v>42400</v>
      </c>
      <c r="R46" s="393">
        <v>4036.65</v>
      </c>
      <c r="S46" s="393">
        <v>3604</v>
      </c>
      <c r="T46" s="393">
        <v>7640.65</v>
      </c>
      <c r="U46" s="293" t="s">
        <v>42</v>
      </c>
    </row>
    <row r="47" spans="1:21" s="257" customFormat="1" ht="19" customHeight="1">
      <c r="A47" s="266" t="s">
        <v>168</v>
      </c>
      <c r="B47" s="394">
        <v>17300</v>
      </c>
      <c r="C47" s="394">
        <v>1255.3</v>
      </c>
      <c r="D47" s="394">
        <v>1471</v>
      </c>
      <c r="E47" s="393">
        <f t="shared" si="2"/>
        <v>2726.3</v>
      </c>
      <c r="F47" s="393"/>
      <c r="G47" s="394">
        <v>26000</v>
      </c>
      <c r="H47" s="394">
        <v>1786</v>
      </c>
      <c r="I47" s="394">
        <v>2210</v>
      </c>
      <c r="J47" s="393">
        <f t="shared" si="3"/>
        <v>3996</v>
      </c>
      <c r="K47" s="393"/>
      <c r="L47" s="393">
        <v>34730</v>
      </c>
      <c r="M47" s="393">
        <v>2319</v>
      </c>
      <c r="N47" s="393">
        <v>2952</v>
      </c>
      <c r="O47" s="393">
        <v>5271</v>
      </c>
      <c r="P47" s="393">
        <v>0</v>
      </c>
      <c r="Q47" s="393">
        <v>43455</v>
      </c>
      <c r="R47" s="393">
        <v>2851</v>
      </c>
      <c r="S47" s="393">
        <v>3694</v>
      </c>
      <c r="T47" s="393">
        <v>6545</v>
      </c>
      <c r="U47" s="293" t="s">
        <v>168</v>
      </c>
    </row>
    <row r="48" spans="1:21" s="257" customFormat="1" ht="19" customHeight="1">
      <c r="A48" s="266" t="s">
        <v>169</v>
      </c>
      <c r="B48" s="394">
        <v>17458</v>
      </c>
      <c r="C48" s="394">
        <v>1057</v>
      </c>
      <c r="D48" s="394">
        <v>1484</v>
      </c>
      <c r="E48" s="393">
        <f t="shared" si="2"/>
        <v>2541</v>
      </c>
      <c r="F48" s="393"/>
      <c r="G48" s="394">
        <v>26192</v>
      </c>
      <c r="H48" s="394">
        <v>1582</v>
      </c>
      <c r="I48" s="394">
        <v>2226</v>
      </c>
      <c r="J48" s="393">
        <f t="shared" si="3"/>
        <v>3808</v>
      </c>
      <c r="K48" s="393"/>
      <c r="L48" s="393">
        <v>34925</v>
      </c>
      <c r="M48" s="393">
        <v>2106</v>
      </c>
      <c r="N48" s="393">
        <v>2969</v>
      </c>
      <c r="O48" s="393">
        <v>5075</v>
      </c>
      <c r="P48" s="393">
        <v>0</v>
      </c>
      <c r="Q48" s="393">
        <v>43659</v>
      </c>
      <c r="R48" s="393">
        <v>2630</v>
      </c>
      <c r="S48" s="393">
        <v>3711</v>
      </c>
      <c r="T48" s="393">
        <v>6341</v>
      </c>
      <c r="U48" s="293" t="s">
        <v>169</v>
      </c>
    </row>
    <row r="49" spans="1:21" s="257" customFormat="1" ht="19" customHeight="1">
      <c r="A49" s="266" t="s">
        <v>170</v>
      </c>
      <c r="B49" s="394">
        <v>16700</v>
      </c>
      <c r="C49" s="394">
        <v>1943</v>
      </c>
      <c r="D49" s="394">
        <v>1419</v>
      </c>
      <c r="E49" s="393">
        <f t="shared" si="2"/>
        <v>3362</v>
      </c>
      <c r="F49" s="393"/>
      <c r="G49" s="394">
        <v>25100</v>
      </c>
      <c r="H49" s="394">
        <v>2793</v>
      </c>
      <c r="I49" s="394">
        <v>2133</v>
      </c>
      <c r="J49" s="393">
        <f t="shared" si="3"/>
        <v>4926</v>
      </c>
      <c r="K49" s="393"/>
      <c r="L49" s="393">
        <v>33500</v>
      </c>
      <c r="M49" s="393">
        <v>3642</v>
      </c>
      <c r="N49" s="393">
        <v>2847</v>
      </c>
      <c r="O49" s="393">
        <v>6489</v>
      </c>
      <c r="P49" s="393">
        <v>0</v>
      </c>
      <c r="Q49" s="393">
        <v>41900</v>
      </c>
      <c r="R49" s="393">
        <v>4492</v>
      </c>
      <c r="S49" s="393">
        <v>3561</v>
      </c>
      <c r="T49" s="393">
        <v>8053</v>
      </c>
      <c r="U49" s="293" t="s">
        <v>192</v>
      </c>
    </row>
    <row r="50" spans="1:21" s="257" customFormat="1" ht="19" customHeight="1">
      <c r="A50" s="266" t="s">
        <v>171</v>
      </c>
      <c r="B50" s="394">
        <v>17600</v>
      </c>
      <c r="C50" s="394">
        <v>865</v>
      </c>
      <c r="D50" s="394">
        <v>1496</v>
      </c>
      <c r="E50" s="393">
        <f t="shared" si="2"/>
        <v>2361</v>
      </c>
      <c r="F50" s="393"/>
      <c r="G50" s="394">
        <v>26500</v>
      </c>
      <c r="H50" s="394">
        <v>1264</v>
      </c>
      <c r="I50" s="394">
        <v>2252.5</v>
      </c>
      <c r="J50" s="393">
        <f t="shared" si="3"/>
        <v>3516.5</v>
      </c>
      <c r="K50" s="393"/>
      <c r="L50" s="393">
        <v>35300</v>
      </c>
      <c r="M50" s="393">
        <v>1659</v>
      </c>
      <c r="N50" s="393">
        <v>3000.5</v>
      </c>
      <c r="O50" s="393">
        <v>4659.5</v>
      </c>
      <c r="P50" s="393">
        <v>0</v>
      </c>
      <c r="Q50" s="393">
        <v>44200</v>
      </c>
      <c r="R50" s="393">
        <v>2059</v>
      </c>
      <c r="S50" s="393">
        <v>3757</v>
      </c>
      <c r="T50" s="393">
        <v>5816</v>
      </c>
      <c r="U50" s="293" t="s">
        <v>193</v>
      </c>
    </row>
    <row r="51" spans="1:21" s="257" customFormat="1" ht="19" customHeight="1">
      <c r="A51" s="266" t="s">
        <v>172</v>
      </c>
      <c r="B51" s="394">
        <v>16900</v>
      </c>
      <c r="C51" s="394">
        <v>1666.55</v>
      </c>
      <c r="D51" s="394">
        <v>1436.5</v>
      </c>
      <c r="E51" s="393">
        <f t="shared" si="2"/>
        <v>3103.05</v>
      </c>
      <c r="F51" s="393"/>
      <c r="G51" s="394">
        <v>25400</v>
      </c>
      <c r="H51" s="394">
        <v>2416.4500000000003</v>
      </c>
      <c r="I51" s="394">
        <v>2159</v>
      </c>
      <c r="J51" s="393">
        <f t="shared" si="3"/>
        <v>4575.4500000000007</v>
      </c>
      <c r="K51" s="393"/>
      <c r="L51" s="393">
        <v>32900</v>
      </c>
      <c r="M51" s="393">
        <v>4255.8</v>
      </c>
      <c r="N51" s="393">
        <v>2796.5</v>
      </c>
      <c r="O51" s="393">
        <v>7052.3</v>
      </c>
      <c r="P51" s="393">
        <v>0</v>
      </c>
      <c r="Q51" s="393">
        <v>40400</v>
      </c>
      <c r="R51" s="393">
        <v>6095.1500000000005</v>
      </c>
      <c r="S51" s="393">
        <v>3434</v>
      </c>
      <c r="T51" s="393">
        <v>9529.1500000000015</v>
      </c>
      <c r="U51" s="293" t="s">
        <v>194</v>
      </c>
    </row>
    <row r="52" spans="1:21" s="257" customFormat="1" ht="19" customHeight="1">
      <c r="A52" s="266" t="s">
        <v>173</v>
      </c>
      <c r="B52" s="394">
        <v>16700</v>
      </c>
      <c r="C52" s="394">
        <v>1853.7</v>
      </c>
      <c r="D52" s="394">
        <v>1419.5</v>
      </c>
      <c r="E52" s="393">
        <f t="shared" si="2"/>
        <v>3273.2</v>
      </c>
      <c r="F52" s="393"/>
      <c r="G52" s="394">
        <v>25100</v>
      </c>
      <c r="H52" s="394">
        <v>2786.1000000000004</v>
      </c>
      <c r="I52" s="394">
        <v>2133.5</v>
      </c>
      <c r="J52" s="393">
        <f t="shared" si="3"/>
        <v>4919.6000000000004</v>
      </c>
      <c r="K52" s="393"/>
      <c r="L52" s="393">
        <v>33445</v>
      </c>
      <c r="M52" s="393">
        <v>3712.4</v>
      </c>
      <c r="N52" s="393">
        <v>2842.8249999999998</v>
      </c>
      <c r="O52" s="393">
        <v>6555.2250000000004</v>
      </c>
      <c r="P52" s="393">
        <v>0</v>
      </c>
      <c r="Q52" s="393">
        <v>41800</v>
      </c>
      <c r="R52" s="393">
        <v>4639.8</v>
      </c>
      <c r="S52" s="393">
        <v>3553</v>
      </c>
      <c r="T52" s="393">
        <v>8192.7999999999993</v>
      </c>
      <c r="U52" s="293" t="s">
        <v>879</v>
      </c>
    </row>
    <row r="53" spans="1:21" s="257" customFormat="1" ht="19" customHeight="1">
      <c r="A53" s="266" t="s">
        <v>174</v>
      </c>
      <c r="B53" s="394">
        <v>15200</v>
      </c>
      <c r="C53" s="394">
        <v>3565</v>
      </c>
      <c r="D53" s="394">
        <v>1292</v>
      </c>
      <c r="E53" s="393">
        <f t="shared" si="2"/>
        <v>4857</v>
      </c>
      <c r="F53" s="393"/>
      <c r="G53" s="394">
        <v>22900</v>
      </c>
      <c r="H53" s="394">
        <v>5105</v>
      </c>
      <c r="I53" s="394">
        <v>1946.5</v>
      </c>
      <c r="J53" s="393">
        <f t="shared" si="3"/>
        <v>7051.5</v>
      </c>
      <c r="K53" s="393"/>
      <c r="L53" s="393">
        <v>30700</v>
      </c>
      <c r="M53" s="393">
        <v>6665</v>
      </c>
      <c r="N53" s="393">
        <v>2609.5</v>
      </c>
      <c r="O53" s="393">
        <v>9274.5</v>
      </c>
      <c r="P53" s="393">
        <v>0</v>
      </c>
      <c r="Q53" s="393">
        <v>38500</v>
      </c>
      <c r="R53" s="393">
        <v>8225</v>
      </c>
      <c r="S53" s="393">
        <v>3272.5</v>
      </c>
      <c r="T53" s="393">
        <v>11497.5</v>
      </c>
      <c r="U53" s="293" t="s">
        <v>196</v>
      </c>
    </row>
    <row r="54" spans="1:21" s="257" customFormat="1" ht="19" customHeight="1">
      <c r="A54" s="266" t="s">
        <v>175</v>
      </c>
      <c r="B54" s="394">
        <v>16500</v>
      </c>
      <c r="C54" s="394">
        <v>2139.5</v>
      </c>
      <c r="D54" s="394">
        <v>1402.5</v>
      </c>
      <c r="E54" s="393">
        <f t="shared" si="2"/>
        <v>3542</v>
      </c>
      <c r="F54" s="393"/>
      <c r="G54" s="394">
        <v>24800</v>
      </c>
      <c r="H54" s="394">
        <v>3077.4</v>
      </c>
      <c r="I54" s="394">
        <v>2108</v>
      </c>
      <c r="J54" s="393">
        <f t="shared" si="3"/>
        <v>5185.3999999999996</v>
      </c>
      <c r="K54" s="393"/>
      <c r="L54" s="393">
        <v>33200</v>
      </c>
      <c r="M54" s="393">
        <v>4026.6</v>
      </c>
      <c r="N54" s="393">
        <v>2822</v>
      </c>
      <c r="O54" s="393">
        <v>6848.6</v>
      </c>
      <c r="P54" s="393">
        <v>0</v>
      </c>
      <c r="Q54" s="393">
        <v>41500</v>
      </c>
      <c r="R54" s="393">
        <v>4964.5</v>
      </c>
      <c r="S54" s="393">
        <v>3527.5</v>
      </c>
      <c r="T54" s="393">
        <v>8492</v>
      </c>
      <c r="U54" s="293" t="s">
        <v>175</v>
      </c>
    </row>
    <row r="55" spans="1:21" s="257" customFormat="1" ht="19" customHeight="1">
      <c r="A55" s="266" t="s">
        <v>176</v>
      </c>
      <c r="B55" s="394">
        <v>16600</v>
      </c>
      <c r="C55" s="394">
        <v>1953</v>
      </c>
      <c r="D55" s="394">
        <v>1411</v>
      </c>
      <c r="E55" s="393">
        <f t="shared" si="2"/>
        <v>3364</v>
      </c>
      <c r="F55" s="393"/>
      <c r="G55" s="394">
        <v>25000</v>
      </c>
      <c r="H55" s="394">
        <v>2835</v>
      </c>
      <c r="I55" s="394">
        <v>2125</v>
      </c>
      <c r="J55" s="393">
        <f t="shared" si="3"/>
        <v>4960</v>
      </c>
      <c r="K55" s="393"/>
      <c r="L55" s="393">
        <v>33400</v>
      </c>
      <c r="M55" s="393">
        <v>3717</v>
      </c>
      <c r="N55" s="393">
        <v>2839</v>
      </c>
      <c r="O55" s="393">
        <v>6556</v>
      </c>
      <c r="P55" s="393">
        <v>0</v>
      </c>
      <c r="Q55" s="393">
        <v>41800</v>
      </c>
      <c r="R55" s="393">
        <v>4599</v>
      </c>
      <c r="S55" s="393">
        <v>3553</v>
      </c>
      <c r="T55" s="393">
        <v>8152</v>
      </c>
      <c r="U55" s="293" t="s">
        <v>880</v>
      </c>
    </row>
    <row r="56" spans="1:21" s="257" customFormat="1" ht="19" customHeight="1">
      <c r="A56" s="266" t="s">
        <v>177</v>
      </c>
      <c r="B56" s="394">
        <v>16600</v>
      </c>
      <c r="C56" s="394">
        <v>1979</v>
      </c>
      <c r="D56" s="394">
        <v>1411</v>
      </c>
      <c r="E56" s="393">
        <f t="shared" si="2"/>
        <v>3390</v>
      </c>
      <c r="F56" s="393"/>
      <c r="G56" s="394">
        <v>25300</v>
      </c>
      <c r="H56" s="394">
        <v>2544.5</v>
      </c>
      <c r="I56" s="394">
        <v>2150.5</v>
      </c>
      <c r="J56" s="393">
        <f t="shared" si="3"/>
        <v>4695</v>
      </c>
      <c r="K56" s="393"/>
      <c r="L56" s="393">
        <v>34000</v>
      </c>
      <c r="M56" s="393">
        <v>3110</v>
      </c>
      <c r="N56" s="393">
        <v>2890</v>
      </c>
      <c r="O56" s="393">
        <v>6000</v>
      </c>
      <c r="P56" s="393">
        <v>0</v>
      </c>
      <c r="Q56" s="393">
        <v>42700</v>
      </c>
      <c r="R56" s="393">
        <v>3675.5</v>
      </c>
      <c r="S56" s="393">
        <v>3629.5</v>
      </c>
      <c r="T56" s="393">
        <v>7305</v>
      </c>
      <c r="U56" s="293" t="s">
        <v>198</v>
      </c>
    </row>
    <row r="57" spans="1:21" s="257" customFormat="1" ht="19" customHeight="1">
      <c r="A57" s="266" t="s">
        <v>178</v>
      </c>
      <c r="B57" s="394">
        <v>17200</v>
      </c>
      <c r="C57" s="394">
        <v>1376</v>
      </c>
      <c r="D57" s="394">
        <v>1462</v>
      </c>
      <c r="E57" s="393">
        <f t="shared" si="2"/>
        <v>2838</v>
      </c>
      <c r="F57" s="393"/>
      <c r="G57" s="394">
        <v>25700</v>
      </c>
      <c r="H57" s="394">
        <v>2056</v>
      </c>
      <c r="I57" s="394">
        <v>2184.5</v>
      </c>
      <c r="J57" s="393">
        <f t="shared" si="3"/>
        <v>4240.5</v>
      </c>
      <c r="K57" s="393"/>
      <c r="L57" s="393">
        <v>34300</v>
      </c>
      <c r="M57" s="393">
        <v>2744</v>
      </c>
      <c r="N57" s="393">
        <v>2915.5</v>
      </c>
      <c r="O57" s="393">
        <v>5659.5</v>
      </c>
      <c r="P57" s="393">
        <v>0</v>
      </c>
      <c r="Q57" s="393">
        <v>42900</v>
      </c>
      <c r="R57" s="393">
        <v>3432</v>
      </c>
      <c r="S57" s="393">
        <v>3646.5</v>
      </c>
      <c r="T57" s="393">
        <v>7078.5</v>
      </c>
      <c r="U57" s="293" t="s">
        <v>881</v>
      </c>
    </row>
    <row r="58" spans="1:21" s="257" customFormat="1" ht="19" customHeight="1">
      <c r="A58" s="266" t="s">
        <v>117</v>
      </c>
      <c r="B58" s="394">
        <v>16500</v>
      </c>
      <c r="C58" s="394">
        <v>2073</v>
      </c>
      <c r="D58" s="394">
        <v>1403</v>
      </c>
      <c r="E58" s="393">
        <f t="shared" si="2"/>
        <v>3476</v>
      </c>
      <c r="F58" s="393"/>
      <c r="G58" s="394">
        <v>24800</v>
      </c>
      <c r="H58" s="394">
        <v>3116</v>
      </c>
      <c r="I58" s="394">
        <v>2108</v>
      </c>
      <c r="J58" s="393">
        <f t="shared" si="3"/>
        <v>5224</v>
      </c>
      <c r="K58" s="393"/>
      <c r="L58" s="393">
        <v>33000</v>
      </c>
      <c r="M58" s="393">
        <v>4146</v>
      </c>
      <c r="N58" s="393">
        <v>2805</v>
      </c>
      <c r="O58" s="393">
        <v>6951</v>
      </c>
      <c r="P58" s="393">
        <v>0</v>
      </c>
      <c r="Q58" s="393">
        <v>41300</v>
      </c>
      <c r="R58" s="393">
        <v>5188</v>
      </c>
      <c r="S58" s="393">
        <v>3511</v>
      </c>
      <c r="T58" s="393">
        <v>8699</v>
      </c>
      <c r="U58" s="293" t="s">
        <v>199</v>
      </c>
    </row>
    <row r="59" spans="1:21" s="257" customFormat="1" ht="19" customHeight="1">
      <c r="A59" s="266" t="s">
        <v>180</v>
      </c>
      <c r="B59" s="394">
        <v>16400</v>
      </c>
      <c r="C59" s="394">
        <v>2208</v>
      </c>
      <c r="D59" s="394">
        <v>1394</v>
      </c>
      <c r="E59" s="393">
        <f t="shared" si="2"/>
        <v>3602</v>
      </c>
      <c r="F59" s="393"/>
      <c r="G59" s="394">
        <v>24800</v>
      </c>
      <c r="H59" s="394">
        <v>3109</v>
      </c>
      <c r="I59" s="394">
        <v>2108</v>
      </c>
      <c r="J59" s="393">
        <f t="shared" si="3"/>
        <v>5217</v>
      </c>
      <c r="K59" s="393"/>
      <c r="L59" s="393">
        <v>33200</v>
      </c>
      <c r="M59" s="393">
        <v>4010</v>
      </c>
      <c r="N59" s="393">
        <v>2822</v>
      </c>
      <c r="O59" s="393">
        <v>6832</v>
      </c>
      <c r="P59" s="393">
        <v>0</v>
      </c>
      <c r="Q59" s="393">
        <v>41600</v>
      </c>
      <c r="R59" s="393">
        <v>4911</v>
      </c>
      <c r="S59" s="393">
        <v>3536</v>
      </c>
      <c r="T59" s="393">
        <v>8447</v>
      </c>
      <c r="U59" s="293" t="s">
        <v>200</v>
      </c>
    </row>
    <row r="60" spans="1:21" s="257" customFormat="1" ht="19" customHeight="1">
      <c r="A60" s="266" t="s">
        <v>181</v>
      </c>
      <c r="B60" s="394">
        <v>16979</v>
      </c>
      <c r="C60" s="394">
        <v>1578.2</v>
      </c>
      <c r="D60" s="394">
        <v>1443</v>
      </c>
      <c r="E60" s="393">
        <f t="shared" si="2"/>
        <v>3021.2</v>
      </c>
      <c r="F60" s="393"/>
      <c r="G60" s="394">
        <v>25468</v>
      </c>
      <c r="H60" s="394">
        <v>2367.3000000000002</v>
      </c>
      <c r="I60" s="394">
        <v>2165</v>
      </c>
      <c r="J60" s="393">
        <f t="shared" si="3"/>
        <v>4532.3</v>
      </c>
      <c r="K60" s="393"/>
      <c r="L60" s="393">
        <v>33958</v>
      </c>
      <c r="M60" s="393">
        <v>3156.4</v>
      </c>
      <c r="N60" s="393">
        <v>2886</v>
      </c>
      <c r="O60" s="393">
        <v>6042.4</v>
      </c>
      <c r="P60" s="393">
        <v>0</v>
      </c>
      <c r="Q60" s="393">
        <v>42447</v>
      </c>
      <c r="R60" s="393">
        <v>3945.4</v>
      </c>
      <c r="S60" s="393">
        <v>3608</v>
      </c>
      <c r="T60" s="393">
        <v>7553.4</v>
      </c>
      <c r="U60" s="293" t="s">
        <v>181</v>
      </c>
    </row>
    <row r="61" spans="1:21" s="257" customFormat="1" ht="19" customHeight="1">
      <c r="A61" s="266" t="s">
        <v>58</v>
      </c>
      <c r="B61" s="394">
        <v>16714</v>
      </c>
      <c r="C61" s="394">
        <v>1865.3</v>
      </c>
      <c r="D61" s="394">
        <v>1420.6999999999998</v>
      </c>
      <c r="E61" s="393">
        <f>C61+D61</f>
        <v>3286</v>
      </c>
      <c r="F61" s="393"/>
      <c r="G61" s="394">
        <v>25071</v>
      </c>
      <c r="H61" s="394">
        <v>2797.9</v>
      </c>
      <c r="I61" s="394">
        <v>2131.0499999999997</v>
      </c>
      <c r="J61" s="393">
        <f t="shared" si="3"/>
        <v>4928.95</v>
      </c>
      <c r="K61" s="393"/>
      <c r="L61" s="393">
        <v>33428.049999999996</v>
      </c>
      <c r="M61" s="393">
        <v>3730.55</v>
      </c>
      <c r="N61" s="393">
        <v>2841.3999999999996</v>
      </c>
      <c r="O61" s="393">
        <v>6571.95</v>
      </c>
      <c r="P61" s="393">
        <v>0</v>
      </c>
      <c r="Q61" s="393">
        <v>41785.050000000003</v>
      </c>
      <c r="R61" s="393">
        <v>4663.2</v>
      </c>
      <c r="S61" s="393">
        <v>3551.75</v>
      </c>
      <c r="T61" s="393">
        <v>8214.9500000000007</v>
      </c>
      <c r="U61" s="293" t="s">
        <v>58</v>
      </c>
    </row>
    <row r="62" spans="1:21" s="257" customFormat="1" ht="19" customHeight="1">
      <c r="A62" s="266" t="s">
        <v>182</v>
      </c>
      <c r="B62" s="394">
        <v>15635</v>
      </c>
      <c r="C62" s="394">
        <v>3036.45</v>
      </c>
      <c r="D62" s="394">
        <v>1328.9749999999999</v>
      </c>
      <c r="E62" s="393">
        <f t="shared" si="2"/>
        <v>4365.4249999999993</v>
      </c>
      <c r="F62" s="393"/>
      <c r="G62" s="394">
        <v>23568</v>
      </c>
      <c r="H62" s="394">
        <v>4428.7</v>
      </c>
      <c r="I62" s="394">
        <v>2003.28</v>
      </c>
      <c r="J62" s="393">
        <f t="shared" si="3"/>
        <v>6431.98</v>
      </c>
      <c r="K62" s="393"/>
      <c r="L62" s="393">
        <v>31501</v>
      </c>
      <c r="M62" s="393">
        <v>5820.9500000000007</v>
      </c>
      <c r="N62" s="393">
        <v>2677.585</v>
      </c>
      <c r="O62" s="393">
        <v>8498.5349999999999</v>
      </c>
      <c r="P62" s="393">
        <v>0</v>
      </c>
      <c r="Q62" s="393">
        <v>39435</v>
      </c>
      <c r="R62" s="393">
        <v>7213.35</v>
      </c>
      <c r="S62" s="393">
        <v>3351.9750000000004</v>
      </c>
      <c r="T62" s="393">
        <v>10565.325000000001</v>
      </c>
      <c r="U62" s="293" t="s">
        <v>182</v>
      </c>
    </row>
    <row r="63" spans="1:21" s="257" customFormat="1" ht="19" customHeight="1">
      <c r="A63" s="266" t="s">
        <v>183</v>
      </c>
      <c r="B63" s="394">
        <v>15700</v>
      </c>
      <c r="C63" s="394">
        <v>2932.7599999999998</v>
      </c>
      <c r="D63" s="394">
        <v>1334.5</v>
      </c>
      <c r="E63" s="393">
        <f t="shared" si="2"/>
        <v>4267.26</v>
      </c>
      <c r="F63" s="393"/>
      <c r="G63" s="394">
        <v>23600</v>
      </c>
      <c r="H63" s="394">
        <v>4408.4799999999996</v>
      </c>
      <c r="I63" s="394">
        <v>2006</v>
      </c>
      <c r="J63" s="393">
        <f t="shared" si="3"/>
        <v>6414.48</v>
      </c>
      <c r="K63" s="393"/>
      <c r="L63" s="393">
        <v>31500</v>
      </c>
      <c r="M63" s="393">
        <v>5884.2</v>
      </c>
      <c r="N63" s="393">
        <v>2677.5</v>
      </c>
      <c r="O63" s="393">
        <v>8561.7000000000007</v>
      </c>
      <c r="P63" s="393">
        <v>0</v>
      </c>
      <c r="Q63" s="393">
        <v>39300</v>
      </c>
      <c r="R63" s="393">
        <v>7341.24</v>
      </c>
      <c r="S63" s="393">
        <v>3340.5</v>
      </c>
      <c r="T63" s="393">
        <v>10681.74</v>
      </c>
      <c r="U63" s="293" t="s">
        <v>183</v>
      </c>
    </row>
    <row r="64" spans="1:21" s="257" customFormat="1" ht="19" customHeight="1">
      <c r="A64" s="266" t="s">
        <v>184</v>
      </c>
      <c r="B64" s="394">
        <v>17200</v>
      </c>
      <c r="C64" s="394">
        <v>1350.5</v>
      </c>
      <c r="D64" s="394">
        <v>1462</v>
      </c>
      <c r="E64" s="393">
        <f t="shared" si="2"/>
        <v>2812.5</v>
      </c>
      <c r="F64" s="393"/>
      <c r="G64" s="394">
        <v>25900</v>
      </c>
      <c r="H64" s="394">
        <v>1880.3</v>
      </c>
      <c r="I64" s="394">
        <v>2201.5</v>
      </c>
      <c r="J64" s="393">
        <f t="shared" si="3"/>
        <v>4081.8</v>
      </c>
      <c r="K64" s="393"/>
      <c r="L64" s="393">
        <v>34600</v>
      </c>
      <c r="M64" s="393">
        <v>2410.15</v>
      </c>
      <c r="N64" s="393">
        <v>2941</v>
      </c>
      <c r="O64" s="393">
        <v>5351.15</v>
      </c>
      <c r="P64" s="393">
        <v>0</v>
      </c>
      <c r="Q64" s="393">
        <v>43400</v>
      </c>
      <c r="R64" s="393">
        <v>2946.05</v>
      </c>
      <c r="S64" s="393">
        <v>3689</v>
      </c>
      <c r="T64" s="393">
        <v>6635.05</v>
      </c>
      <c r="U64" s="293" t="s">
        <v>201</v>
      </c>
    </row>
    <row r="65" spans="1:218" s="257" customFormat="1" ht="19" customHeight="1">
      <c r="A65" s="266" t="s">
        <v>185</v>
      </c>
      <c r="B65" s="394">
        <v>16900</v>
      </c>
      <c r="C65" s="394">
        <v>1690</v>
      </c>
      <c r="D65" s="394">
        <v>1436</v>
      </c>
      <c r="E65" s="393">
        <f t="shared" si="2"/>
        <v>3126</v>
      </c>
      <c r="F65" s="393"/>
      <c r="G65" s="394">
        <v>25300</v>
      </c>
      <c r="H65" s="394">
        <v>2530</v>
      </c>
      <c r="I65" s="394">
        <v>2150</v>
      </c>
      <c r="J65" s="393">
        <f t="shared" si="3"/>
        <v>4680</v>
      </c>
      <c r="K65" s="393"/>
      <c r="L65" s="393">
        <v>33800</v>
      </c>
      <c r="M65" s="393">
        <v>3380</v>
      </c>
      <c r="N65" s="393">
        <v>2873</v>
      </c>
      <c r="O65" s="393">
        <v>6253</v>
      </c>
      <c r="P65" s="393">
        <v>0</v>
      </c>
      <c r="Q65" s="393">
        <v>42200</v>
      </c>
      <c r="R65" s="393">
        <v>4220</v>
      </c>
      <c r="S65" s="393">
        <v>3587</v>
      </c>
      <c r="T65" s="393">
        <v>7807</v>
      </c>
      <c r="U65" s="293" t="s">
        <v>202</v>
      </c>
    </row>
    <row r="66" spans="1:218" s="257" customFormat="1" ht="19" customHeight="1">
      <c r="A66" s="266" t="s">
        <v>186</v>
      </c>
      <c r="B66" s="393">
        <v>15100</v>
      </c>
      <c r="C66" s="394">
        <v>3608.5000000000005</v>
      </c>
      <c r="D66" s="394">
        <v>1283.5</v>
      </c>
      <c r="E66" s="393">
        <f t="shared" si="2"/>
        <v>4892</v>
      </c>
      <c r="F66" s="393"/>
      <c r="G66" s="393">
        <v>22700</v>
      </c>
      <c r="H66" s="394">
        <v>5383.9</v>
      </c>
      <c r="I66" s="394">
        <v>1929.5</v>
      </c>
      <c r="J66" s="393">
        <f t="shared" si="3"/>
        <v>7313.4</v>
      </c>
      <c r="K66" s="393"/>
      <c r="L66" s="393">
        <v>30300</v>
      </c>
      <c r="M66" s="393">
        <v>7159.1999999999989</v>
      </c>
      <c r="N66" s="393">
        <v>2575.5</v>
      </c>
      <c r="O66" s="393">
        <v>9734.6999999999989</v>
      </c>
      <c r="P66" s="393">
        <v>0</v>
      </c>
      <c r="Q66" s="393">
        <v>37900</v>
      </c>
      <c r="R66" s="393">
        <v>8934.6</v>
      </c>
      <c r="S66" s="393">
        <v>3221.5</v>
      </c>
      <c r="T66" s="393">
        <v>12156.1</v>
      </c>
      <c r="U66" s="293" t="s">
        <v>882</v>
      </c>
    </row>
    <row r="67" spans="1:218" s="257" customFormat="1" ht="19" customHeight="1">
      <c r="A67" s="266" t="s">
        <v>187</v>
      </c>
      <c r="B67" s="394">
        <v>15500</v>
      </c>
      <c r="C67" s="394">
        <v>3091.1000000000004</v>
      </c>
      <c r="D67" s="394">
        <v>1317.5</v>
      </c>
      <c r="E67" s="393">
        <f t="shared" si="2"/>
        <v>4408.6000000000004</v>
      </c>
      <c r="F67" s="393"/>
      <c r="G67" s="394">
        <v>23500</v>
      </c>
      <c r="H67" s="394">
        <v>4493.7</v>
      </c>
      <c r="I67" s="394">
        <v>1997.5</v>
      </c>
      <c r="J67" s="393">
        <f t="shared" si="3"/>
        <v>6491.2</v>
      </c>
      <c r="K67" s="393"/>
      <c r="L67" s="393">
        <v>31400</v>
      </c>
      <c r="M67" s="393">
        <v>5878.8</v>
      </c>
      <c r="N67" s="393">
        <v>2669</v>
      </c>
      <c r="O67" s="393">
        <v>8547.7999999999993</v>
      </c>
      <c r="P67" s="393">
        <v>0</v>
      </c>
      <c r="Q67" s="393">
        <v>39300</v>
      </c>
      <c r="R67" s="393">
        <v>7263.8499999999995</v>
      </c>
      <c r="S67" s="393">
        <v>3340.5</v>
      </c>
      <c r="T67" s="393">
        <v>10604.349999999999</v>
      </c>
      <c r="U67" s="293" t="s">
        <v>203</v>
      </c>
    </row>
    <row r="68" spans="1:218" ht="19" customHeight="1">
      <c r="A68" s="248"/>
      <c r="B68" s="260"/>
      <c r="C68" s="260"/>
      <c r="D68" s="260"/>
      <c r="E68" s="260"/>
      <c r="F68" s="260"/>
      <c r="G68" s="260"/>
      <c r="H68" s="260"/>
      <c r="I68" s="260"/>
      <c r="J68" s="260"/>
      <c r="K68" s="260"/>
    </row>
    <row r="69" spans="1:218" ht="19" customHeight="1">
      <c r="A69" s="255"/>
      <c r="B69" s="259"/>
      <c r="C69" s="259"/>
      <c r="E69" s="261"/>
      <c r="F69" s="261"/>
      <c r="G69" s="259"/>
      <c r="H69" s="259"/>
      <c r="I69" s="259"/>
      <c r="J69" s="259"/>
      <c r="K69" s="261"/>
      <c r="L69" s="259"/>
      <c r="M69" s="259"/>
      <c r="N69" s="259"/>
      <c r="O69" s="259"/>
      <c r="P69" s="259"/>
      <c r="Q69" s="259"/>
      <c r="R69" s="259"/>
      <c r="S69" s="259"/>
      <c r="T69" s="259"/>
      <c r="U69" s="259"/>
      <c r="V69" s="259"/>
      <c r="W69" s="259"/>
      <c r="X69" s="259"/>
      <c r="Y69" s="259"/>
      <c r="Z69" s="259"/>
      <c r="AA69" s="259"/>
      <c r="AB69" s="259"/>
      <c r="AC69" s="259"/>
      <c r="AD69" s="259"/>
      <c r="AE69" s="259"/>
      <c r="AF69" s="259"/>
      <c r="AG69" s="259"/>
      <c r="AH69" s="259"/>
      <c r="AI69" s="259"/>
      <c r="AJ69" s="259"/>
      <c r="AK69" s="259"/>
      <c r="AL69" s="259"/>
      <c r="AM69" s="259"/>
      <c r="AN69" s="259"/>
      <c r="AO69" s="259"/>
      <c r="AP69" s="259"/>
      <c r="AQ69" s="259"/>
      <c r="AR69" s="259"/>
      <c r="AS69" s="259"/>
      <c r="AT69" s="259"/>
      <c r="AU69" s="259"/>
      <c r="AV69" s="259"/>
      <c r="AW69" s="259"/>
      <c r="AX69" s="259"/>
      <c r="AY69" s="259"/>
      <c r="AZ69" s="259"/>
      <c r="BA69" s="259"/>
      <c r="BB69" s="259"/>
      <c r="BC69" s="259"/>
      <c r="BD69" s="259"/>
      <c r="BE69" s="259"/>
      <c r="BF69" s="259"/>
      <c r="BG69" s="259"/>
      <c r="BH69" s="259"/>
      <c r="BI69" s="259"/>
      <c r="BJ69" s="259"/>
      <c r="BK69" s="259"/>
      <c r="BL69" s="259"/>
      <c r="BM69" s="259"/>
      <c r="BN69" s="259"/>
      <c r="BO69" s="259"/>
      <c r="BP69" s="259"/>
      <c r="BQ69" s="259"/>
      <c r="BR69" s="259"/>
      <c r="BS69" s="259"/>
      <c r="BT69" s="259"/>
      <c r="BU69" s="259"/>
      <c r="BV69" s="259"/>
      <c r="BW69" s="259"/>
      <c r="BX69" s="259"/>
      <c r="BY69" s="259"/>
      <c r="BZ69" s="259"/>
      <c r="CA69" s="259"/>
      <c r="CB69" s="259"/>
      <c r="CC69" s="259"/>
      <c r="CD69" s="259"/>
      <c r="CE69" s="259"/>
      <c r="CF69" s="259"/>
      <c r="CG69" s="259"/>
      <c r="CH69" s="259"/>
      <c r="CI69" s="259"/>
      <c r="CJ69" s="259"/>
      <c r="CK69" s="259"/>
      <c r="CL69" s="259"/>
      <c r="CM69" s="259"/>
      <c r="CN69" s="259"/>
      <c r="CO69" s="259"/>
      <c r="CP69" s="259"/>
      <c r="CQ69" s="259"/>
      <c r="CR69" s="259"/>
      <c r="CS69" s="259"/>
      <c r="CT69" s="259"/>
      <c r="CU69" s="259"/>
      <c r="CV69" s="259"/>
      <c r="CW69" s="259"/>
      <c r="CX69" s="259"/>
      <c r="CY69" s="259"/>
      <c r="CZ69" s="259"/>
      <c r="DA69" s="259"/>
      <c r="DB69" s="259"/>
      <c r="DC69" s="259"/>
      <c r="DD69" s="259"/>
      <c r="DE69" s="259"/>
      <c r="DF69" s="259"/>
      <c r="DG69" s="259"/>
      <c r="DH69" s="259"/>
      <c r="DI69" s="259"/>
      <c r="DJ69" s="259"/>
      <c r="DK69" s="259"/>
      <c r="DL69" s="259"/>
      <c r="DM69" s="259"/>
      <c r="DN69" s="259"/>
      <c r="DO69" s="259"/>
      <c r="DP69" s="259"/>
      <c r="DQ69" s="259"/>
      <c r="DR69" s="259"/>
      <c r="DS69" s="259"/>
      <c r="DT69" s="259"/>
      <c r="DU69" s="259"/>
      <c r="DV69" s="259"/>
      <c r="DW69" s="259"/>
      <c r="DX69" s="259"/>
      <c r="DY69" s="259"/>
      <c r="DZ69" s="259"/>
      <c r="EA69" s="259"/>
      <c r="EB69" s="259"/>
      <c r="EC69" s="259"/>
      <c r="ED69" s="259"/>
      <c r="EE69" s="259"/>
      <c r="EF69" s="259"/>
      <c r="EG69" s="259"/>
      <c r="EH69" s="259"/>
      <c r="EI69" s="259"/>
      <c r="EJ69" s="259"/>
      <c r="EK69" s="259"/>
      <c r="EL69" s="259"/>
      <c r="EM69" s="259"/>
      <c r="EN69" s="259"/>
      <c r="EO69" s="259"/>
      <c r="EP69" s="259"/>
      <c r="EQ69" s="259"/>
      <c r="ER69" s="259"/>
      <c r="ES69" s="259"/>
      <c r="ET69" s="259"/>
      <c r="EU69" s="259"/>
      <c r="EV69" s="259"/>
      <c r="EW69" s="259"/>
      <c r="EX69" s="259"/>
      <c r="EY69" s="259"/>
      <c r="EZ69" s="259"/>
      <c r="FA69" s="259"/>
      <c r="FB69" s="259"/>
      <c r="FC69" s="259"/>
      <c r="FD69" s="259"/>
      <c r="FE69" s="259"/>
      <c r="FF69" s="259"/>
      <c r="FG69" s="259"/>
      <c r="FH69" s="259"/>
      <c r="FI69" s="259"/>
      <c r="FJ69" s="259"/>
      <c r="FK69" s="259"/>
      <c r="FL69" s="259"/>
      <c r="FM69" s="259"/>
      <c r="FN69" s="259"/>
      <c r="FO69" s="259"/>
      <c r="FP69" s="259"/>
      <c r="FQ69" s="259"/>
      <c r="FR69" s="259"/>
      <c r="FS69" s="259"/>
      <c r="FT69" s="259"/>
      <c r="FU69" s="259"/>
      <c r="FV69" s="259"/>
      <c r="FW69" s="259"/>
      <c r="FX69" s="259"/>
      <c r="FY69" s="259"/>
      <c r="FZ69" s="259"/>
      <c r="GA69" s="259"/>
      <c r="GB69" s="259"/>
      <c r="GC69" s="259"/>
      <c r="GD69" s="259"/>
      <c r="GE69" s="259"/>
      <c r="GF69" s="259"/>
      <c r="GG69" s="259"/>
      <c r="GH69" s="259"/>
      <c r="GI69" s="259"/>
      <c r="GJ69" s="259"/>
      <c r="GK69" s="259"/>
      <c r="GL69" s="259"/>
      <c r="GM69" s="259"/>
      <c r="GN69" s="259"/>
      <c r="GO69" s="259"/>
      <c r="GP69" s="259"/>
      <c r="GQ69" s="259"/>
      <c r="GR69" s="259"/>
      <c r="GS69" s="259"/>
      <c r="GT69" s="259"/>
      <c r="GU69" s="259"/>
      <c r="GV69" s="259"/>
      <c r="GW69" s="259"/>
      <c r="GX69" s="259"/>
      <c r="GY69" s="259"/>
      <c r="GZ69" s="259"/>
      <c r="HA69" s="259"/>
      <c r="HB69" s="259"/>
      <c r="HC69" s="259"/>
      <c r="HD69" s="259"/>
      <c r="HE69" s="259"/>
      <c r="HF69" s="259"/>
      <c r="HG69" s="259"/>
      <c r="HH69" s="259"/>
      <c r="HI69" s="259"/>
      <c r="HJ69" s="259"/>
    </row>
    <row r="70" spans="1:218" ht="19" customHeight="1">
      <c r="A70" s="255" t="s">
        <v>310</v>
      </c>
      <c r="B70" s="260"/>
      <c r="C70" s="260"/>
      <c r="E70" s="261"/>
      <c r="F70" s="261"/>
      <c r="G70" s="260"/>
      <c r="H70" s="260"/>
      <c r="I70" s="260"/>
      <c r="J70" s="260"/>
      <c r="K70" s="261"/>
    </row>
    <row r="71" spans="1:218" ht="19" customHeight="1">
      <c r="A71" s="255" t="s">
        <v>312</v>
      </c>
      <c r="B71" s="260"/>
      <c r="C71" s="260"/>
      <c r="E71" s="261"/>
      <c r="F71" s="261"/>
      <c r="G71" s="260"/>
      <c r="H71" s="260"/>
      <c r="I71" s="260"/>
      <c r="J71" s="260"/>
      <c r="K71" s="261"/>
    </row>
    <row r="72" spans="1:218" ht="19" customHeight="1">
      <c r="A72" s="255" t="s">
        <v>313</v>
      </c>
      <c r="B72" s="260"/>
      <c r="C72" s="260"/>
      <c r="E72" s="261"/>
      <c r="F72" s="261"/>
      <c r="G72" s="260"/>
      <c r="H72" s="260"/>
      <c r="I72" s="260"/>
      <c r="J72" s="260"/>
      <c r="K72" s="261"/>
    </row>
    <row r="73" spans="1:218" ht="19" customHeight="1">
      <c r="A73" s="255" t="s">
        <v>314</v>
      </c>
      <c r="B73" s="260"/>
      <c r="C73" s="260"/>
      <c r="D73" s="260"/>
      <c r="E73" s="261"/>
      <c r="F73" s="261"/>
      <c r="G73" s="260"/>
      <c r="H73" s="260"/>
      <c r="I73" s="260"/>
      <c r="J73" s="260"/>
      <c r="K73" s="261"/>
    </row>
    <row r="74" spans="1:218" ht="19" customHeight="1">
      <c r="A74" s="261"/>
      <c r="B74" s="260"/>
      <c r="C74" s="260"/>
      <c r="D74" s="260"/>
      <c r="E74" s="261"/>
      <c r="F74" s="261"/>
      <c r="G74" s="260"/>
      <c r="H74" s="260"/>
      <c r="I74" s="260"/>
      <c r="J74" s="260"/>
      <c r="K74" s="261"/>
    </row>
    <row r="75" spans="1:218" ht="19" customHeight="1">
      <c r="A75" s="248"/>
      <c r="B75" s="260"/>
      <c r="C75" s="260"/>
      <c r="D75" s="260"/>
      <c r="E75" s="260"/>
      <c r="F75" s="260"/>
      <c r="G75" s="260"/>
      <c r="H75" s="260"/>
      <c r="I75" s="260"/>
      <c r="J75" s="260"/>
      <c r="K75" s="260"/>
    </row>
    <row r="76" spans="1:218" ht="19" customHeight="1">
      <c r="B76" s="262"/>
      <c r="C76" s="262"/>
      <c r="D76" s="262"/>
      <c r="E76" s="262"/>
      <c r="F76" s="262"/>
      <c r="G76" s="262"/>
      <c r="H76" s="262"/>
      <c r="I76" s="262"/>
      <c r="J76" s="262"/>
      <c r="K76" s="262"/>
    </row>
    <row r="77" spans="1:218" ht="19" customHeight="1">
      <c r="B77" s="262"/>
      <c r="C77" s="262"/>
      <c r="D77" s="262"/>
      <c r="E77" s="262"/>
      <c r="F77" s="262"/>
      <c r="G77" s="262"/>
      <c r="H77" s="262"/>
      <c r="I77" s="262"/>
      <c r="J77" s="262"/>
      <c r="K77" s="262"/>
    </row>
    <row r="78" spans="1:218" ht="19" customHeight="1">
      <c r="B78" s="262"/>
      <c r="C78" s="262"/>
      <c r="D78" s="262"/>
      <c r="E78" s="262"/>
      <c r="F78" s="262"/>
      <c r="G78" s="262"/>
      <c r="H78" s="262"/>
      <c r="I78" s="262"/>
      <c r="J78" s="262"/>
      <c r="K78" s="262"/>
    </row>
    <row r="79" spans="1:218" ht="19" customHeight="1">
      <c r="B79" s="262"/>
      <c r="C79" s="262"/>
      <c r="D79" s="262"/>
      <c r="E79" s="262"/>
      <c r="F79" s="262"/>
      <c r="G79" s="262"/>
      <c r="H79" s="262"/>
      <c r="I79" s="262"/>
      <c r="J79" s="262"/>
      <c r="K79" s="262"/>
    </row>
    <row r="80" spans="1:218" ht="19" customHeight="1">
      <c r="B80" s="262"/>
      <c r="C80" s="262"/>
      <c r="D80" s="262"/>
      <c r="E80" s="262"/>
      <c r="F80" s="262"/>
      <c r="G80" s="262"/>
      <c r="H80" s="262"/>
      <c r="I80" s="262"/>
      <c r="J80" s="262"/>
      <c r="K80" s="262"/>
    </row>
    <row r="81" spans="2:11" ht="19" customHeight="1">
      <c r="B81" s="262"/>
      <c r="C81" s="262"/>
      <c r="D81" s="262"/>
      <c r="E81" s="262"/>
      <c r="F81" s="262"/>
      <c r="G81" s="262"/>
      <c r="H81" s="262"/>
      <c r="I81" s="262"/>
      <c r="J81" s="262"/>
      <c r="K81" s="262"/>
    </row>
    <row r="82" spans="2:11" ht="19" customHeight="1">
      <c r="B82" s="262"/>
      <c r="C82" s="262"/>
      <c r="D82" s="262"/>
      <c r="E82" s="262"/>
      <c r="F82" s="262"/>
      <c r="G82" s="262"/>
      <c r="H82" s="262"/>
      <c r="I82" s="262"/>
      <c r="J82" s="262"/>
      <c r="K82" s="262"/>
    </row>
    <row r="83" spans="2:11" ht="19" customHeight="1">
      <c r="B83" s="262"/>
      <c r="C83" s="262"/>
      <c r="D83" s="262"/>
      <c r="E83" s="262"/>
      <c r="F83" s="262"/>
      <c r="G83" s="262"/>
      <c r="H83" s="262"/>
      <c r="I83" s="262"/>
      <c r="J83" s="262"/>
      <c r="K83" s="262"/>
    </row>
    <row r="84" spans="2:11" ht="19" customHeight="1">
      <c r="B84" s="262"/>
      <c r="C84" s="262"/>
      <c r="D84" s="262"/>
      <c r="E84" s="262"/>
      <c r="F84" s="262"/>
      <c r="G84" s="262"/>
      <c r="H84" s="262"/>
      <c r="I84" s="262"/>
      <c r="J84" s="262"/>
      <c r="K84" s="262"/>
    </row>
    <row r="85" spans="2:11" ht="19" customHeight="1">
      <c r="B85" s="262"/>
      <c r="C85" s="262"/>
      <c r="D85" s="262"/>
      <c r="E85" s="262"/>
      <c r="F85" s="262"/>
      <c r="G85" s="262"/>
      <c r="H85" s="262"/>
      <c r="I85" s="262"/>
      <c r="J85" s="262"/>
      <c r="K85" s="262"/>
    </row>
    <row r="86" spans="2:11" ht="19" customHeight="1">
      <c r="B86" s="262"/>
      <c r="C86" s="262"/>
      <c r="D86" s="262"/>
      <c r="E86" s="262"/>
      <c r="F86" s="262"/>
      <c r="G86" s="262"/>
      <c r="H86" s="262"/>
      <c r="I86" s="262"/>
      <c r="J86" s="262"/>
      <c r="K86" s="262"/>
    </row>
    <row r="87" spans="2:11" ht="19" customHeight="1">
      <c r="B87" s="262"/>
      <c r="C87" s="262"/>
      <c r="D87" s="262"/>
      <c r="E87" s="262"/>
      <c r="F87" s="262"/>
      <c r="G87" s="262"/>
      <c r="H87" s="262"/>
      <c r="I87" s="262"/>
      <c r="J87" s="262"/>
      <c r="K87" s="262"/>
    </row>
    <row r="88" spans="2:11" ht="19" customHeight="1">
      <c r="B88" s="262"/>
      <c r="C88" s="262"/>
      <c r="D88" s="262"/>
      <c r="E88" s="262"/>
      <c r="F88" s="262"/>
      <c r="G88" s="262"/>
      <c r="H88" s="262"/>
      <c r="I88" s="262"/>
      <c r="J88" s="262"/>
      <c r="K88" s="262"/>
    </row>
    <row r="89" spans="2:11">
      <c r="B89" s="262"/>
      <c r="C89" s="262"/>
      <c r="D89" s="262"/>
      <c r="E89" s="262"/>
      <c r="F89" s="262"/>
      <c r="G89" s="262"/>
      <c r="H89" s="262"/>
      <c r="I89" s="262"/>
      <c r="J89" s="262"/>
      <c r="K89" s="262"/>
    </row>
    <row r="90" spans="2:11">
      <c r="B90" s="262"/>
      <c r="C90" s="262"/>
      <c r="D90" s="262"/>
      <c r="E90" s="262"/>
      <c r="F90" s="262"/>
      <c r="G90" s="262"/>
      <c r="H90" s="262"/>
      <c r="I90" s="262"/>
      <c r="J90" s="262"/>
      <c r="K90" s="262"/>
    </row>
    <row r="91" spans="2:11">
      <c r="B91" s="262"/>
      <c r="C91" s="262"/>
      <c r="D91" s="262"/>
      <c r="E91" s="262"/>
      <c r="F91" s="262"/>
      <c r="G91" s="262"/>
      <c r="H91" s="262"/>
      <c r="I91" s="262"/>
      <c r="J91" s="262"/>
      <c r="K91" s="262"/>
    </row>
    <row r="92" spans="2:11">
      <c r="B92" s="262"/>
      <c r="C92" s="262"/>
      <c r="D92" s="262"/>
      <c r="E92" s="262"/>
      <c r="F92" s="262"/>
      <c r="G92" s="262"/>
      <c r="H92" s="262"/>
      <c r="I92" s="262"/>
      <c r="J92" s="262"/>
      <c r="K92" s="262"/>
    </row>
    <row r="93" spans="2:11">
      <c r="B93" s="262"/>
      <c r="C93" s="262"/>
      <c r="D93" s="262"/>
      <c r="E93" s="262"/>
      <c r="F93" s="262"/>
      <c r="G93" s="262"/>
      <c r="H93" s="262"/>
      <c r="I93" s="262"/>
      <c r="J93" s="262"/>
      <c r="K93" s="262"/>
    </row>
    <row r="94" spans="2:11">
      <c r="B94" s="262"/>
      <c r="C94" s="262"/>
      <c r="D94" s="262"/>
      <c r="E94" s="262"/>
      <c r="F94" s="262"/>
      <c r="G94" s="262"/>
      <c r="H94" s="262"/>
      <c r="I94" s="262"/>
      <c r="J94" s="262"/>
      <c r="K94" s="262"/>
    </row>
    <row r="95" spans="2:11">
      <c r="B95" s="262"/>
      <c r="C95" s="262"/>
      <c r="D95" s="262"/>
      <c r="E95" s="262"/>
      <c r="F95" s="262"/>
      <c r="G95" s="262"/>
      <c r="H95" s="262"/>
      <c r="I95" s="262"/>
      <c r="J95" s="262"/>
      <c r="K95" s="262"/>
    </row>
    <row r="96" spans="2:11">
      <c r="B96" s="262"/>
      <c r="C96" s="262"/>
      <c r="D96" s="262"/>
      <c r="E96" s="262"/>
      <c r="F96" s="262"/>
      <c r="G96" s="262"/>
      <c r="H96" s="262"/>
      <c r="I96" s="262"/>
      <c r="J96" s="262"/>
      <c r="K96" s="262"/>
    </row>
    <row r="97" spans="2:11">
      <c r="B97" s="262"/>
      <c r="C97" s="262"/>
      <c r="D97" s="262"/>
      <c r="E97" s="262"/>
      <c r="F97" s="262"/>
      <c r="G97" s="262"/>
      <c r="H97" s="262"/>
      <c r="I97" s="262"/>
      <c r="J97" s="262"/>
      <c r="K97" s="262"/>
    </row>
    <row r="98" spans="2:11">
      <c r="B98" s="262"/>
      <c r="C98" s="262"/>
      <c r="D98" s="262"/>
      <c r="E98" s="262"/>
      <c r="F98" s="262"/>
      <c r="G98" s="262"/>
      <c r="H98" s="262"/>
      <c r="I98" s="262"/>
      <c r="J98" s="262"/>
      <c r="K98" s="262"/>
    </row>
    <row r="99" spans="2:11">
      <c r="B99" s="262"/>
      <c r="C99" s="262"/>
      <c r="D99" s="262"/>
      <c r="E99" s="262"/>
      <c r="F99" s="262"/>
      <c r="G99" s="262"/>
      <c r="H99" s="262"/>
      <c r="I99" s="262"/>
      <c r="J99" s="262"/>
      <c r="K99" s="262"/>
    </row>
    <row r="100" spans="2:11">
      <c r="B100" s="262"/>
      <c r="C100" s="262"/>
      <c r="D100" s="262"/>
      <c r="E100" s="262"/>
      <c r="F100" s="262"/>
      <c r="G100" s="262"/>
      <c r="H100" s="262"/>
      <c r="I100" s="262"/>
      <c r="J100" s="262"/>
      <c r="K100" s="262"/>
    </row>
    <row r="101" spans="2:11">
      <c r="B101" s="262"/>
      <c r="C101" s="262"/>
      <c r="D101" s="262"/>
      <c r="E101" s="262"/>
      <c r="F101" s="262"/>
      <c r="G101" s="262"/>
      <c r="H101" s="262"/>
      <c r="I101" s="262"/>
      <c r="J101" s="262"/>
      <c r="K101" s="262"/>
    </row>
    <row r="102" spans="2:11">
      <c r="B102" s="262"/>
      <c r="C102" s="262"/>
      <c r="D102" s="262"/>
      <c r="E102" s="262"/>
      <c r="F102" s="262"/>
      <c r="G102" s="262"/>
      <c r="H102" s="262"/>
      <c r="I102" s="262"/>
      <c r="J102" s="262"/>
      <c r="K102" s="262"/>
    </row>
    <row r="103" spans="2:11">
      <c r="B103" s="262"/>
      <c r="C103" s="262"/>
      <c r="D103" s="262"/>
      <c r="E103" s="262"/>
      <c r="F103" s="262"/>
      <c r="G103" s="262"/>
      <c r="H103" s="262"/>
      <c r="I103" s="262"/>
      <c r="J103" s="262"/>
      <c r="K103" s="262"/>
    </row>
    <row r="104" spans="2:11">
      <c r="B104" s="262"/>
      <c r="C104" s="262"/>
      <c r="D104" s="262"/>
      <c r="E104" s="262"/>
      <c r="F104" s="262"/>
      <c r="G104" s="262"/>
      <c r="H104" s="262"/>
      <c r="I104" s="262"/>
      <c r="J104" s="262"/>
      <c r="K104" s="262"/>
    </row>
    <row r="105" spans="2:11">
      <c r="B105" s="262"/>
      <c r="C105" s="262"/>
      <c r="D105" s="262"/>
      <c r="E105" s="262"/>
      <c r="F105" s="262"/>
      <c r="G105" s="262"/>
      <c r="H105" s="262"/>
      <c r="I105" s="262"/>
      <c r="J105" s="262"/>
      <c r="K105" s="262"/>
    </row>
    <row r="106" spans="2:11">
      <c r="B106" s="262"/>
      <c r="C106" s="262"/>
      <c r="D106" s="262"/>
      <c r="E106" s="262"/>
      <c r="F106" s="262"/>
      <c r="G106" s="262"/>
      <c r="H106" s="262"/>
      <c r="I106" s="262"/>
      <c r="J106" s="262"/>
      <c r="K106" s="262"/>
    </row>
    <row r="107" spans="2:11">
      <c r="B107" s="262"/>
      <c r="C107" s="262"/>
      <c r="D107" s="262"/>
      <c r="E107" s="262"/>
      <c r="F107" s="262"/>
      <c r="G107" s="262"/>
      <c r="H107" s="262"/>
      <c r="I107" s="262"/>
      <c r="J107" s="262"/>
      <c r="K107" s="262"/>
    </row>
    <row r="108" spans="2:11">
      <c r="B108" s="262"/>
      <c r="C108" s="262"/>
      <c r="D108" s="262"/>
      <c r="E108" s="262"/>
      <c r="F108" s="262"/>
      <c r="G108" s="262"/>
      <c r="H108" s="262"/>
      <c r="I108" s="262"/>
      <c r="J108" s="262"/>
      <c r="K108" s="262"/>
    </row>
    <row r="109" spans="2:11">
      <c r="B109" s="262"/>
      <c r="C109" s="262"/>
      <c r="D109" s="262"/>
      <c r="E109" s="262"/>
      <c r="F109" s="262"/>
      <c r="G109" s="262"/>
      <c r="H109" s="262"/>
      <c r="I109" s="262"/>
      <c r="J109" s="262"/>
      <c r="K109" s="262"/>
    </row>
    <row r="110" spans="2:11">
      <c r="B110" s="262"/>
      <c r="C110" s="262"/>
      <c r="D110" s="262"/>
      <c r="E110" s="262"/>
      <c r="F110" s="262"/>
      <c r="G110" s="262"/>
      <c r="H110" s="262"/>
      <c r="I110" s="262"/>
      <c r="J110" s="262"/>
      <c r="K110" s="262"/>
    </row>
    <row r="111" spans="2:11">
      <c r="B111" s="262"/>
      <c r="C111" s="262"/>
      <c r="D111" s="262"/>
      <c r="E111" s="262"/>
      <c r="F111" s="262"/>
      <c r="G111" s="262"/>
      <c r="H111" s="262"/>
      <c r="I111" s="262"/>
      <c r="J111" s="262"/>
      <c r="K111" s="262"/>
    </row>
    <row r="112" spans="2:11">
      <c r="B112" s="262"/>
      <c r="C112" s="262"/>
      <c r="D112" s="262"/>
      <c r="E112" s="262"/>
      <c r="F112" s="262"/>
      <c r="G112" s="262"/>
      <c r="H112" s="262"/>
      <c r="I112" s="262"/>
      <c r="J112" s="262"/>
      <c r="K112" s="262"/>
    </row>
    <row r="113" spans="2:11">
      <c r="B113" s="262"/>
      <c r="C113" s="262"/>
      <c r="D113" s="262"/>
      <c r="E113" s="262"/>
      <c r="F113" s="262"/>
      <c r="G113" s="262"/>
      <c r="H113" s="262"/>
      <c r="I113" s="262"/>
      <c r="J113" s="262"/>
      <c r="K113" s="262"/>
    </row>
    <row r="114" spans="2:11">
      <c r="B114" s="262"/>
      <c r="C114" s="262"/>
      <c r="D114" s="262"/>
      <c r="E114" s="262"/>
      <c r="F114" s="262"/>
      <c r="G114" s="262"/>
      <c r="H114" s="262"/>
      <c r="I114" s="262"/>
      <c r="J114" s="262"/>
      <c r="K114" s="262"/>
    </row>
    <row r="115" spans="2:11">
      <c r="B115" s="262"/>
      <c r="C115" s="262"/>
      <c r="D115" s="262"/>
      <c r="E115" s="262"/>
      <c r="F115" s="262"/>
      <c r="G115" s="262"/>
      <c r="H115" s="262"/>
      <c r="I115" s="262"/>
      <c r="J115" s="262"/>
      <c r="K115" s="262"/>
    </row>
    <row r="116" spans="2:11">
      <c r="B116" s="262"/>
      <c r="C116" s="262"/>
      <c r="D116" s="262"/>
      <c r="E116" s="262"/>
      <c r="F116" s="262"/>
      <c r="G116" s="262"/>
      <c r="H116" s="262"/>
      <c r="I116" s="262"/>
      <c r="J116" s="262"/>
      <c r="K116" s="262"/>
    </row>
    <row r="117" spans="2:11">
      <c r="B117" s="262"/>
      <c r="C117" s="262"/>
      <c r="D117" s="262"/>
      <c r="E117" s="262"/>
      <c r="F117" s="262"/>
      <c r="G117" s="262"/>
      <c r="H117" s="262"/>
      <c r="I117" s="262"/>
      <c r="J117" s="262"/>
      <c r="K117" s="262"/>
    </row>
    <row r="118" spans="2:11">
      <c r="B118" s="262"/>
      <c r="C118" s="262"/>
      <c r="D118" s="262"/>
      <c r="E118" s="262"/>
      <c r="F118" s="262"/>
      <c r="G118" s="262"/>
      <c r="H118" s="262"/>
      <c r="I118" s="262"/>
      <c r="J118" s="262"/>
      <c r="K118" s="262"/>
    </row>
    <row r="119" spans="2:11">
      <c r="B119" s="262"/>
      <c r="C119" s="262"/>
      <c r="D119" s="262"/>
      <c r="E119" s="262"/>
      <c r="F119" s="262"/>
      <c r="G119" s="262"/>
      <c r="H119" s="262"/>
      <c r="I119" s="262"/>
      <c r="J119" s="262"/>
      <c r="K119" s="262"/>
    </row>
    <row r="120" spans="2:11">
      <c r="B120" s="262"/>
      <c r="C120" s="262"/>
      <c r="D120" s="262"/>
      <c r="E120" s="262"/>
      <c r="F120" s="262"/>
      <c r="G120" s="262"/>
      <c r="H120" s="262"/>
      <c r="I120" s="262"/>
      <c r="J120" s="262"/>
      <c r="K120" s="262"/>
    </row>
    <row r="121" spans="2:11">
      <c r="B121" s="262"/>
      <c r="C121" s="262"/>
      <c r="D121" s="262"/>
      <c r="E121" s="262"/>
      <c r="F121" s="262"/>
      <c r="G121" s="262"/>
      <c r="H121" s="262"/>
      <c r="I121" s="262"/>
      <c r="J121" s="262"/>
      <c r="K121" s="262"/>
    </row>
    <row r="122" spans="2:11">
      <c r="B122" s="262"/>
      <c r="C122" s="262"/>
      <c r="D122" s="262"/>
      <c r="E122" s="262"/>
      <c r="F122" s="262"/>
      <c r="G122" s="262"/>
      <c r="H122" s="262"/>
      <c r="I122" s="262"/>
      <c r="J122" s="262"/>
      <c r="K122" s="262"/>
    </row>
    <row r="123" spans="2:11">
      <c r="B123" s="262"/>
      <c r="C123" s="262"/>
      <c r="D123" s="262"/>
      <c r="E123" s="262"/>
      <c r="F123" s="262"/>
      <c r="G123" s="262"/>
      <c r="H123" s="262"/>
      <c r="I123" s="262"/>
      <c r="J123" s="262"/>
      <c r="K123" s="262"/>
    </row>
    <row r="124" spans="2:11">
      <c r="B124" s="262"/>
      <c r="C124" s="262"/>
      <c r="D124" s="262"/>
      <c r="E124" s="262"/>
      <c r="F124" s="262"/>
      <c r="G124" s="262"/>
      <c r="H124" s="262"/>
      <c r="I124" s="262"/>
      <c r="J124" s="262"/>
      <c r="K124" s="262"/>
    </row>
    <row r="125" spans="2:11">
      <c r="B125" s="262"/>
      <c r="C125" s="262"/>
      <c r="D125" s="262"/>
      <c r="E125" s="262"/>
      <c r="F125" s="262"/>
      <c r="G125" s="262"/>
      <c r="H125" s="262"/>
      <c r="I125" s="262"/>
      <c r="J125" s="262"/>
      <c r="K125" s="262"/>
    </row>
    <row r="126" spans="2:11">
      <c r="B126" s="262"/>
      <c r="C126" s="262"/>
      <c r="D126" s="262"/>
      <c r="E126" s="262"/>
      <c r="F126" s="262"/>
      <c r="G126" s="262"/>
      <c r="H126" s="262"/>
      <c r="I126" s="262"/>
      <c r="J126" s="262"/>
      <c r="K126" s="262"/>
    </row>
    <row r="127" spans="2:11">
      <c r="B127" s="262"/>
      <c r="C127" s="262"/>
      <c r="D127" s="262"/>
      <c r="E127" s="262"/>
      <c r="F127" s="262"/>
      <c r="G127" s="262"/>
      <c r="H127" s="262"/>
      <c r="I127" s="262"/>
      <c r="J127" s="262"/>
      <c r="K127" s="262"/>
    </row>
  </sheetData>
  <mergeCells count="12">
    <mergeCell ref="L41:O41"/>
    <mergeCell ref="Q41:T41"/>
    <mergeCell ref="M7:O7"/>
    <mergeCell ref="R7:T7"/>
    <mergeCell ref="C7:E7"/>
    <mergeCell ref="H7:J7"/>
    <mergeCell ref="B41:E41"/>
    <mergeCell ref="G41:J41"/>
    <mergeCell ref="B13:E13"/>
    <mergeCell ref="G13:J13"/>
    <mergeCell ref="L13:O13"/>
    <mergeCell ref="Q13:T13"/>
  </mergeCells>
  <phoneticPr fontId="7" type="noConversion"/>
  <printOptions horizontalCentered="1"/>
  <pageMargins left="0.39370078740157483" right="0.39370078740157483" top="0.59055118110236227" bottom="0.59055118110236227" header="0.39370078740157483" footer="0.39370078740157483"/>
  <pageSetup paperSize="9" scale="53" fitToWidth="2" orientation="portrait" r:id="rId1"/>
  <headerFooter alignWithMargins="0">
    <oddHeader>&amp;C&amp;"Helvetica,Fett"&amp;12 2017</oddHeader>
    <oddFooter>&amp;C&amp;"Helvetica,Standard" Eidg. Steuerverwaltung  -  Administration fédérale des contributions  -  Amministrazione federale delle contribuzioni&amp;R58 - 59</oddFooter>
  </headerFooter>
  <colBreaks count="1" manualBreakCount="1">
    <brk id="11" max="73" man="1"/>
  </col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Tabelle76">
    <pageSetUpPr fitToPage="1"/>
  </sheetPr>
  <dimension ref="A1:HJ127"/>
  <sheetViews>
    <sheetView view="pageLayout" zoomScale="70" zoomScaleNormal="60" zoomScalePageLayoutView="70" workbookViewId="0"/>
  </sheetViews>
  <sheetFormatPr baseColWidth="10" defaultColWidth="10.33203125" defaultRowHeight="13"/>
  <cols>
    <col min="1" max="1" width="27.6640625" style="249" customWidth="1"/>
    <col min="2" max="5" width="16.6640625" style="249" customWidth="1"/>
    <col min="6" max="6" width="2.6640625" style="249" customWidth="1"/>
    <col min="7" max="10" width="16.6640625" style="249" customWidth="1"/>
    <col min="11" max="11" width="2.6640625" style="249" customWidth="1"/>
    <col min="12" max="12" width="18.33203125" style="249" customWidth="1"/>
    <col min="13" max="13" width="18" style="249" customWidth="1"/>
    <col min="14" max="14" width="17.83203125" style="249" customWidth="1"/>
    <col min="15" max="15" width="16.83203125" style="249" customWidth="1"/>
    <col min="16" max="16" width="2.6640625" style="249" customWidth="1"/>
    <col min="17" max="17" width="17.6640625" style="249" customWidth="1"/>
    <col min="18" max="18" width="16.83203125" style="249" customWidth="1"/>
    <col min="19" max="19" width="17.6640625" style="249" customWidth="1"/>
    <col min="20" max="20" width="16.83203125" style="249" customWidth="1"/>
    <col min="21" max="21" width="32.33203125" style="249" customWidth="1"/>
    <col min="22" max="216" width="12.6640625" style="249" customWidth="1"/>
    <col min="217" max="16384" width="10.33203125" style="249"/>
  </cols>
  <sheetData>
    <row r="1" spans="1:21" ht="19" customHeight="1">
      <c r="A1" s="247" t="s">
        <v>208</v>
      </c>
      <c r="B1" s="247"/>
      <c r="C1" s="247"/>
      <c r="D1" s="247"/>
      <c r="E1" s="247"/>
      <c r="F1" s="247"/>
      <c r="G1" s="248"/>
      <c r="H1" s="248"/>
      <c r="I1" s="248"/>
      <c r="J1" s="248"/>
      <c r="K1" s="247"/>
      <c r="P1" s="247"/>
    </row>
    <row r="2" spans="1:21" ht="19" customHeight="1">
      <c r="A2" s="247" t="s">
        <v>167</v>
      </c>
      <c r="B2" s="247"/>
      <c r="C2" s="247"/>
      <c r="D2" s="247"/>
      <c r="E2" s="247"/>
      <c r="F2" s="247"/>
      <c r="G2" s="248"/>
      <c r="H2" s="248"/>
      <c r="I2" s="248"/>
      <c r="J2" s="248"/>
      <c r="K2" s="247"/>
      <c r="P2" s="247"/>
    </row>
    <row r="3" spans="1:21" ht="19" customHeight="1">
      <c r="A3" s="382" t="s">
        <v>308</v>
      </c>
      <c r="B3" s="247"/>
      <c r="C3" s="247"/>
      <c r="D3" s="247"/>
      <c r="E3" s="247"/>
      <c r="F3" s="247"/>
      <c r="G3" s="248"/>
      <c r="H3" s="248"/>
      <c r="I3" s="248"/>
      <c r="J3" s="248"/>
      <c r="K3" s="247"/>
      <c r="P3" s="247"/>
    </row>
    <row r="4" spans="1:21" ht="19" customHeight="1">
      <c r="A4" s="382" t="s">
        <v>311</v>
      </c>
      <c r="B4" s="247"/>
      <c r="C4" s="247"/>
      <c r="D4" s="247"/>
      <c r="E4" s="247"/>
      <c r="F4" s="247"/>
      <c r="G4" s="248"/>
      <c r="H4" s="248"/>
      <c r="I4" s="248"/>
      <c r="J4" s="248"/>
      <c r="K4" s="247"/>
      <c r="P4" s="247"/>
    </row>
    <row r="5" spans="1:21" ht="19" customHeight="1">
      <c r="A5" s="248"/>
      <c r="B5" s="248"/>
      <c r="C5" s="248"/>
      <c r="D5" s="248"/>
      <c r="E5" s="248"/>
      <c r="F5" s="248"/>
      <c r="G5" s="248"/>
      <c r="H5" s="248"/>
      <c r="I5" s="248"/>
      <c r="J5" s="248"/>
      <c r="K5" s="248"/>
      <c r="P5" s="248"/>
    </row>
    <row r="6" spans="1:21" ht="19" customHeight="1" thickBot="1">
      <c r="B6" s="264"/>
      <c r="C6" s="248"/>
      <c r="D6" s="248"/>
      <c r="E6" s="248"/>
      <c r="F6" s="248"/>
      <c r="G6" s="264"/>
      <c r="H6" s="248"/>
      <c r="I6" s="248"/>
      <c r="J6" s="248"/>
      <c r="K6" s="248"/>
      <c r="P6" s="248"/>
    </row>
    <row r="7" spans="1:21" ht="19" customHeight="1">
      <c r="A7" s="250">
        <v>30</v>
      </c>
      <c r="B7" s="269" t="s">
        <v>209</v>
      </c>
      <c r="C7" s="928" t="s">
        <v>210</v>
      </c>
      <c r="D7" s="929"/>
      <c r="E7" s="930"/>
      <c r="F7" s="286"/>
      <c r="G7" s="269" t="s">
        <v>209</v>
      </c>
      <c r="H7" s="928" t="s">
        <v>210</v>
      </c>
      <c r="I7" s="929"/>
      <c r="J7" s="930"/>
      <c r="K7" s="286"/>
      <c r="L7" s="299" t="s">
        <v>120</v>
      </c>
      <c r="M7" s="928" t="s">
        <v>121</v>
      </c>
      <c r="N7" s="929"/>
      <c r="O7" s="930"/>
      <c r="P7" s="286"/>
      <c r="Q7" s="300" t="s">
        <v>120</v>
      </c>
      <c r="R7" s="928" t="s">
        <v>121</v>
      </c>
      <c r="S7" s="929"/>
      <c r="T7" s="930"/>
      <c r="U7" s="456">
        <v>30</v>
      </c>
    </row>
    <row r="8" spans="1:21" ht="19" customHeight="1">
      <c r="A8" s="252"/>
      <c r="B8" s="270" t="s">
        <v>211</v>
      </c>
      <c r="C8" s="277"/>
      <c r="D8" s="280"/>
      <c r="E8" s="271"/>
      <c r="F8" s="284"/>
      <c r="G8" s="270" t="s">
        <v>211</v>
      </c>
      <c r="H8" s="277"/>
      <c r="I8" s="280"/>
      <c r="J8" s="271"/>
      <c r="K8" s="284"/>
      <c r="L8" s="301" t="s">
        <v>122</v>
      </c>
      <c r="M8" s="303"/>
      <c r="N8" s="303"/>
      <c r="O8" s="294"/>
      <c r="P8" s="284"/>
      <c r="Q8" s="301" t="s">
        <v>122</v>
      </c>
      <c r="R8" s="308"/>
      <c r="S8" s="308"/>
      <c r="T8" s="309"/>
      <c r="U8" s="290"/>
    </row>
    <row r="9" spans="1:21" ht="19" customHeight="1">
      <c r="B9" s="272" t="s">
        <v>212</v>
      </c>
      <c r="C9" s="278" t="s">
        <v>213</v>
      </c>
      <c r="D9" s="281"/>
      <c r="E9" s="273"/>
      <c r="F9" s="248"/>
      <c r="G9" s="272" t="s">
        <v>212</v>
      </c>
      <c r="H9" s="278" t="s">
        <v>213</v>
      </c>
      <c r="I9" s="281"/>
      <c r="J9" s="273"/>
      <c r="K9" s="248"/>
      <c r="L9" s="301" t="s">
        <v>123</v>
      </c>
      <c r="M9" s="304" t="s">
        <v>124</v>
      </c>
      <c r="N9" s="304"/>
      <c r="O9" s="274"/>
      <c r="P9" s="248"/>
      <c r="Q9" s="301" t="s">
        <v>123</v>
      </c>
      <c r="R9" s="304" t="s">
        <v>124</v>
      </c>
      <c r="S9" s="304"/>
      <c r="T9" s="289"/>
      <c r="U9" s="290"/>
    </row>
    <row r="10" spans="1:21" ht="19" customHeight="1">
      <c r="A10" s="251"/>
      <c r="B10" s="272" t="s">
        <v>214</v>
      </c>
      <c r="C10" s="278" t="s">
        <v>215</v>
      </c>
      <c r="D10" s="282" t="s">
        <v>13</v>
      </c>
      <c r="E10" s="289" t="s">
        <v>216</v>
      </c>
      <c r="F10" s="285"/>
      <c r="G10" s="272" t="s">
        <v>214</v>
      </c>
      <c r="H10" s="278" t="s">
        <v>215</v>
      </c>
      <c r="I10" s="282" t="s">
        <v>13</v>
      </c>
      <c r="J10" s="274" t="s">
        <v>216</v>
      </c>
      <c r="K10" s="248"/>
      <c r="L10" s="301" t="s">
        <v>126</v>
      </c>
      <c r="M10" s="304" t="s">
        <v>127</v>
      </c>
      <c r="N10" s="304" t="s">
        <v>14</v>
      </c>
      <c r="O10" s="289" t="s">
        <v>216</v>
      </c>
      <c r="P10" s="285"/>
      <c r="Q10" s="301" t="s">
        <v>126</v>
      </c>
      <c r="R10" s="304" t="s">
        <v>127</v>
      </c>
      <c r="S10" s="304" t="s">
        <v>14</v>
      </c>
      <c r="T10" s="289" t="s">
        <v>216</v>
      </c>
    </row>
    <row r="11" spans="1:21" ht="19" customHeight="1" thickBot="1">
      <c r="A11" s="252"/>
      <c r="B11" s="275" t="s">
        <v>217</v>
      </c>
      <c r="C11" s="279" t="s">
        <v>218</v>
      </c>
      <c r="D11" s="283"/>
      <c r="E11" s="276"/>
      <c r="F11" s="248"/>
      <c r="G11" s="275" t="s">
        <v>217</v>
      </c>
      <c r="H11" s="279" t="s">
        <v>218</v>
      </c>
      <c r="I11" s="283"/>
      <c r="J11" s="276"/>
      <c r="K11" s="248"/>
      <c r="L11" s="302" t="s">
        <v>128</v>
      </c>
      <c r="M11" s="305" t="s">
        <v>129</v>
      </c>
      <c r="N11" s="306"/>
      <c r="O11" s="298"/>
      <c r="P11" s="248"/>
      <c r="Q11" s="302" t="s">
        <v>128</v>
      </c>
      <c r="R11" s="305" t="s">
        <v>129</v>
      </c>
      <c r="S11" s="306"/>
      <c r="T11" s="310"/>
      <c r="U11" s="292"/>
    </row>
    <row r="12" spans="1:21" ht="19" customHeight="1">
      <c r="A12" s="251" t="s">
        <v>10</v>
      </c>
      <c r="B12" s="253"/>
      <c r="C12" s="253"/>
      <c r="D12" s="253"/>
      <c r="E12" s="253"/>
      <c r="F12" s="253"/>
      <c r="G12" s="253"/>
      <c r="H12" s="253"/>
      <c r="I12" s="253"/>
      <c r="J12" s="253"/>
      <c r="K12" s="253"/>
      <c r="L12" s="253"/>
      <c r="M12" s="253"/>
      <c r="N12" s="253"/>
      <c r="O12" s="253"/>
      <c r="P12" s="253"/>
      <c r="Q12" s="253"/>
      <c r="R12" s="253"/>
      <c r="S12" s="253"/>
      <c r="T12" s="253"/>
      <c r="U12" s="291" t="s">
        <v>125</v>
      </c>
    </row>
    <row r="13" spans="1:21" ht="19" customHeight="1">
      <c r="A13" s="252"/>
      <c r="B13" s="917" t="s">
        <v>253</v>
      </c>
      <c r="C13" s="918"/>
      <c r="D13" s="918"/>
      <c r="E13" s="919"/>
      <c r="F13" s="287"/>
      <c r="G13" s="917" t="s">
        <v>254</v>
      </c>
      <c r="H13" s="918"/>
      <c r="I13" s="918"/>
      <c r="J13" s="919"/>
      <c r="K13" s="287"/>
      <c r="L13" s="917" t="s">
        <v>257</v>
      </c>
      <c r="M13" s="918"/>
      <c r="N13" s="918"/>
      <c r="O13" s="919"/>
      <c r="P13" s="287"/>
      <c r="Q13" s="917" t="s">
        <v>258</v>
      </c>
      <c r="R13" s="918"/>
      <c r="S13" s="918"/>
      <c r="T13" s="919"/>
      <c r="U13" s="290"/>
    </row>
    <row r="14" spans="1:21" ht="19" customHeight="1">
      <c r="A14" s="265" t="s">
        <v>38</v>
      </c>
      <c r="B14" s="393">
        <v>60400</v>
      </c>
      <c r="C14" s="393">
        <v>14501</v>
      </c>
      <c r="D14" s="393">
        <v>5134</v>
      </c>
      <c r="E14" s="393">
        <f t="shared" ref="E14:E39" si="0">C14+D14</f>
        <v>19635</v>
      </c>
      <c r="F14" s="393"/>
      <c r="G14" s="393">
        <v>123500</v>
      </c>
      <c r="H14" s="393">
        <v>26061</v>
      </c>
      <c r="I14" s="393">
        <v>10497</v>
      </c>
      <c r="J14" s="393">
        <f t="shared" ref="J14:J39" si="1">H14+I14</f>
        <v>36558</v>
      </c>
      <c r="K14" s="393"/>
      <c r="L14" s="393">
        <v>186500</v>
      </c>
      <c r="M14" s="393">
        <v>37603</v>
      </c>
      <c r="N14" s="393">
        <v>15852</v>
      </c>
      <c r="O14" s="393">
        <v>53455</v>
      </c>
      <c r="P14" s="393">
        <v>0</v>
      </c>
      <c r="Q14" s="393">
        <v>249600</v>
      </c>
      <c r="R14" s="393">
        <v>49164</v>
      </c>
      <c r="S14" s="393">
        <v>21216</v>
      </c>
      <c r="T14" s="393">
        <v>70380</v>
      </c>
      <c r="U14" s="293" t="s">
        <v>189</v>
      </c>
    </row>
    <row r="15" spans="1:21" ht="19" customHeight="1">
      <c r="A15" s="266" t="s">
        <v>39</v>
      </c>
      <c r="B15" s="394">
        <v>65500</v>
      </c>
      <c r="C15" s="394">
        <v>8929.4500000000007</v>
      </c>
      <c r="D15" s="394">
        <v>5567.5</v>
      </c>
      <c r="E15" s="393">
        <f t="shared" si="0"/>
        <v>14496.95</v>
      </c>
      <c r="F15" s="393"/>
      <c r="G15" s="394">
        <v>128100</v>
      </c>
      <c r="H15" s="394">
        <v>20898.400000000001</v>
      </c>
      <c r="I15" s="394">
        <v>10888.5</v>
      </c>
      <c r="J15" s="393">
        <f t="shared" si="1"/>
        <v>31786.9</v>
      </c>
      <c r="K15" s="393"/>
      <c r="L15" s="393">
        <v>190800</v>
      </c>
      <c r="M15" s="393">
        <v>32886.449999999997</v>
      </c>
      <c r="N15" s="393">
        <v>16218</v>
      </c>
      <c r="O15" s="393">
        <v>49104.45</v>
      </c>
      <c r="P15" s="393">
        <v>0</v>
      </c>
      <c r="Q15" s="393">
        <v>253500</v>
      </c>
      <c r="R15" s="393">
        <v>44874.45</v>
      </c>
      <c r="S15" s="393">
        <v>21547.5</v>
      </c>
      <c r="T15" s="393">
        <v>66421.95</v>
      </c>
      <c r="U15" s="293" t="s">
        <v>190</v>
      </c>
    </row>
    <row r="16" spans="1:21" ht="19" customHeight="1">
      <c r="A16" s="266" t="s">
        <v>40</v>
      </c>
      <c r="B16" s="394">
        <v>66900</v>
      </c>
      <c r="C16" s="394">
        <v>7412.9500000000007</v>
      </c>
      <c r="D16" s="394">
        <v>5686.5</v>
      </c>
      <c r="E16" s="393">
        <f t="shared" si="0"/>
        <v>13099.45</v>
      </c>
      <c r="F16" s="393"/>
      <c r="G16" s="394">
        <v>137000</v>
      </c>
      <c r="H16" s="394">
        <v>11303.5</v>
      </c>
      <c r="I16" s="394">
        <v>11645</v>
      </c>
      <c r="J16" s="393">
        <f t="shared" si="1"/>
        <v>22948.5</v>
      </c>
      <c r="K16" s="393"/>
      <c r="L16" s="393">
        <v>207200</v>
      </c>
      <c r="M16" s="393">
        <v>15199.6</v>
      </c>
      <c r="N16" s="393">
        <v>17612</v>
      </c>
      <c r="O16" s="393">
        <v>32811.599999999999</v>
      </c>
      <c r="P16" s="393">
        <v>0</v>
      </c>
      <c r="Q16" s="393">
        <v>277300</v>
      </c>
      <c r="R16" s="393">
        <v>19090.150000000001</v>
      </c>
      <c r="S16" s="393">
        <v>23570.5</v>
      </c>
      <c r="T16" s="393">
        <v>42660.65</v>
      </c>
      <c r="U16" s="293" t="s">
        <v>191</v>
      </c>
    </row>
    <row r="17" spans="1:21" ht="19" customHeight="1">
      <c r="A17" s="266" t="s">
        <v>41</v>
      </c>
      <c r="B17" s="394">
        <v>68000</v>
      </c>
      <c r="C17" s="394">
        <v>6195.9567999999999</v>
      </c>
      <c r="D17" s="394">
        <v>5780</v>
      </c>
      <c r="E17" s="393">
        <f t="shared" si="0"/>
        <v>11975.9568</v>
      </c>
      <c r="F17" s="393"/>
      <c r="G17" s="394">
        <v>136100</v>
      </c>
      <c r="H17" s="394">
        <v>12381.997360000001</v>
      </c>
      <c r="I17" s="394">
        <v>11568.5</v>
      </c>
      <c r="J17" s="393">
        <f t="shared" si="1"/>
        <v>23950.497360000001</v>
      </c>
      <c r="K17" s="393"/>
      <c r="L17" s="393">
        <v>204100</v>
      </c>
      <c r="M17" s="393">
        <v>18558.954160000001</v>
      </c>
      <c r="N17" s="393">
        <v>17348.5</v>
      </c>
      <c r="O17" s="393">
        <v>35907.454160000001</v>
      </c>
      <c r="P17" s="393">
        <v>0</v>
      </c>
      <c r="Q17" s="393">
        <v>272100</v>
      </c>
      <c r="R17" s="393">
        <v>24735.910960000001</v>
      </c>
      <c r="S17" s="393">
        <v>23128.5</v>
      </c>
      <c r="T17" s="393">
        <v>47864.410960000001</v>
      </c>
      <c r="U17" s="293" t="s">
        <v>41</v>
      </c>
    </row>
    <row r="18" spans="1:21" ht="19" customHeight="1">
      <c r="A18" s="266" t="s">
        <v>42</v>
      </c>
      <c r="B18" s="394">
        <v>67800</v>
      </c>
      <c r="C18" s="394">
        <v>6454.85</v>
      </c>
      <c r="D18" s="394">
        <v>5763</v>
      </c>
      <c r="E18" s="393">
        <f t="shared" si="0"/>
        <v>12217.85</v>
      </c>
      <c r="F18" s="393"/>
      <c r="G18" s="394">
        <v>135600</v>
      </c>
      <c r="H18" s="394">
        <v>12909.7</v>
      </c>
      <c r="I18" s="394">
        <v>11526</v>
      </c>
      <c r="J18" s="393">
        <f t="shared" si="1"/>
        <v>24435.7</v>
      </c>
      <c r="K18" s="393"/>
      <c r="L18" s="393">
        <v>203400</v>
      </c>
      <c r="M18" s="393">
        <v>19364.55</v>
      </c>
      <c r="N18" s="393">
        <v>17289</v>
      </c>
      <c r="O18" s="393">
        <v>36653.550000000003</v>
      </c>
      <c r="P18" s="393">
        <v>0</v>
      </c>
      <c r="Q18" s="393">
        <v>271100</v>
      </c>
      <c r="R18" s="393">
        <v>25809.850000000002</v>
      </c>
      <c r="S18" s="393">
        <v>23043.5</v>
      </c>
      <c r="T18" s="393">
        <v>48853.350000000006</v>
      </c>
      <c r="U18" s="293" t="s">
        <v>42</v>
      </c>
    </row>
    <row r="19" spans="1:21" ht="19" customHeight="1">
      <c r="A19" s="266" t="s">
        <v>168</v>
      </c>
      <c r="B19" s="394">
        <v>66318</v>
      </c>
      <c r="C19" s="394">
        <v>8045</v>
      </c>
      <c r="D19" s="394">
        <v>5637</v>
      </c>
      <c r="E19" s="393">
        <f t="shared" si="0"/>
        <v>13682</v>
      </c>
      <c r="F19" s="393"/>
      <c r="G19" s="394">
        <v>136125</v>
      </c>
      <c r="H19" s="394">
        <v>12303.65</v>
      </c>
      <c r="I19" s="394">
        <v>11571</v>
      </c>
      <c r="J19" s="393">
        <f t="shared" si="1"/>
        <v>23874.65</v>
      </c>
      <c r="K19" s="393"/>
      <c r="L19" s="393">
        <v>205934</v>
      </c>
      <c r="M19" s="393">
        <v>16561.949999999997</v>
      </c>
      <c r="N19" s="393">
        <v>17504</v>
      </c>
      <c r="O19" s="393">
        <v>34065.949999999997</v>
      </c>
      <c r="P19" s="393">
        <v>0</v>
      </c>
      <c r="Q19" s="393">
        <v>275742</v>
      </c>
      <c r="R19" s="393">
        <v>20820.25</v>
      </c>
      <c r="S19" s="393">
        <v>23438</v>
      </c>
      <c r="T19" s="393">
        <v>44258.25</v>
      </c>
      <c r="U19" s="293" t="s">
        <v>168</v>
      </c>
    </row>
    <row r="20" spans="1:21" ht="19" customHeight="1">
      <c r="A20" s="266" t="s">
        <v>169</v>
      </c>
      <c r="B20" s="394">
        <v>69694</v>
      </c>
      <c r="C20" s="394">
        <v>4382</v>
      </c>
      <c r="D20" s="394">
        <v>5924</v>
      </c>
      <c r="E20" s="393">
        <f t="shared" si="0"/>
        <v>10306</v>
      </c>
      <c r="F20" s="393"/>
      <c r="G20" s="394">
        <v>139563</v>
      </c>
      <c r="H20" s="394">
        <v>8574</v>
      </c>
      <c r="I20" s="394">
        <v>11863</v>
      </c>
      <c r="J20" s="393">
        <f t="shared" si="1"/>
        <v>20437</v>
      </c>
      <c r="K20" s="393"/>
      <c r="L20" s="393">
        <v>209432</v>
      </c>
      <c r="M20" s="393">
        <v>12766</v>
      </c>
      <c r="N20" s="393">
        <v>17802</v>
      </c>
      <c r="O20" s="393">
        <v>30568</v>
      </c>
      <c r="P20" s="393">
        <v>0</v>
      </c>
      <c r="Q20" s="393">
        <v>279301</v>
      </c>
      <c r="R20" s="393">
        <v>16958</v>
      </c>
      <c r="S20" s="393">
        <v>23741</v>
      </c>
      <c r="T20" s="393">
        <v>40699</v>
      </c>
      <c r="U20" s="293" t="s">
        <v>169</v>
      </c>
    </row>
    <row r="21" spans="1:21" ht="19" customHeight="1">
      <c r="A21" s="266" t="s">
        <v>170</v>
      </c>
      <c r="B21" s="394">
        <v>63200</v>
      </c>
      <c r="C21" s="394">
        <v>11453</v>
      </c>
      <c r="D21" s="394">
        <v>5372</v>
      </c>
      <c r="E21" s="393">
        <f t="shared" si="0"/>
        <v>16825</v>
      </c>
      <c r="F21" s="393"/>
      <c r="G21" s="394">
        <v>130600</v>
      </c>
      <c r="H21" s="394">
        <v>18273</v>
      </c>
      <c r="I21" s="394">
        <v>11101</v>
      </c>
      <c r="J21" s="393">
        <f t="shared" si="1"/>
        <v>29374</v>
      </c>
      <c r="K21" s="393"/>
      <c r="L21" s="393">
        <v>198100</v>
      </c>
      <c r="M21" s="393">
        <v>25102</v>
      </c>
      <c r="N21" s="393">
        <v>16838</v>
      </c>
      <c r="O21" s="393">
        <v>41940</v>
      </c>
      <c r="P21" s="393">
        <v>0</v>
      </c>
      <c r="Q21" s="393">
        <v>265500</v>
      </c>
      <c r="R21" s="393">
        <v>31921</v>
      </c>
      <c r="S21" s="393">
        <v>22567</v>
      </c>
      <c r="T21" s="393">
        <v>54488</v>
      </c>
      <c r="U21" s="293" t="s">
        <v>192</v>
      </c>
    </row>
    <row r="22" spans="1:21" ht="19" customHeight="1">
      <c r="A22" s="266" t="s">
        <v>171</v>
      </c>
      <c r="B22" s="394">
        <v>69500</v>
      </c>
      <c r="C22" s="394">
        <v>4615</v>
      </c>
      <c r="D22" s="394">
        <v>5907.5</v>
      </c>
      <c r="E22" s="393">
        <f t="shared" si="0"/>
        <v>10522.5</v>
      </c>
      <c r="F22" s="393"/>
      <c r="G22" s="394">
        <v>138900</v>
      </c>
      <c r="H22" s="394">
        <v>9330</v>
      </c>
      <c r="I22" s="394">
        <v>11806.5</v>
      </c>
      <c r="J22" s="393">
        <f t="shared" si="1"/>
        <v>21136.5</v>
      </c>
      <c r="K22" s="393"/>
      <c r="L22" s="393">
        <v>207200</v>
      </c>
      <c r="M22" s="393">
        <v>15204</v>
      </c>
      <c r="N22" s="393">
        <v>17612</v>
      </c>
      <c r="O22" s="393">
        <v>32816</v>
      </c>
      <c r="P22" s="393">
        <v>0</v>
      </c>
      <c r="Q22" s="393">
        <v>275500</v>
      </c>
      <c r="R22" s="393">
        <v>21079</v>
      </c>
      <c r="S22" s="393">
        <v>23417.5</v>
      </c>
      <c r="T22" s="393">
        <v>44496.5</v>
      </c>
      <c r="U22" s="293" t="s">
        <v>193</v>
      </c>
    </row>
    <row r="23" spans="1:21" ht="19" customHeight="1">
      <c r="A23" s="266" t="s">
        <v>172</v>
      </c>
      <c r="B23" s="394">
        <v>59200</v>
      </c>
      <c r="C23" s="394">
        <v>15772.5</v>
      </c>
      <c r="D23" s="394">
        <v>5032</v>
      </c>
      <c r="E23" s="393">
        <f t="shared" si="0"/>
        <v>20804.5</v>
      </c>
      <c r="F23" s="393"/>
      <c r="G23" s="394">
        <v>123300</v>
      </c>
      <c r="H23" s="394">
        <v>26211.850000000002</v>
      </c>
      <c r="I23" s="394">
        <v>10480.5</v>
      </c>
      <c r="J23" s="393">
        <f t="shared" si="1"/>
        <v>36692.350000000006</v>
      </c>
      <c r="K23" s="393"/>
      <c r="L23" s="393">
        <v>187400</v>
      </c>
      <c r="M23" s="393">
        <v>36651.149999999994</v>
      </c>
      <c r="N23" s="393">
        <v>15929</v>
      </c>
      <c r="O23" s="393">
        <v>52580.149999999994</v>
      </c>
      <c r="P23" s="393">
        <v>0</v>
      </c>
      <c r="Q23" s="393">
        <v>251500</v>
      </c>
      <c r="R23" s="393">
        <v>47090.499999999993</v>
      </c>
      <c r="S23" s="393">
        <v>21377.5</v>
      </c>
      <c r="T23" s="393">
        <v>68468</v>
      </c>
      <c r="U23" s="293" t="s">
        <v>194</v>
      </c>
    </row>
    <row r="24" spans="1:21" ht="19" customHeight="1">
      <c r="A24" s="266" t="s">
        <v>173</v>
      </c>
      <c r="B24" s="394">
        <v>66900</v>
      </c>
      <c r="C24" s="394">
        <v>7425.9000000000005</v>
      </c>
      <c r="D24" s="394">
        <v>5686.5</v>
      </c>
      <c r="E24" s="393">
        <f t="shared" si="0"/>
        <v>13112.400000000001</v>
      </c>
      <c r="F24" s="393"/>
      <c r="G24" s="394">
        <v>131700</v>
      </c>
      <c r="H24" s="394">
        <v>17081.8</v>
      </c>
      <c r="I24" s="394">
        <v>11194.5</v>
      </c>
      <c r="J24" s="393">
        <f t="shared" si="1"/>
        <v>28276.3</v>
      </c>
      <c r="K24" s="393"/>
      <c r="L24" s="393">
        <v>194500</v>
      </c>
      <c r="M24" s="393">
        <v>28932.15</v>
      </c>
      <c r="N24" s="393">
        <v>16532.5</v>
      </c>
      <c r="O24" s="393">
        <v>45464.65</v>
      </c>
      <c r="P24" s="393">
        <v>0</v>
      </c>
      <c r="Q24" s="393">
        <v>257300</v>
      </c>
      <c r="R24" s="393">
        <v>40782.5</v>
      </c>
      <c r="S24" s="393">
        <v>21870.5</v>
      </c>
      <c r="T24" s="393">
        <v>62653</v>
      </c>
      <c r="U24" s="293" t="s">
        <v>879</v>
      </c>
    </row>
    <row r="25" spans="1:21" ht="19" customHeight="1">
      <c r="A25" s="266" t="s">
        <v>174</v>
      </c>
      <c r="B25" s="394">
        <v>57200</v>
      </c>
      <c r="C25" s="394">
        <v>17936</v>
      </c>
      <c r="D25" s="394">
        <v>4862</v>
      </c>
      <c r="E25" s="393">
        <f t="shared" si="0"/>
        <v>22798</v>
      </c>
      <c r="F25" s="393"/>
      <c r="G25" s="394">
        <v>119100</v>
      </c>
      <c r="H25" s="394">
        <v>30747</v>
      </c>
      <c r="I25" s="394">
        <v>10123.5</v>
      </c>
      <c r="J25" s="393">
        <f t="shared" si="1"/>
        <v>40870.5</v>
      </c>
      <c r="K25" s="393"/>
      <c r="L25" s="393">
        <v>178600</v>
      </c>
      <c r="M25" s="393">
        <v>46220</v>
      </c>
      <c r="N25" s="393">
        <v>15181</v>
      </c>
      <c r="O25" s="393">
        <v>61401</v>
      </c>
      <c r="P25" s="393">
        <v>0</v>
      </c>
      <c r="Q25" s="393">
        <v>240900</v>
      </c>
      <c r="R25" s="393">
        <v>58680</v>
      </c>
      <c r="S25" s="393">
        <v>20476.5</v>
      </c>
      <c r="T25" s="393">
        <v>79156.5</v>
      </c>
      <c r="U25" s="293" t="s">
        <v>196</v>
      </c>
    </row>
    <row r="26" spans="1:21" ht="19" customHeight="1">
      <c r="A26" s="266" t="s">
        <v>175</v>
      </c>
      <c r="B26" s="394">
        <v>62200</v>
      </c>
      <c r="C26" s="394">
        <v>12528.6</v>
      </c>
      <c r="D26" s="394">
        <v>5287</v>
      </c>
      <c r="E26" s="393">
        <f t="shared" si="0"/>
        <v>17815.599999999999</v>
      </c>
      <c r="F26" s="393"/>
      <c r="G26" s="394">
        <v>127500</v>
      </c>
      <c r="H26" s="394">
        <v>21640</v>
      </c>
      <c r="I26" s="394">
        <v>10837.5</v>
      </c>
      <c r="J26" s="393">
        <f t="shared" si="1"/>
        <v>32477.5</v>
      </c>
      <c r="K26" s="393"/>
      <c r="L26" s="393">
        <v>191000</v>
      </c>
      <c r="M26" s="393">
        <v>32816</v>
      </c>
      <c r="N26" s="393">
        <v>16235</v>
      </c>
      <c r="O26" s="393">
        <v>49051</v>
      </c>
      <c r="P26" s="393">
        <v>0</v>
      </c>
      <c r="Q26" s="393">
        <v>254400</v>
      </c>
      <c r="R26" s="393">
        <v>43974.400000000001</v>
      </c>
      <c r="S26" s="393">
        <v>21624</v>
      </c>
      <c r="T26" s="393">
        <v>65598.399999999994</v>
      </c>
      <c r="U26" s="293" t="s">
        <v>175</v>
      </c>
    </row>
    <row r="27" spans="1:21" ht="19" customHeight="1">
      <c r="A27" s="266" t="s">
        <v>176</v>
      </c>
      <c r="B27" s="394">
        <v>63700</v>
      </c>
      <c r="C27" s="394">
        <v>10889</v>
      </c>
      <c r="D27" s="394">
        <v>5415</v>
      </c>
      <c r="E27" s="393">
        <f t="shared" si="0"/>
        <v>16304</v>
      </c>
      <c r="F27" s="393"/>
      <c r="G27" s="394">
        <v>130900</v>
      </c>
      <c r="H27" s="394">
        <v>17945</v>
      </c>
      <c r="I27" s="394">
        <v>11127</v>
      </c>
      <c r="J27" s="393">
        <f t="shared" si="1"/>
        <v>29072</v>
      </c>
      <c r="K27" s="393"/>
      <c r="L27" s="393">
        <v>198100</v>
      </c>
      <c r="M27" s="393">
        <v>25001</v>
      </c>
      <c r="N27" s="393">
        <v>16839</v>
      </c>
      <c r="O27" s="393">
        <v>41840</v>
      </c>
      <c r="P27" s="393">
        <v>0</v>
      </c>
      <c r="Q27" s="393">
        <v>265400</v>
      </c>
      <c r="R27" s="393">
        <v>32067</v>
      </c>
      <c r="S27" s="393">
        <v>22559</v>
      </c>
      <c r="T27" s="393">
        <v>54626</v>
      </c>
      <c r="U27" s="293" t="s">
        <v>880</v>
      </c>
    </row>
    <row r="28" spans="1:21" ht="19" customHeight="1">
      <c r="A28" s="266" t="s">
        <v>177</v>
      </c>
      <c r="B28" s="394">
        <v>68300</v>
      </c>
      <c r="C28" s="394">
        <v>5879.5</v>
      </c>
      <c r="D28" s="394">
        <v>5805.5</v>
      </c>
      <c r="E28" s="393">
        <f t="shared" si="0"/>
        <v>11685</v>
      </c>
      <c r="F28" s="393"/>
      <c r="G28" s="394">
        <v>137900</v>
      </c>
      <c r="H28" s="394">
        <v>10403.5</v>
      </c>
      <c r="I28" s="394">
        <v>11721.5</v>
      </c>
      <c r="J28" s="393">
        <f t="shared" si="1"/>
        <v>22125</v>
      </c>
      <c r="K28" s="393"/>
      <c r="L28" s="393">
        <v>207500</v>
      </c>
      <c r="M28" s="393">
        <v>14927.5</v>
      </c>
      <c r="N28" s="393">
        <v>17637.5</v>
      </c>
      <c r="O28" s="393">
        <v>32565</v>
      </c>
      <c r="P28" s="393">
        <v>0</v>
      </c>
      <c r="Q28" s="393">
        <v>277000</v>
      </c>
      <c r="R28" s="393">
        <v>19445</v>
      </c>
      <c r="S28" s="393">
        <v>23545</v>
      </c>
      <c r="T28" s="393">
        <v>42990</v>
      </c>
      <c r="U28" s="293" t="s">
        <v>198</v>
      </c>
    </row>
    <row r="29" spans="1:21" ht="19" customHeight="1">
      <c r="A29" s="266" t="s">
        <v>178</v>
      </c>
      <c r="B29" s="394">
        <v>68700</v>
      </c>
      <c r="C29" s="394">
        <v>5496</v>
      </c>
      <c r="D29" s="394">
        <v>5839.5</v>
      </c>
      <c r="E29" s="393">
        <f t="shared" si="0"/>
        <v>11335.5</v>
      </c>
      <c r="F29" s="393"/>
      <c r="G29" s="394">
        <v>137300</v>
      </c>
      <c r="H29" s="394">
        <v>10984</v>
      </c>
      <c r="I29" s="394">
        <v>11670.5</v>
      </c>
      <c r="J29" s="393">
        <f t="shared" si="1"/>
        <v>22654.5</v>
      </c>
      <c r="K29" s="393"/>
      <c r="L29" s="393">
        <v>206000</v>
      </c>
      <c r="M29" s="393">
        <v>16480</v>
      </c>
      <c r="N29" s="393">
        <v>17510</v>
      </c>
      <c r="O29" s="393">
        <v>33990</v>
      </c>
      <c r="P29" s="393">
        <v>0</v>
      </c>
      <c r="Q29" s="393">
        <v>274700</v>
      </c>
      <c r="R29" s="393">
        <v>21976</v>
      </c>
      <c r="S29" s="393">
        <v>23349.5</v>
      </c>
      <c r="T29" s="393">
        <v>45325.5</v>
      </c>
      <c r="U29" s="293" t="s">
        <v>881</v>
      </c>
    </row>
    <row r="30" spans="1:21" ht="19" customHeight="1">
      <c r="A30" s="266" t="s">
        <v>117</v>
      </c>
      <c r="B30" s="394">
        <v>66100</v>
      </c>
      <c r="C30" s="394">
        <v>8304</v>
      </c>
      <c r="D30" s="394">
        <v>5618.5</v>
      </c>
      <c r="E30" s="393">
        <f t="shared" si="0"/>
        <v>13922.5</v>
      </c>
      <c r="F30" s="393"/>
      <c r="G30" s="394">
        <v>132200</v>
      </c>
      <c r="H30" s="394">
        <v>16608</v>
      </c>
      <c r="I30" s="394">
        <v>11237</v>
      </c>
      <c r="J30" s="393">
        <f t="shared" si="1"/>
        <v>27845</v>
      </c>
      <c r="K30" s="393"/>
      <c r="L30" s="393">
        <v>198300</v>
      </c>
      <c r="M30" s="393">
        <v>24911</v>
      </c>
      <c r="N30" s="393">
        <v>16855.5</v>
      </c>
      <c r="O30" s="393">
        <v>41766.5</v>
      </c>
      <c r="P30" s="393">
        <v>0</v>
      </c>
      <c r="Q30" s="393">
        <v>264300</v>
      </c>
      <c r="R30" s="393">
        <v>33203</v>
      </c>
      <c r="S30" s="393">
        <v>22465.5</v>
      </c>
      <c r="T30" s="393">
        <v>55668.5</v>
      </c>
      <c r="U30" s="293" t="s">
        <v>199</v>
      </c>
    </row>
    <row r="31" spans="1:21" ht="19" customHeight="1">
      <c r="A31" s="266" t="s">
        <v>180</v>
      </c>
      <c r="B31" s="394">
        <v>59600</v>
      </c>
      <c r="C31" s="394">
        <v>15316</v>
      </c>
      <c r="D31" s="394">
        <v>5066</v>
      </c>
      <c r="E31" s="393">
        <f t="shared" si="0"/>
        <v>20382</v>
      </c>
      <c r="F31" s="393"/>
      <c r="G31" s="394">
        <v>126700</v>
      </c>
      <c r="H31" s="394">
        <v>22514</v>
      </c>
      <c r="I31" s="394">
        <v>10769.5</v>
      </c>
      <c r="J31" s="393">
        <f t="shared" si="1"/>
        <v>33283.5</v>
      </c>
      <c r="K31" s="393"/>
      <c r="L31" s="393">
        <v>193800</v>
      </c>
      <c r="M31" s="393">
        <v>29709</v>
      </c>
      <c r="N31" s="393">
        <v>16473</v>
      </c>
      <c r="O31" s="393">
        <v>46182</v>
      </c>
      <c r="P31" s="393">
        <v>0</v>
      </c>
      <c r="Q31" s="393">
        <v>260900</v>
      </c>
      <c r="R31" s="393">
        <v>36907</v>
      </c>
      <c r="S31" s="393">
        <v>22176.5</v>
      </c>
      <c r="T31" s="393">
        <v>59083.5</v>
      </c>
      <c r="U31" s="293" t="s">
        <v>200</v>
      </c>
    </row>
    <row r="32" spans="1:21" ht="19" customHeight="1">
      <c r="A32" s="266" t="s">
        <v>181</v>
      </c>
      <c r="B32" s="394">
        <v>67915</v>
      </c>
      <c r="C32" s="394">
        <v>6312</v>
      </c>
      <c r="D32" s="394">
        <v>5772.8</v>
      </c>
      <c r="E32" s="393">
        <f t="shared" si="0"/>
        <v>12084.8</v>
      </c>
      <c r="F32" s="393"/>
      <c r="G32" s="394">
        <v>135829</v>
      </c>
      <c r="H32" s="394">
        <v>12625</v>
      </c>
      <c r="I32" s="394">
        <v>11545</v>
      </c>
      <c r="J32" s="393">
        <f t="shared" si="1"/>
        <v>24170</v>
      </c>
      <c r="K32" s="393"/>
      <c r="L32" s="393">
        <v>203744</v>
      </c>
      <c r="M32" s="393">
        <v>18938</v>
      </c>
      <c r="N32" s="393">
        <v>17318</v>
      </c>
      <c r="O32" s="393">
        <v>36256</v>
      </c>
      <c r="P32" s="393">
        <v>0</v>
      </c>
      <c r="Q32" s="393">
        <v>270765</v>
      </c>
      <c r="R32" s="393">
        <v>26220</v>
      </c>
      <c r="S32" s="393">
        <v>23015</v>
      </c>
      <c r="T32" s="393">
        <v>49235</v>
      </c>
      <c r="U32" s="293" t="s">
        <v>181</v>
      </c>
    </row>
    <row r="33" spans="1:21" ht="19" customHeight="1">
      <c r="A33" s="266" t="s">
        <v>58</v>
      </c>
      <c r="B33" s="394">
        <v>66856.099999999991</v>
      </c>
      <c r="C33" s="394">
        <v>7461.15</v>
      </c>
      <c r="D33" s="394">
        <v>5682.75</v>
      </c>
      <c r="E33" s="393">
        <f t="shared" si="0"/>
        <v>13143.9</v>
      </c>
      <c r="F33" s="393"/>
      <c r="G33" s="394">
        <v>133712.15</v>
      </c>
      <c r="H33" s="394">
        <v>14922.3</v>
      </c>
      <c r="I33" s="394">
        <v>11365.550000000001</v>
      </c>
      <c r="J33" s="393">
        <f t="shared" si="1"/>
        <v>26287.85</v>
      </c>
      <c r="K33" s="393"/>
      <c r="L33" s="393">
        <v>200568.30000000002</v>
      </c>
      <c r="M33" s="393">
        <v>22383.4</v>
      </c>
      <c r="N33" s="393">
        <v>17048.3</v>
      </c>
      <c r="O33" s="393">
        <v>39431.699999999997</v>
      </c>
      <c r="P33" s="393">
        <v>0</v>
      </c>
      <c r="Q33" s="393">
        <v>267424.39999999997</v>
      </c>
      <c r="R33" s="393">
        <v>29844.55</v>
      </c>
      <c r="S33" s="393">
        <v>22731.05</v>
      </c>
      <c r="T33" s="393">
        <v>52575.6</v>
      </c>
      <c r="U33" s="293" t="s">
        <v>58</v>
      </c>
    </row>
    <row r="34" spans="1:21" ht="19" customHeight="1">
      <c r="A34" s="266" t="s">
        <v>182</v>
      </c>
      <c r="B34" s="394">
        <v>58826</v>
      </c>
      <c r="C34" s="394">
        <v>16173.95</v>
      </c>
      <c r="D34" s="394">
        <v>5000.21</v>
      </c>
      <c r="E34" s="393">
        <f t="shared" si="0"/>
        <v>21174.16</v>
      </c>
      <c r="F34" s="393"/>
      <c r="G34" s="394">
        <v>122300</v>
      </c>
      <c r="H34" s="394">
        <v>27313.649999999998</v>
      </c>
      <c r="I34" s="394">
        <v>10395.5</v>
      </c>
      <c r="J34" s="393">
        <f t="shared" si="1"/>
        <v>37709.149999999994</v>
      </c>
      <c r="K34" s="393"/>
      <c r="L34" s="393">
        <v>185700</v>
      </c>
      <c r="M34" s="393">
        <v>38440.35</v>
      </c>
      <c r="N34" s="393">
        <v>15784.5</v>
      </c>
      <c r="O34" s="393">
        <v>54224.85</v>
      </c>
      <c r="P34" s="393">
        <v>0</v>
      </c>
      <c r="Q34" s="393">
        <v>249200</v>
      </c>
      <c r="R34" s="393">
        <v>49584.6</v>
      </c>
      <c r="S34" s="393">
        <v>21182</v>
      </c>
      <c r="T34" s="393">
        <v>70766.600000000006</v>
      </c>
      <c r="U34" s="293" t="s">
        <v>182</v>
      </c>
    </row>
    <row r="35" spans="1:21" ht="19" customHeight="1">
      <c r="A35" s="266" t="s">
        <v>183</v>
      </c>
      <c r="B35" s="394">
        <v>62900</v>
      </c>
      <c r="C35" s="394">
        <v>11749.72</v>
      </c>
      <c r="D35" s="394">
        <v>5346.5</v>
      </c>
      <c r="E35" s="393">
        <f t="shared" si="0"/>
        <v>17096.22</v>
      </c>
      <c r="F35" s="393"/>
      <c r="G35" s="394">
        <v>125800</v>
      </c>
      <c r="H35" s="394">
        <v>23499.439999999999</v>
      </c>
      <c r="I35" s="394">
        <v>10693</v>
      </c>
      <c r="J35" s="393">
        <f t="shared" si="1"/>
        <v>34192.44</v>
      </c>
      <c r="K35" s="393"/>
      <c r="L35" s="393">
        <v>188700</v>
      </c>
      <c r="M35" s="393">
        <v>35249.159999999996</v>
      </c>
      <c r="N35" s="393">
        <v>16039.5</v>
      </c>
      <c r="O35" s="393">
        <v>51288.659999999996</v>
      </c>
      <c r="P35" s="393">
        <v>0</v>
      </c>
      <c r="Q35" s="393">
        <v>251600</v>
      </c>
      <c r="R35" s="393">
        <v>46998.879999999997</v>
      </c>
      <c r="S35" s="393">
        <v>21386</v>
      </c>
      <c r="T35" s="393">
        <v>68384.88</v>
      </c>
      <c r="U35" s="293" t="s">
        <v>183</v>
      </c>
    </row>
    <row r="36" spans="1:21" ht="19" customHeight="1">
      <c r="A36" s="266" t="s">
        <v>184</v>
      </c>
      <c r="B36" s="394">
        <v>62300</v>
      </c>
      <c r="C36" s="394">
        <v>12421.55</v>
      </c>
      <c r="D36" s="394">
        <v>5295.5</v>
      </c>
      <c r="E36" s="393">
        <f t="shared" si="0"/>
        <v>17717.05</v>
      </c>
      <c r="F36" s="393"/>
      <c r="G36" s="394">
        <v>132315</v>
      </c>
      <c r="H36" s="394">
        <v>16685.5</v>
      </c>
      <c r="I36" s="394">
        <v>11246.775000000001</v>
      </c>
      <c r="J36" s="393">
        <f t="shared" si="1"/>
        <v>27932.275000000001</v>
      </c>
      <c r="K36" s="393"/>
      <c r="L36" s="393">
        <v>196500</v>
      </c>
      <c r="M36" s="393">
        <v>26730.050000000003</v>
      </c>
      <c r="N36" s="393">
        <v>16702.5</v>
      </c>
      <c r="O36" s="393">
        <v>43432.55</v>
      </c>
      <c r="P36" s="393">
        <v>0</v>
      </c>
      <c r="Q36" s="393">
        <v>259100</v>
      </c>
      <c r="R36" s="393">
        <v>38802.449999999997</v>
      </c>
      <c r="S36" s="393">
        <v>22023.5</v>
      </c>
      <c r="T36" s="393">
        <v>60825.95</v>
      </c>
      <c r="U36" s="293" t="s">
        <v>201</v>
      </c>
    </row>
    <row r="37" spans="1:21" ht="19" customHeight="1">
      <c r="A37" s="266" t="s">
        <v>185</v>
      </c>
      <c r="B37" s="394">
        <v>64500</v>
      </c>
      <c r="C37" s="394">
        <v>10000</v>
      </c>
      <c r="D37" s="394">
        <v>5482</v>
      </c>
      <c r="E37" s="393">
        <f t="shared" si="0"/>
        <v>15482</v>
      </c>
      <c r="F37" s="393"/>
      <c r="G37" s="394">
        <v>135000</v>
      </c>
      <c r="H37" s="394">
        <v>13500</v>
      </c>
      <c r="I37" s="394">
        <v>11475</v>
      </c>
      <c r="J37" s="393">
        <f t="shared" si="1"/>
        <v>24975</v>
      </c>
      <c r="K37" s="393"/>
      <c r="L37" s="393">
        <v>202500</v>
      </c>
      <c r="M37" s="393">
        <v>20250</v>
      </c>
      <c r="N37" s="393">
        <v>17212</v>
      </c>
      <c r="O37" s="393">
        <v>37462</v>
      </c>
      <c r="P37" s="393">
        <v>0</v>
      </c>
      <c r="Q37" s="393">
        <v>270100</v>
      </c>
      <c r="R37" s="393">
        <v>27010</v>
      </c>
      <c r="S37" s="393">
        <v>22958</v>
      </c>
      <c r="T37" s="393">
        <v>49968</v>
      </c>
      <c r="U37" s="293" t="s">
        <v>202</v>
      </c>
    </row>
    <row r="38" spans="1:21" ht="19" customHeight="1">
      <c r="A38" s="266" t="s">
        <v>186</v>
      </c>
      <c r="B38" s="394">
        <v>59500</v>
      </c>
      <c r="C38" s="394">
        <v>15522.800000000001</v>
      </c>
      <c r="D38" s="394">
        <v>5057.5</v>
      </c>
      <c r="E38" s="393">
        <f t="shared" si="0"/>
        <v>20580.300000000003</v>
      </c>
      <c r="F38" s="393"/>
      <c r="G38" s="394">
        <v>120100</v>
      </c>
      <c r="H38" s="394">
        <v>29678.949999999997</v>
      </c>
      <c r="I38" s="394">
        <v>10208.5</v>
      </c>
      <c r="J38" s="393">
        <f t="shared" si="1"/>
        <v>39887.449999999997</v>
      </c>
      <c r="K38" s="393"/>
      <c r="L38" s="393">
        <v>180800</v>
      </c>
      <c r="M38" s="393">
        <v>43858.45</v>
      </c>
      <c r="N38" s="393">
        <v>15368</v>
      </c>
      <c r="O38" s="393">
        <v>59226.45</v>
      </c>
      <c r="P38" s="393">
        <v>0</v>
      </c>
      <c r="Q38" s="393">
        <v>241500</v>
      </c>
      <c r="R38" s="393">
        <v>58037.999999999993</v>
      </c>
      <c r="S38" s="393">
        <v>20527.5</v>
      </c>
      <c r="T38" s="393">
        <v>78565.5</v>
      </c>
      <c r="U38" s="293" t="s">
        <v>882</v>
      </c>
    </row>
    <row r="39" spans="1:21" ht="19" customHeight="1">
      <c r="A39" s="266" t="s">
        <v>187</v>
      </c>
      <c r="B39" s="394">
        <v>57500</v>
      </c>
      <c r="C39" s="394">
        <v>17552.55</v>
      </c>
      <c r="D39" s="394">
        <v>4887.5</v>
      </c>
      <c r="E39" s="393">
        <f t="shared" si="0"/>
        <v>22440.05</v>
      </c>
      <c r="F39" s="393"/>
      <c r="G39" s="394">
        <v>121000</v>
      </c>
      <c r="H39" s="394">
        <v>28685.75</v>
      </c>
      <c r="I39" s="394">
        <v>10285</v>
      </c>
      <c r="J39" s="393">
        <f t="shared" si="1"/>
        <v>38970.75</v>
      </c>
      <c r="K39" s="393"/>
      <c r="L39" s="393">
        <v>184400</v>
      </c>
      <c r="M39" s="393">
        <v>39801.4</v>
      </c>
      <c r="N39" s="393">
        <v>15674</v>
      </c>
      <c r="O39" s="393">
        <v>55475.4</v>
      </c>
      <c r="P39" s="393">
        <v>0</v>
      </c>
      <c r="Q39" s="393">
        <v>247900</v>
      </c>
      <c r="R39" s="393">
        <v>50934.600000000006</v>
      </c>
      <c r="S39" s="393">
        <v>21071.5</v>
      </c>
      <c r="T39" s="393">
        <v>72006.100000000006</v>
      </c>
      <c r="U39" s="293" t="s">
        <v>203</v>
      </c>
    </row>
    <row r="40" spans="1:21" ht="19" customHeight="1">
      <c r="A40" s="265"/>
      <c r="B40" s="267"/>
      <c r="C40" s="267"/>
      <c r="D40" s="267"/>
      <c r="E40" s="267"/>
      <c r="F40" s="267"/>
      <c r="G40" s="267"/>
      <c r="H40" s="267"/>
      <c r="I40" s="267"/>
      <c r="J40" s="267"/>
      <c r="K40" s="267"/>
      <c r="L40" s="393"/>
      <c r="M40" s="393"/>
      <c r="N40" s="393"/>
      <c r="O40" s="393"/>
      <c r="P40" s="393"/>
      <c r="Q40" s="393"/>
      <c r="R40" s="393"/>
      <c r="S40" s="393"/>
      <c r="T40" s="393"/>
      <c r="U40" s="293"/>
    </row>
    <row r="41" spans="1:21" ht="19" customHeight="1">
      <c r="A41" s="268"/>
      <c r="B41" s="925" t="s">
        <v>255</v>
      </c>
      <c r="C41" s="926"/>
      <c r="D41" s="926"/>
      <c r="E41" s="927"/>
      <c r="F41" s="288"/>
      <c r="G41" s="925" t="s">
        <v>256</v>
      </c>
      <c r="H41" s="926"/>
      <c r="I41" s="926"/>
      <c r="J41" s="927"/>
      <c r="K41" s="288"/>
      <c r="L41" s="925" t="s">
        <v>885</v>
      </c>
      <c r="M41" s="926"/>
      <c r="N41" s="926"/>
      <c r="O41" s="927"/>
      <c r="P41" s="288"/>
      <c r="Q41" s="925" t="s">
        <v>886</v>
      </c>
      <c r="R41" s="926"/>
      <c r="S41" s="926"/>
      <c r="T41" s="927"/>
      <c r="U41" s="293"/>
    </row>
    <row r="42" spans="1:21" ht="19" customHeight="1">
      <c r="A42" s="265" t="s">
        <v>38</v>
      </c>
      <c r="B42" s="393">
        <v>312700</v>
      </c>
      <c r="C42" s="393">
        <v>60724</v>
      </c>
      <c r="D42" s="393">
        <v>26579</v>
      </c>
      <c r="E42" s="393">
        <f t="shared" ref="E42:E67" si="2">C42+D42</f>
        <v>87303</v>
      </c>
      <c r="F42" s="393"/>
      <c r="G42" s="393">
        <v>470400</v>
      </c>
      <c r="H42" s="393">
        <v>89616</v>
      </c>
      <c r="I42" s="393">
        <v>39984</v>
      </c>
      <c r="J42" s="393">
        <f t="shared" ref="J42:J67" si="3">H42+I42</f>
        <v>129600</v>
      </c>
      <c r="K42" s="393"/>
      <c r="L42" s="393">
        <v>628100</v>
      </c>
      <c r="M42" s="393">
        <v>118508</v>
      </c>
      <c r="N42" s="393">
        <v>53388</v>
      </c>
      <c r="O42" s="393">
        <v>171896</v>
      </c>
      <c r="P42" s="393">
        <v>0</v>
      </c>
      <c r="Q42" s="393">
        <v>785800</v>
      </c>
      <c r="R42" s="393">
        <v>147400</v>
      </c>
      <c r="S42" s="393">
        <v>66793</v>
      </c>
      <c r="T42" s="393">
        <v>214193</v>
      </c>
      <c r="U42" s="293" t="s">
        <v>189</v>
      </c>
    </row>
    <row r="43" spans="1:21" s="257" customFormat="1" ht="19" customHeight="1">
      <c r="A43" s="266" t="s">
        <v>39</v>
      </c>
      <c r="B43" s="394">
        <v>316200</v>
      </c>
      <c r="C43" s="394">
        <v>56862.5</v>
      </c>
      <c r="D43" s="394">
        <v>26877</v>
      </c>
      <c r="E43" s="393">
        <f t="shared" si="2"/>
        <v>83739.5</v>
      </c>
      <c r="F43" s="393"/>
      <c r="G43" s="394">
        <v>472900</v>
      </c>
      <c r="H43" s="394">
        <v>86823.05</v>
      </c>
      <c r="I43" s="394">
        <v>40196.5</v>
      </c>
      <c r="J43" s="393">
        <f t="shared" si="3"/>
        <v>127019.55</v>
      </c>
      <c r="K43" s="393"/>
      <c r="L43" s="393">
        <v>629600</v>
      </c>
      <c r="M43" s="393">
        <v>116783.6</v>
      </c>
      <c r="N43" s="393">
        <v>53516</v>
      </c>
      <c r="O43" s="393">
        <v>170299.6</v>
      </c>
      <c r="P43" s="393">
        <v>0</v>
      </c>
      <c r="Q43" s="393">
        <v>786300</v>
      </c>
      <c r="R43" s="393">
        <v>146744.15000000002</v>
      </c>
      <c r="S43" s="393">
        <v>66835.5</v>
      </c>
      <c r="T43" s="393">
        <v>213579.65000000002</v>
      </c>
      <c r="U43" s="293" t="s">
        <v>190</v>
      </c>
    </row>
    <row r="44" spans="1:21" s="257" customFormat="1" ht="19" customHeight="1">
      <c r="A44" s="266" t="s">
        <v>40</v>
      </c>
      <c r="B44" s="394">
        <v>347500</v>
      </c>
      <c r="C44" s="394">
        <v>22986.25</v>
      </c>
      <c r="D44" s="394">
        <v>29537.5</v>
      </c>
      <c r="E44" s="393">
        <f t="shared" si="2"/>
        <v>52523.75</v>
      </c>
      <c r="F44" s="393"/>
      <c r="G44" s="394">
        <v>522800</v>
      </c>
      <c r="H44" s="394">
        <v>32715.4</v>
      </c>
      <c r="I44" s="394">
        <v>44438</v>
      </c>
      <c r="J44" s="393">
        <f t="shared" si="3"/>
        <v>77153.399999999994</v>
      </c>
      <c r="K44" s="393"/>
      <c r="L44" s="393">
        <v>698200</v>
      </c>
      <c r="M44" s="393">
        <v>42450.100000000006</v>
      </c>
      <c r="N44" s="393">
        <v>59347</v>
      </c>
      <c r="O44" s="393">
        <v>101797.1</v>
      </c>
      <c r="P44" s="393">
        <v>0</v>
      </c>
      <c r="Q44" s="393">
        <v>873600</v>
      </c>
      <c r="R44" s="393">
        <v>52184.799999999996</v>
      </c>
      <c r="S44" s="393">
        <v>74256</v>
      </c>
      <c r="T44" s="393">
        <v>126440.79999999999</v>
      </c>
      <c r="U44" s="293" t="s">
        <v>191</v>
      </c>
    </row>
    <row r="45" spans="1:21" s="257" customFormat="1" ht="19" customHeight="1">
      <c r="A45" s="266" t="s">
        <v>41</v>
      </c>
      <c r="B45" s="394">
        <v>340200</v>
      </c>
      <c r="C45" s="394">
        <v>30921.951520000006</v>
      </c>
      <c r="D45" s="394">
        <v>28917</v>
      </c>
      <c r="E45" s="393">
        <f t="shared" si="2"/>
        <v>59838.951520000002</v>
      </c>
      <c r="F45" s="393"/>
      <c r="G45" s="394">
        <v>510300</v>
      </c>
      <c r="H45" s="394">
        <v>46373.427280000004</v>
      </c>
      <c r="I45" s="394">
        <v>43375.5</v>
      </c>
      <c r="J45" s="393">
        <f t="shared" si="3"/>
        <v>89748.927280000004</v>
      </c>
      <c r="K45" s="393"/>
      <c r="L45" s="393">
        <v>680400</v>
      </c>
      <c r="M45" s="393">
        <v>61824.903040000012</v>
      </c>
      <c r="N45" s="393">
        <v>57834</v>
      </c>
      <c r="O45" s="393">
        <v>119658.90304</v>
      </c>
      <c r="P45" s="393">
        <v>0</v>
      </c>
      <c r="Q45" s="393">
        <v>850400</v>
      </c>
      <c r="R45" s="393">
        <v>77267.295040000012</v>
      </c>
      <c r="S45" s="393">
        <v>72284</v>
      </c>
      <c r="T45" s="393">
        <v>149551.29504</v>
      </c>
      <c r="U45" s="293" t="s">
        <v>41</v>
      </c>
    </row>
    <row r="46" spans="1:21" s="257" customFormat="1" ht="19" customHeight="1">
      <c r="A46" s="266" t="s">
        <v>42</v>
      </c>
      <c r="B46" s="394">
        <v>338900</v>
      </c>
      <c r="C46" s="394">
        <v>32264.699999999997</v>
      </c>
      <c r="D46" s="394">
        <v>28806.5</v>
      </c>
      <c r="E46" s="393">
        <f t="shared" si="2"/>
        <v>61071.199999999997</v>
      </c>
      <c r="F46" s="393"/>
      <c r="G46" s="394">
        <v>508400</v>
      </c>
      <c r="H46" s="394">
        <v>48401.850000000006</v>
      </c>
      <c r="I46" s="394">
        <v>43214</v>
      </c>
      <c r="J46" s="393">
        <f t="shared" si="3"/>
        <v>91615.85</v>
      </c>
      <c r="K46" s="393"/>
      <c r="L46" s="393">
        <v>677900</v>
      </c>
      <c r="M46" s="393">
        <v>64538.950000000004</v>
      </c>
      <c r="N46" s="393">
        <v>57621.5</v>
      </c>
      <c r="O46" s="393">
        <v>122160.45000000001</v>
      </c>
      <c r="P46" s="393">
        <v>0</v>
      </c>
      <c r="Q46" s="393">
        <v>847300</v>
      </c>
      <c r="R46" s="393">
        <v>80666.55</v>
      </c>
      <c r="S46" s="393">
        <v>72020.5</v>
      </c>
      <c r="T46" s="393">
        <v>152687.04999999999</v>
      </c>
      <c r="U46" s="293" t="s">
        <v>42</v>
      </c>
    </row>
    <row r="47" spans="1:21" s="257" customFormat="1" ht="19" customHeight="1">
      <c r="A47" s="266" t="s">
        <v>168</v>
      </c>
      <c r="B47" s="394">
        <v>345549</v>
      </c>
      <c r="C47" s="394">
        <v>25078.5</v>
      </c>
      <c r="D47" s="394">
        <v>29372</v>
      </c>
      <c r="E47" s="393">
        <f t="shared" si="2"/>
        <v>54450.5</v>
      </c>
      <c r="F47" s="393"/>
      <c r="G47" s="394">
        <v>520070</v>
      </c>
      <c r="H47" s="394">
        <v>35724.25</v>
      </c>
      <c r="I47" s="394">
        <v>44206</v>
      </c>
      <c r="J47" s="393">
        <f t="shared" si="3"/>
        <v>79930.25</v>
      </c>
      <c r="K47" s="393"/>
      <c r="L47" s="393">
        <v>694590</v>
      </c>
      <c r="M47" s="393">
        <v>46370</v>
      </c>
      <c r="N47" s="393">
        <v>59040</v>
      </c>
      <c r="O47" s="393">
        <v>105410</v>
      </c>
      <c r="P47" s="393">
        <v>0</v>
      </c>
      <c r="Q47" s="393">
        <v>869110</v>
      </c>
      <c r="R47" s="393">
        <v>57015.75</v>
      </c>
      <c r="S47" s="393">
        <v>73874</v>
      </c>
      <c r="T47" s="393">
        <v>130889.75</v>
      </c>
      <c r="U47" s="293" t="s">
        <v>168</v>
      </c>
    </row>
    <row r="48" spans="1:21" s="257" customFormat="1" ht="19" customHeight="1">
      <c r="A48" s="266" t="s">
        <v>169</v>
      </c>
      <c r="B48" s="394">
        <v>349170</v>
      </c>
      <c r="C48" s="394">
        <v>21150</v>
      </c>
      <c r="D48" s="394">
        <v>29679</v>
      </c>
      <c r="E48" s="393">
        <f t="shared" si="2"/>
        <v>50829</v>
      </c>
      <c r="F48" s="393"/>
      <c r="G48" s="394">
        <v>523842</v>
      </c>
      <c r="H48" s="394">
        <v>31631</v>
      </c>
      <c r="I48" s="394">
        <v>44527</v>
      </c>
      <c r="J48" s="393">
        <f t="shared" si="3"/>
        <v>76158</v>
      </c>
      <c r="K48" s="393"/>
      <c r="L48" s="393">
        <v>698515</v>
      </c>
      <c r="M48" s="393">
        <v>42111</v>
      </c>
      <c r="N48" s="393">
        <v>59374</v>
      </c>
      <c r="O48" s="393">
        <v>101485</v>
      </c>
      <c r="P48" s="393">
        <v>0</v>
      </c>
      <c r="Q48" s="393">
        <v>873188</v>
      </c>
      <c r="R48" s="393">
        <v>52591</v>
      </c>
      <c r="S48" s="393">
        <v>74221</v>
      </c>
      <c r="T48" s="393">
        <v>126812</v>
      </c>
      <c r="U48" s="293" t="s">
        <v>169</v>
      </c>
    </row>
    <row r="49" spans="1:21" s="257" customFormat="1" ht="19" customHeight="1">
      <c r="A49" s="266" t="s">
        <v>170</v>
      </c>
      <c r="B49" s="394">
        <v>333000</v>
      </c>
      <c r="C49" s="394">
        <v>38751</v>
      </c>
      <c r="D49" s="394">
        <v>28305</v>
      </c>
      <c r="E49" s="393">
        <f t="shared" si="2"/>
        <v>67056</v>
      </c>
      <c r="F49" s="393"/>
      <c r="G49" s="394">
        <v>501600</v>
      </c>
      <c r="H49" s="394">
        <v>55809</v>
      </c>
      <c r="I49" s="394">
        <v>42636</v>
      </c>
      <c r="J49" s="393">
        <f t="shared" si="3"/>
        <v>98445</v>
      </c>
      <c r="K49" s="393"/>
      <c r="L49" s="393">
        <v>670200</v>
      </c>
      <c r="M49" s="393">
        <v>72867</v>
      </c>
      <c r="N49" s="393">
        <v>56967</v>
      </c>
      <c r="O49" s="393">
        <v>129834</v>
      </c>
      <c r="P49" s="393">
        <v>0</v>
      </c>
      <c r="Q49" s="393">
        <v>838800</v>
      </c>
      <c r="R49" s="393">
        <v>89925</v>
      </c>
      <c r="S49" s="393">
        <v>71298</v>
      </c>
      <c r="T49" s="393">
        <v>161223</v>
      </c>
      <c r="U49" s="293" t="s">
        <v>192</v>
      </c>
    </row>
    <row r="50" spans="1:21" s="257" customFormat="1" ht="19" customHeight="1">
      <c r="A50" s="266" t="s">
        <v>171</v>
      </c>
      <c r="B50" s="394">
        <v>343800</v>
      </c>
      <c r="C50" s="394">
        <v>26953</v>
      </c>
      <c r="D50" s="394">
        <v>29223</v>
      </c>
      <c r="E50" s="393">
        <f t="shared" si="2"/>
        <v>56176</v>
      </c>
      <c r="F50" s="393"/>
      <c r="G50" s="394">
        <v>514600</v>
      </c>
      <c r="H50" s="394">
        <v>41644</v>
      </c>
      <c r="I50" s="394">
        <v>43741</v>
      </c>
      <c r="J50" s="393">
        <f t="shared" si="3"/>
        <v>85385</v>
      </c>
      <c r="K50" s="393"/>
      <c r="L50" s="393">
        <v>685400</v>
      </c>
      <c r="M50" s="393">
        <v>56335</v>
      </c>
      <c r="N50" s="393">
        <v>58259</v>
      </c>
      <c r="O50" s="393">
        <v>114594</v>
      </c>
      <c r="P50" s="393">
        <v>0</v>
      </c>
      <c r="Q50" s="393">
        <v>856200</v>
      </c>
      <c r="R50" s="393">
        <v>71026</v>
      </c>
      <c r="S50" s="393">
        <v>72777</v>
      </c>
      <c r="T50" s="393">
        <v>143803</v>
      </c>
      <c r="U50" s="293" t="s">
        <v>193</v>
      </c>
    </row>
    <row r="51" spans="1:21" s="257" customFormat="1" ht="19" customHeight="1">
      <c r="A51" s="266" t="s">
        <v>172</v>
      </c>
      <c r="B51" s="394">
        <v>315600</v>
      </c>
      <c r="C51" s="394">
        <v>57529.799999999996</v>
      </c>
      <c r="D51" s="394">
        <v>26826</v>
      </c>
      <c r="E51" s="393">
        <f t="shared" si="2"/>
        <v>84355.799999999988</v>
      </c>
      <c r="F51" s="393"/>
      <c r="G51" s="394">
        <v>475900</v>
      </c>
      <c r="H51" s="394">
        <v>83636.25</v>
      </c>
      <c r="I51" s="394">
        <v>40451.5</v>
      </c>
      <c r="J51" s="393">
        <f t="shared" si="3"/>
        <v>124087.75</v>
      </c>
      <c r="K51" s="393"/>
      <c r="L51" s="393">
        <v>636200</v>
      </c>
      <c r="M51" s="393">
        <v>109742.75</v>
      </c>
      <c r="N51" s="393">
        <v>54077</v>
      </c>
      <c r="O51" s="393">
        <v>163819.75</v>
      </c>
      <c r="P51" s="393">
        <v>0</v>
      </c>
      <c r="Q51" s="393">
        <v>796400</v>
      </c>
      <c r="R51" s="393">
        <v>135832.9</v>
      </c>
      <c r="S51" s="393">
        <v>67694</v>
      </c>
      <c r="T51" s="393">
        <v>203526.9</v>
      </c>
      <c r="U51" s="293" t="s">
        <v>194</v>
      </c>
    </row>
    <row r="52" spans="1:21" s="257" customFormat="1" ht="19" customHeight="1">
      <c r="A52" s="266" t="s">
        <v>173</v>
      </c>
      <c r="B52" s="394">
        <v>320200</v>
      </c>
      <c r="C52" s="394">
        <v>52651.75</v>
      </c>
      <c r="D52" s="394">
        <v>27217</v>
      </c>
      <c r="E52" s="393">
        <f t="shared" si="2"/>
        <v>79868.75</v>
      </c>
      <c r="F52" s="393"/>
      <c r="G52" s="394">
        <v>477200</v>
      </c>
      <c r="H52" s="394">
        <v>82277.649999999994</v>
      </c>
      <c r="I52" s="394">
        <v>40562</v>
      </c>
      <c r="J52" s="393">
        <f t="shared" si="3"/>
        <v>122839.65</v>
      </c>
      <c r="K52" s="393"/>
      <c r="L52" s="393">
        <v>634200</v>
      </c>
      <c r="M52" s="393">
        <v>111903.54999999999</v>
      </c>
      <c r="N52" s="393">
        <v>53907</v>
      </c>
      <c r="O52" s="393">
        <v>165810.54999999999</v>
      </c>
      <c r="P52" s="393">
        <v>0</v>
      </c>
      <c r="Q52" s="393">
        <v>791200</v>
      </c>
      <c r="R52" s="393">
        <v>141529.45000000001</v>
      </c>
      <c r="S52" s="393">
        <v>67252</v>
      </c>
      <c r="T52" s="393">
        <v>208781.45</v>
      </c>
      <c r="U52" s="293" t="s">
        <v>879</v>
      </c>
    </row>
    <row r="53" spans="1:21" s="257" customFormat="1" ht="19" customHeight="1">
      <c r="A53" s="266" t="s">
        <v>174</v>
      </c>
      <c r="B53" s="394">
        <v>303100</v>
      </c>
      <c r="C53" s="394">
        <v>71120</v>
      </c>
      <c r="D53" s="394">
        <v>25763.5</v>
      </c>
      <c r="E53" s="393">
        <f t="shared" si="2"/>
        <v>96883.5</v>
      </c>
      <c r="F53" s="393"/>
      <c r="G53" s="394">
        <v>458800</v>
      </c>
      <c r="H53" s="394">
        <v>102260</v>
      </c>
      <c r="I53" s="394">
        <v>38998</v>
      </c>
      <c r="J53" s="393">
        <f t="shared" si="3"/>
        <v>141258</v>
      </c>
      <c r="K53" s="393"/>
      <c r="L53" s="393">
        <v>614400</v>
      </c>
      <c r="M53" s="393">
        <v>133380</v>
      </c>
      <c r="N53" s="393">
        <v>52224</v>
      </c>
      <c r="O53" s="393">
        <v>185604</v>
      </c>
      <c r="P53" s="393">
        <v>0</v>
      </c>
      <c r="Q53" s="393">
        <v>770100</v>
      </c>
      <c r="R53" s="393">
        <v>164520</v>
      </c>
      <c r="S53" s="393">
        <v>65458.5</v>
      </c>
      <c r="T53" s="393">
        <v>229978.5</v>
      </c>
      <c r="U53" s="293" t="s">
        <v>196</v>
      </c>
    </row>
    <row r="54" spans="1:21" s="257" customFormat="1" ht="19" customHeight="1">
      <c r="A54" s="266" t="s">
        <v>175</v>
      </c>
      <c r="B54" s="394">
        <v>317900</v>
      </c>
      <c r="C54" s="394">
        <v>55150.400000000001</v>
      </c>
      <c r="D54" s="394">
        <v>27021.5</v>
      </c>
      <c r="E54" s="393">
        <f t="shared" si="2"/>
        <v>82171.899999999994</v>
      </c>
      <c r="F54" s="393"/>
      <c r="G54" s="394">
        <v>476500</v>
      </c>
      <c r="H54" s="394">
        <v>83064</v>
      </c>
      <c r="I54" s="394">
        <v>40502.5</v>
      </c>
      <c r="J54" s="393">
        <f t="shared" si="3"/>
        <v>123566.5</v>
      </c>
      <c r="K54" s="393"/>
      <c r="L54" s="393">
        <v>635100</v>
      </c>
      <c r="M54" s="393">
        <v>110977.60000000001</v>
      </c>
      <c r="N54" s="393">
        <v>53983.5</v>
      </c>
      <c r="O54" s="393">
        <v>164961.1</v>
      </c>
      <c r="P54" s="393">
        <v>0</v>
      </c>
      <c r="Q54" s="393">
        <v>793700</v>
      </c>
      <c r="R54" s="393">
        <v>138891.20000000001</v>
      </c>
      <c r="S54" s="393">
        <v>67464.5</v>
      </c>
      <c r="T54" s="393">
        <v>206355.7</v>
      </c>
      <c r="U54" s="293" t="s">
        <v>175</v>
      </c>
    </row>
    <row r="55" spans="1:21" s="257" customFormat="1" ht="19" customHeight="1">
      <c r="A55" s="266" t="s">
        <v>176</v>
      </c>
      <c r="B55" s="394">
        <v>332600</v>
      </c>
      <c r="C55" s="394">
        <v>39123</v>
      </c>
      <c r="D55" s="394">
        <v>28271</v>
      </c>
      <c r="E55" s="393">
        <f t="shared" si="2"/>
        <v>67394</v>
      </c>
      <c r="F55" s="393"/>
      <c r="G55" s="394">
        <v>500700</v>
      </c>
      <c r="H55" s="394">
        <v>56774</v>
      </c>
      <c r="I55" s="394">
        <v>42560</v>
      </c>
      <c r="J55" s="393">
        <f t="shared" si="3"/>
        <v>99334</v>
      </c>
      <c r="K55" s="393"/>
      <c r="L55" s="393">
        <v>668700</v>
      </c>
      <c r="M55" s="393">
        <v>74414</v>
      </c>
      <c r="N55" s="393">
        <v>56840</v>
      </c>
      <c r="O55" s="393">
        <v>131254</v>
      </c>
      <c r="P55" s="393">
        <v>0</v>
      </c>
      <c r="Q55" s="393">
        <v>836800</v>
      </c>
      <c r="R55" s="393">
        <v>92064</v>
      </c>
      <c r="S55" s="393">
        <v>71128</v>
      </c>
      <c r="T55" s="393">
        <v>163192</v>
      </c>
      <c r="U55" s="293" t="s">
        <v>880</v>
      </c>
    </row>
    <row r="56" spans="1:21" s="257" customFormat="1" ht="19" customHeight="1">
      <c r="A56" s="266" t="s">
        <v>177</v>
      </c>
      <c r="B56" s="394">
        <v>346600</v>
      </c>
      <c r="C56" s="394">
        <v>23969</v>
      </c>
      <c r="D56" s="394">
        <v>29461</v>
      </c>
      <c r="E56" s="393">
        <f t="shared" si="2"/>
        <v>53430</v>
      </c>
      <c r="F56" s="393"/>
      <c r="G56" s="394">
        <v>520500</v>
      </c>
      <c r="H56" s="394">
        <v>35272.5</v>
      </c>
      <c r="I56" s="394">
        <v>44242.5</v>
      </c>
      <c r="J56" s="393">
        <f t="shared" si="3"/>
        <v>79515</v>
      </c>
      <c r="K56" s="393"/>
      <c r="L56" s="393">
        <v>694400</v>
      </c>
      <c r="M56" s="393">
        <v>46576</v>
      </c>
      <c r="N56" s="393">
        <v>59024</v>
      </c>
      <c r="O56" s="393">
        <v>105600</v>
      </c>
      <c r="P56" s="393">
        <v>0</v>
      </c>
      <c r="Q56" s="393">
        <v>868300</v>
      </c>
      <c r="R56" s="393">
        <v>57879.5</v>
      </c>
      <c r="S56" s="393">
        <v>73805.5</v>
      </c>
      <c r="T56" s="393">
        <v>131685</v>
      </c>
      <c r="U56" s="293" t="s">
        <v>198</v>
      </c>
    </row>
    <row r="57" spans="1:21" s="257" customFormat="1" ht="19" customHeight="1">
      <c r="A57" s="266" t="s">
        <v>178</v>
      </c>
      <c r="B57" s="394">
        <v>343300</v>
      </c>
      <c r="C57" s="394">
        <v>27464</v>
      </c>
      <c r="D57" s="394">
        <v>29180.5</v>
      </c>
      <c r="E57" s="393">
        <f t="shared" si="2"/>
        <v>56644.5</v>
      </c>
      <c r="F57" s="393"/>
      <c r="G57" s="394">
        <v>515000</v>
      </c>
      <c r="H57" s="394">
        <v>41200</v>
      </c>
      <c r="I57" s="394">
        <v>43775</v>
      </c>
      <c r="J57" s="393">
        <f t="shared" si="3"/>
        <v>84975</v>
      </c>
      <c r="K57" s="393"/>
      <c r="L57" s="393">
        <v>686700</v>
      </c>
      <c r="M57" s="393">
        <v>54936</v>
      </c>
      <c r="N57" s="393">
        <v>58369.5</v>
      </c>
      <c r="O57" s="393">
        <v>113305.5</v>
      </c>
      <c r="P57" s="393">
        <v>0</v>
      </c>
      <c r="Q57" s="393">
        <v>858400</v>
      </c>
      <c r="R57" s="393">
        <v>68672</v>
      </c>
      <c r="S57" s="393">
        <v>72964</v>
      </c>
      <c r="T57" s="393">
        <v>141636</v>
      </c>
      <c r="U57" s="293" t="s">
        <v>881</v>
      </c>
    </row>
    <row r="58" spans="1:21" s="257" customFormat="1" ht="19" customHeight="1">
      <c r="A58" s="266" t="s">
        <v>117</v>
      </c>
      <c r="B58" s="394">
        <v>330400</v>
      </c>
      <c r="C58" s="394">
        <v>41507</v>
      </c>
      <c r="D58" s="394">
        <v>28084</v>
      </c>
      <c r="E58" s="393">
        <f t="shared" si="2"/>
        <v>69591</v>
      </c>
      <c r="F58" s="393"/>
      <c r="G58" s="394">
        <v>495600</v>
      </c>
      <c r="H58" s="394">
        <v>62260</v>
      </c>
      <c r="I58" s="394">
        <v>42126</v>
      </c>
      <c r="J58" s="393">
        <f t="shared" si="3"/>
        <v>104386</v>
      </c>
      <c r="K58" s="393"/>
      <c r="L58" s="393">
        <v>660800</v>
      </c>
      <c r="M58" s="393">
        <v>83013</v>
      </c>
      <c r="N58" s="393">
        <v>56168</v>
      </c>
      <c r="O58" s="393">
        <v>139181</v>
      </c>
      <c r="P58" s="393">
        <v>0</v>
      </c>
      <c r="Q58" s="393">
        <v>826000</v>
      </c>
      <c r="R58" s="393">
        <v>103766</v>
      </c>
      <c r="S58" s="393">
        <v>70210</v>
      </c>
      <c r="T58" s="393">
        <v>173976</v>
      </c>
      <c r="U58" s="293" t="s">
        <v>199</v>
      </c>
    </row>
    <row r="59" spans="1:21" s="257" customFormat="1" ht="19" customHeight="1">
      <c r="A59" s="266" t="s">
        <v>180</v>
      </c>
      <c r="B59" s="394">
        <v>328000</v>
      </c>
      <c r="C59" s="394">
        <v>44102</v>
      </c>
      <c r="D59" s="394">
        <v>27880</v>
      </c>
      <c r="E59" s="393">
        <f t="shared" si="2"/>
        <v>71982</v>
      </c>
      <c r="F59" s="393"/>
      <c r="G59" s="394">
        <v>495800</v>
      </c>
      <c r="H59" s="394">
        <v>62099</v>
      </c>
      <c r="I59" s="394">
        <v>42143</v>
      </c>
      <c r="J59" s="393">
        <f t="shared" si="3"/>
        <v>104242</v>
      </c>
      <c r="K59" s="393"/>
      <c r="L59" s="393">
        <v>663500</v>
      </c>
      <c r="M59" s="393">
        <v>80085</v>
      </c>
      <c r="N59" s="393">
        <v>56397.5</v>
      </c>
      <c r="O59" s="393">
        <v>136482.5</v>
      </c>
      <c r="P59" s="393">
        <v>0</v>
      </c>
      <c r="Q59" s="393">
        <v>831300</v>
      </c>
      <c r="R59" s="393">
        <v>98082</v>
      </c>
      <c r="S59" s="393">
        <v>70660.5</v>
      </c>
      <c r="T59" s="393">
        <v>168742.5</v>
      </c>
      <c r="U59" s="293" t="s">
        <v>200</v>
      </c>
    </row>
    <row r="60" spans="1:21" s="257" customFormat="1" ht="19" customHeight="1">
      <c r="A60" s="266" t="s">
        <v>181</v>
      </c>
      <c r="B60" s="394">
        <v>335877</v>
      </c>
      <c r="C60" s="394">
        <v>35574</v>
      </c>
      <c r="D60" s="394">
        <v>28549.5</v>
      </c>
      <c r="E60" s="393">
        <f t="shared" si="2"/>
        <v>64123.5</v>
      </c>
      <c r="F60" s="393"/>
      <c r="G60" s="394">
        <v>498657</v>
      </c>
      <c r="H60" s="394">
        <v>58957</v>
      </c>
      <c r="I60" s="394">
        <v>42385.8</v>
      </c>
      <c r="J60" s="393">
        <f t="shared" si="3"/>
        <v>101342.8</v>
      </c>
      <c r="K60" s="393"/>
      <c r="L60" s="393">
        <v>661437</v>
      </c>
      <c r="M60" s="393">
        <v>82340</v>
      </c>
      <c r="N60" s="393">
        <v>56222.1</v>
      </c>
      <c r="O60" s="393">
        <v>138562.1</v>
      </c>
      <c r="P60" s="393">
        <v>0</v>
      </c>
      <c r="Q60" s="393">
        <v>824218</v>
      </c>
      <c r="R60" s="393">
        <v>105724</v>
      </c>
      <c r="S60" s="393">
        <v>70058.5</v>
      </c>
      <c r="T60" s="393">
        <v>175782.5</v>
      </c>
      <c r="U60" s="293" t="s">
        <v>181</v>
      </c>
    </row>
    <row r="61" spans="1:21" s="257" customFormat="1" ht="19" customHeight="1">
      <c r="A61" s="266" t="s">
        <v>58</v>
      </c>
      <c r="B61" s="394">
        <v>334280.44999999995</v>
      </c>
      <c r="C61" s="394">
        <v>37305.700000000004</v>
      </c>
      <c r="D61" s="394">
        <v>28413.850000000002</v>
      </c>
      <c r="E61" s="393">
        <f t="shared" si="2"/>
        <v>65719.55</v>
      </c>
      <c r="F61" s="393"/>
      <c r="G61" s="394">
        <v>501420.7</v>
      </c>
      <c r="H61" s="394">
        <v>55958.549999999996</v>
      </c>
      <c r="I61" s="394">
        <v>42620.75</v>
      </c>
      <c r="J61" s="393">
        <f t="shared" si="3"/>
        <v>98579.299999999988</v>
      </c>
      <c r="K61" s="393"/>
      <c r="L61" s="393">
        <v>668560.89999999991</v>
      </c>
      <c r="M61" s="393">
        <v>74611.400000000009</v>
      </c>
      <c r="N61" s="393">
        <v>56827.700000000004</v>
      </c>
      <c r="O61" s="393">
        <v>131439.1</v>
      </c>
      <c r="P61" s="393">
        <v>0</v>
      </c>
      <c r="Q61" s="393">
        <v>835701.15</v>
      </c>
      <c r="R61" s="393">
        <v>93264.25</v>
      </c>
      <c r="S61" s="393">
        <v>71034.600000000006</v>
      </c>
      <c r="T61" s="393">
        <v>164298.85</v>
      </c>
      <c r="U61" s="293" t="s">
        <v>58</v>
      </c>
    </row>
    <row r="62" spans="1:21" s="257" customFormat="1" ht="19" customHeight="1">
      <c r="A62" s="266" t="s">
        <v>182</v>
      </c>
      <c r="B62" s="394">
        <v>312700</v>
      </c>
      <c r="C62" s="394">
        <v>60728.850000000006</v>
      </c>
      <c r="D62" s="394">
        <v>26579.5</v>
      </c>
      <c r="E62" s="393">
        <f t="shared" si="2"/>
        <v>87308.35</v>
      </c>
      <c r="F62" s="393"/>
      <c r="G62" s="394">
        <v>471400</v>
      </c>
      <c r="H62" s="394">
        <v>88580.7</v>
      </c>
      <c r="I62" s="394">
        <v>40069</v>
      </c>
      <c r="J62" s="393">
        <f t="shared" si="3"/>
        <v>128649.7</v>
      </c>
      <c r="K62" s="393"/>
      <c r="L62" s="393">
        <v>630000</v>
      </c>
      <c r="M62" s="393">
        <v>116415</v>
      </c>
      <c r="N62" s="393">
        <v>53550</v>
      </c>
      <c r="O62" s="393">
        <v>169965</v>
      </c>
      <c r="P62" s="393">
        <v>0</v>
      </c>
      <c r="Q62" s="393">
        <v>788700</v>
      </c>
      <c r="R62" s="393">
        <v>144266.85</v>
      </c>
      <c r="S62" s="393">
        <v>67039.5</v>
      </c>
      <c r="T62" s="393">
        <v>211306.35</v>
      </c>
      <c r="U62" s="293" t="s">
        <v>182</v>
      </c>
    </row>
    <row r="63" spans="1:21" s="257" customFormat="1" ht="19" customHeight="1">
      <c r="A63" s="266" t="s">
        <v>183</v>
      </c>
      <c r="B63" s="394">
        <v>314500</v>
      </c>
      <c r="C63" s="394">
        <v>58748.6</v>
      </c>
      <c r="D63" s="394">
        <v>26732.5</v>
      </c>
      <c r="E63" s="393">
        <f t="shared" si="2"/>
        <v>85481.1</v>
      </c>
      <c r="F63" s="393"/>
      <c r="G63" s="394">
        <v>471800</v>
      </c>
      <c r="H63" s="394">
        <v>88132.24</v>
      </c>
      <c r="I63" s="394">
        <v>40103</v>
      </c>
      <c r="J63" s="393">
        <f t="shared" si="3"/>
        <v>128235.24</v>
      </c>
      <c r="K63" s="393"/>
      <c r="L63" s="393">
        <v>629000</v>
      </c>
      <c r="M63" s="393">
        <v>117497.2</v>
      </c>
      <c r="N63" s="393">
        <v>53465</v>
      </c>
      <c r="O63" s="393">
        <v>170962.2</v>
      </c>
      <c r="P63" s="393">
        <v>0</v>
      </c>
      <c r="Q63" s="393">
        <v>786300</v>
      </c>
      <c r="R63" s="393">
        <v>146880.84</v>
      </c>
      <c r="S63" s="393">
        <v>66835.5</v>
      </c>
      <c r="T63" s="393">
        <v>213716.34</v>
      </c>
      <c r="U63" s="293" t="s">
        <v>183</v>
      </c>
    </row>
    <row r="64" spans="1:21" s="257" customFormat="1" ht="19" customHeight="1">
      <c r="A64" s="266" t="s">
        <v>184</v>
      </c>
      <c r="B64" s="394">
        <v>321800</v>
      </c>
      <c r="C64" s="394">
        <v>50894.15</v>
      </c>
      <c r="D64" s="394">
        <v>27353</v>
      </c>
      <c r="E64" s="393">
        <f t="shared" si="2"/>
        <v>78247.149999999994</v>
      </c>
      <c r="F64" s="393"/>
      <c r="G64" s="394">
        <v>478300</v>
      </c>
      <c r="H64" s="394">
        <v>81075.150000000009</v>
      </c>
      <c r="I64" s="394">
        <v>40655.5</v>
      </c>
      <c r="J64" s="393">
        <f t="shared" si="3"/>
        <v>121730.65000000001</v>
      </c>
      <c r="K64" s="393"/>
      <c r="L64" s="393">
        <v>634800</v>
      </c>
      <c r="M64" s="393">
        <v>111256.20000000001</v>
      </c>
      <c r="N64" s="393">
        <v>53958</v>
      </c>
      <c r="O64" s="393">
        <v>165214.20000000001</v>
      </c>
      <c r="P64" s="393">
        <v>0</v>
      </c>
      <c r="Q64" s="393">
        <v>791300</v>
      </c>
      <c r="R64" s="393">
        <v>141437.19999999998</v>
      </c>
      <c r="S64" s="393">
        <v>67260.5</v>
      </c>
      <c r="T64" s="393">
        <v>208697.69999999998</v>
      </c>
      <c r="U64" s="293" t="s">
        <v>201</v>
      </c>
    </row>
    <row r="65" spans="1:218" s="257" customFormat="1" ht="19" customHeight="1">
      <c r="A65" s="266" t="s">
        <v>185</v>
      </c>
      <c r="B65" s="394">
        <v>337600</v>
      </c>
      <c r="C65" s="394">
        <v>33760</v>
      </c>
      <c r="D65" s="394">
        <v>28696</v>
      </c>
      <c r="E65" s="393">
        <f t="shared" si="2"/>
        <v>62456</v>
      </c>
      <c r="F65" s="393"/>
      <c r="G65" s="394">
        <v>506300</v>
      </c>
      <c r="H65" s="394">
        <v>50630</v>
      </c>
      <c r="I65" s="394">
        <v>43035</v>
      </c>
      <c r="J65" s="393">
        <f t="shared" si="3"/>
        <v>93665</v>
      </c>
      <c r="K65" s="393"/>
      <c r="L65" s="393">
        <v>675100</v>
      </c>
      <c r="M65" s="393">
        <v>67510</v>
      </c>
      <c r="N65" s="393">
        <v>57383</v>
      </c>
      <c r="O65" s="393">
        <v>124893</v>
      </c>
      <c r="P65" s="393">
        <v>0</v>
      </c>
      <c r="Q65" s="393">
        <v>843900</v>
      </c>
      <c r="R65" s="393">
        <v>84390</v>
      </c>
      <c r="S65" s="393">
        <v>71731</v>
      </c>
      <c r="T65" s="393">
        <v>156121</v>
      </c>
      <c r="U65" s="293" t="s">
        <v>202</v>
      </c>
    </row>
    <row r="66" spans="1:218" s="257" customFormat="1" ht="19" customHeight="1">
      <c r="A66" s="266" t="s">
        <v>186</v>
      </c>
      <c r="B66" s="394">
        <v>302100</v>
      </c>
      <c r="C66" s="394">
        <v>72194.150000000009</v>
      </c>
      <c r="D66" s="394">
        <v>25678.5</v>
      </c>
      <c r="E66" s="393">
        <f t="shared" si="2"/>
        <v>97872.650000000009</v>
      </c>
      <c r="F66" s="393"/>
      <c r="G66" s="394">
        <v>453800</v>
      </c>
      <c r="H66" s="394">
        <v>107631.25</v>
      </c>
      <c r="I66" s="394">
        <v>38573</v>
      </c>
      <c r="J66" s="393">
        <f t="shared" si="3"/>
        <v>146204.25</v>
      </c>
      <c r="K66" s="393"/>
      <c r="L66" s="393">
        <v>605500</v>
      </c>
      <c r="M66" s="393">
        <v>143068.4</v>
      </c>
      <c r="N66" s="393">
        <v>51467.5</v>
      </c>
      <c r="O66" s="393">
        <v>194535.9</v>
      </c>
      <c r="P66" s="393">
        <v>0</v>
      </c>
      <c r="Q66" s="393">
        <v>757200</v>
      </c>
      <c r="R66" s="393">
        <v>178505.55000000002</v>
      </c>
      <c r="S66" s="393">
        <v>64362</v>
      </c>
      <c r="T66" s="393">
        <v>242867.55000000002</v>
      </c>
      <c r="U66" s="293" t="s">
        <v>882</v>
      </c>
    </row>
    <row r="67" spans="1:218" s="257" customFormat="1" ht="19" customHeight="1">
      <c r="A67" s="266" t="s">
        <v>187</v>
      </c>
      <c r="B67" s="394">
        <v>311400</v>
      </c>
      <c r="C67" s="394">
        <v>62067.8</v>
      </c>
      <c r="D67" s="394">
        <v>26469</v>
      </c>
      <c r="E67" s="393">
        <f t="shared" si="2"/>
        <v>88536.8</v>
      </c>
      <c r="F67" s="393"/>
      <c r="G67" s="394">
        <v>470100</v>
      </c>
      <c r="H67" s="394">
        <v>89892</v>
      </c>
      <c r="I67" s="394">
        <v>39958.5</v>
      </c>
      <c r="J67" s="393">
        <f t="shared" si="3"/>
        <v>129850.5</v>
      </c>
      <c r="K67" s="393"/>
      <c r="L67" s="393">
        <v>628800</v>
      </c>
      <c r="M67" s="393">
        <v>117716.25000000001</v>
      </c>
      <c r="N67" s="393">
        <v>53448</v>
      </c>
      <c r="O67" s="393">
        <v>171164.25</v>
      </c>
      <c r="P67" s="393">
        <v>0</v>
      </c>
      <c r="Q67" s="393">
        <v>787500</v>
      </c>
      <c r="R67" s="393">
        <v>145540.45000000001</v>
      </c>
      <c r="S67" s="393">
        <v>66937.5</v>
      </c>
      <c r="T67" s="393">
        <v>212477.95</v>
      </c>
      <c r="U67" s="293" t="s">
        <v>203</v>
      </c>
    </row>
    <row r="68" spans="1:218" ht="19" customHeight="1">
      <c r="A68" s="248"/>
      <c r="B68" s="260"/>
      <c r="C68" s="260"/>
      <c r="D68" s="260"/>
      <c r="E68" s="260"/>
      <c r="F68" s="260"/>
      <c r="G68" s="260"/>
      <c r="H68" s="260"/>
      <c r="I68" s="260"/>
      <c r="J68" s="260"/>
      <c r="K68" s="260"/>
      <c r="P68" s="260"/>
    </row>
    <row r="69" spans="1:218" ht="19" customHeight="1">
      <c r="A69" s="255"/>
      <c r="B69" s="259"/>
      <c r="C69" s="259"/>
      <c r="E69" s="261"/>
      <c r="F69" s="261"/>
      <c r="G69" s="259"/>
      <c r="H69" s="259"/>
      <c r="I69" s="259"/>
      <c r="J69" s="259"/>
      <c r="K69" s="261"/>
      <c r="L69" s="259"/>
      <c r="M69" s="259"/>
      <c r="N69" s="259"/>
      <c r="O69" s="259"/>
      <c r="P69" s="261"/>
      <c r="Q69" s="259"/>
      <c r="R69" s="259"/>
      <c r="S69" s="259"/>
      <c r="T69" s="259"/>
      <c r="U69" s="259"/>
      <c r="V69" s="259"/>
      <c r="W69" s="259"/>
      <c r="X69" s="259"/>
      <c r="Y69" s="259"/>
      <c r="Z69" s="259"/>
      <c r="AA69" s="259"/>
      <c r="AB69" s="259"/>
      <c r="AC69" s="259"/>
      <c r="AD69" s="259"/>
      <c r="AE69" s="259"/>
      <c r="AF69" s="259"/>
      <c r="AG69" s="259"/>
      <c r="AH69" s="259"/>
      <c r="AI69" s="259"/>
      <c r="AJ69" s="259"/>
      <c r="AK69" s="259"/>
      <c r="AL69" s="259"/>
      <c r="AM69" s="259"/>
      <c r="AN69" s="259"/>
      <c r="AO69" s="259"/>
      <c r="AP69" s="259"/>
      <c r="AQ69" s="259"/>
      <c r="AR69" s="259"/>
      <c r="AS69" s="259"/>
      <c r="AT69" s="259"/>
      <c r="AU69" s="259"/>
      <c r="AV69" s="259"/>
      <c r="AW69" s="259"/>
      <c r="AX69" s="259"/>
      <c r="AY69" s="259"/>
      <c r="AZ69" s="259"/>
      <c r="BA69" s="259"/>
      <c r="BB69" s="259"/>
      <c r="BC69" s="259"/>
      <c r="BD69" s="259"/>
      <c r="BE69" s="259"/>
      <c r="BF69" s="259"/>
      <c r="BG69" s="259"/>
      <c r="BH69" s="259"/>
      <c r="BI69" s="259"/>
      <c r="BJ69" s="259"/>
      <c r="BK69" s="259"/>
      <c r="BL69" s="259"/>
      <c r="BM69" s="259"/>
      <c r="BN69" s="259"/>
      <c r="BO69" s="259"/>
      <c r="BP69" s="259"/>
      <c r="BQ69" s="259"/>
      <c r="BR69" s="259"/>
      <c r="BS69" s="259"/>
      <c r="BT69" s="259"/>
      <c r="BU69" s="259"/>
      <c r="BV69" s="259"/>
      <c r="BW69" s="259"/>
      <c r="BX69" s="259"/>
      <c r="BY69" s="259"/>
      <c r="BZ69" s="259"/>
      <c r="CA69" s="259"/>
      <c r="CB69" s="259"/>
      <c r="CC69" s="259"/>
      <c r="CD69" s="259"/>
      <c r="CE69" s="259"/>
      <c r="CF69" s="259"/>
      <c r="CG69" s="259"/>
      <c r="CH69" s="259"/>
      <c r="CI69" s="259"/>
      <c r="CJ69" s="259"/>
      <c r="CK69" s="259"/>
      <c r="CL69" s="259"/>
      <c r="CM69" s="259"/>
      <c r="CN69" s="259"/>
      <c r="CO69" s="259"/>
      <c r="CP69" s="259"/>
      <c r="CQ69" s="259"/>
      <c r="CR69" s="259"/>
      <c r="CS69" s="259"/>
      <c r="CT69" s="259"/>
      <c r="CU69" s="259"/>
      <c r="CV69" s="259"/>
      <c r="CW69" s="259"/>
      <c r="CX69" s="259"/>
      <c r="CY69" s="259"/>
      <c r="CZ69" s="259"/>
      <c r="DA69" s="259"/>
      <c r="DB69" s="259"/>
      <c r="DC69" s="259"/>
      <c r="DD69" s="259"/>
      <c r="DE69" s="259"/>
      <c r="DF69" s="259"/>
      <c r="DG69" s="259"/>
      <c r="DH69" s="259"/>
      <c r="DI69" s="259"/>
      <c r="DJ69" s="259"/>
      <c r="DK69" s="259"/>
      <c r="DL69" s="259"/>
      <c r="DM69" s="259"/>
      <c r="DN69" s="259"/>
      <c r="DO69" s="259"/>
      <c r="DP69" s="259"/>
      <c r="DQ69" s="259"/>
      <c r="DR69" s="259"/>
      <c r="DS69" s="259"/>
      <c r="DT69" s="259"/>
      <c r="DU69" s="259"/>
      <c r="DV69" s="259"/>
      <c r="DW69" s="259"/>
      <c r="DX69" s="259"/>
      <c r="DY69" s="259"/>
      <c r="DZ69" s="259"/>
      <c r="EA69" s="259"/>
      <c r="EB69" s="259"/>
      <c r="EC69" s="259"/>
      <c r="ED69" s="259"/>
      <c r="EE69" s="259"/>
      <c r="EF69" s="259"/>
      <c r="EG69" s="259"/>
      <c r="EH69" s="259"/>
      <c r="EI69" s="259"/>
      <c r="EJ69" s="259"/>
      <c r="EK69" s="259"/>
      <c r="EL69" s="259"/>
      <c r="EM69" s="259"/>
      <c r="EN69" s="259"/>
      <c r="EO69" s="259"/>
      <c r="EP69" s="259"/>
      <c r="EQ69" s="259"/>
      <c r="ER69" s="259"/>
      <c r="ES69" s="259"/>
      <c r="ET69" s="259"/>
      <c r="EU69" s="259"/>
      <c r="EV69" s="259"/>
      <c r="EW69" s="259"/>
      <c r="EX69" s="259"/>
      <c r="EY69" s="259"/>
      <c r="EZ69" s="259"/>
      <c r="FA69" s="259"/>
      <c r="FB69" s="259"/>
      <c r="FC69" s="259"/>
      <c r="FD69" s="259"/>
      <c r="FE69" s="259"/>
      <c r="FF69" s="259"/>
      <c r="FG69" s="259"/>
      <c r="FH69" s="259"/>
      <c r="FI69" s="259"/>
      <c r="FJ69" s="259"/>
      <c r="FK69" s="259"/>
      <c r="FL69" s="259"/>
      <c r="FM69" s="259"/>
      <c r="FN69" s="259"/>
      <c r="FO69" s="259"/>
      <c r="FP69" s="259"/>
      <c r="FQ69" s="259"/>
      <c r="FR69" s="259"/>
      <c r="FS69" s="259"/>
      <c r="FT69" s="259"/>
      <c r="FU69" s="259"/>
      <c r="FV69" s="259"/>
      <c r="FW69" s="259"/>
      <c r="FX69" s="259"/>
      <c r="FY69" s="259"/>
      <c r="FZ69" s="259"/>
      <c r="GA69" s="259"/>
      <c r="GB69" s="259"/>
      <c r="GC69" s="259"/>
      <c r="GD69" s="259"/>
      <c r="GE69" s="259"/>
      <c r="GF69" s="259"/>
      <c r="GG69" s="259"/>
      <c r="GH69" s="259"/>
      <c r="GI69" s="259"/>
      <c r="GJ69" s="259"/>
      <c r="GK69" s="259"/>
      <c r="GL69" s="259"/>
      <c r="GM69" s="259"/>
      <c r="GN69" s="259"/>
      <c r="GO69" s="259"/>
      <c r="GP69" s="259"/>
      <c r="GQ69" s="259"/>
      <c r="GR69" s="259"/>
      <c r="GS69" s="259"/>
      <c r="GT69" s="259"/>
      <c r="GU69" s="259"/>
      <c r="GV69" s="259"/>
      <c r="GW69" s="259"/>
      <c r="GX69" s="259"/>
      <c r="GY69" s="259"/>
      <c r="GZ69" s="259"/>
      <c r="HA69" s="259"/>
      <c r="HB69" s="259"/>
      <c r="HC69" s="259"/>
      <c r="HD69" s="259"/>
      <c r="HE69" s="259"/>
      <c r="HF69" s="259"/>
      <c r="HG69" s="259"/>
      <c r="HH69" s="259"/>
      <c r="HI69" s="259"/>
      <c r="HJ69" s="259"/>
    </row>
    <row r="70" spans="1:218" ht="19" customHeight="1">
      <c r="A70" s="255" t="s">
        <v>310</v>
      </c>
      <c r="B70" s="260"/>
      <c r="C70" s="260"/>
      <c r="E70" s="261"/>
      <c r="F70" s="261"/>
      <c r="G70" s="260"/>
      <c r="H70" s="260"/>
      <c r="I70" s="260"/>
      <c r="J70" s="260"/>
      <c r="K70" s="261"/>
      <c r="P70" s="261"/>
    </row>
    <row r="71" spans="1:218" ht="19" customHeight="1">
      <c r="A71" s="255" t="s">
        <v>315</v>
      </c>
      <c r="B71" s="260"/>
      <c r="C71" s="260"/>
      <c r="E71" s="261"/>
      <c r="F71" s="261"/>
      <c r="G71" s="260"/>
      <c r="H71" s="260"/>
      <c r="I71" s="260"/>
      <c r="J71" s="260"/>
      <c r="K71" s="261"/>
      <c r="P71" s="261"/>
    </row>
    <row r="72" spans="1:218" ht="19" customHeight="1">
      <c r="A72" s="255" t="s">
        <v>316</v>
      </c>
      <c r="B72" s="260"/>
      <c r="C72" s="260"/>
      <c r="E72" s="261"/>
      <c r="F72" s="261"/>
      <c r="G72" s="260"/>
      <c r="H72" s="260"/>
      <c r="I72" s="260"/>
      <c r="J72" s="260"/>
      <c r="K72" s="261"/>
      <c r="P72" s="261"/>
    </row>
    <row r="73" spans="1:218" ht="19" customHeight="1">
      <c r="A73" s="255" t="s">
        <v>317</v>
      </c>
      <c r="B73" s="260"/>
      <c r="C73" s="260"/>
      <c r="D73" s="260"/>
      <c r="E73" s="261"/>
      <c r="F73" s="261"/>
      <c r="G73" s="260"/>
      <c r="H73" s="260"/>
      <c r="I73" s="260"/>
      <c r="J73" s="260"/>
      <c r="K73" s="261"/>
      <c r="P73" s="261"/>
    </row>
    <row r="74" spans="1:218" ht="19" customHeight="1">
      <c r="A74" s="261"/>
      <c r="B74" s="260"/>
      <c r="C74" s="260"/>
      <c r="D74" s="260"/>
      <c r="E74" s="261"/>
      <c r="F74" s="261"/>
      <c r="G74" s="260"/>
      <c r="H74" s="260"/>
      <c r="I74" s="260"/>
      <c r="J74" s="260"/>
      <c r="K74" s="261"/>
      <c r="P74" s="261"/>
    </row>
    <row r="75" spans="1:218" ht="19" customHeight="1">
      <c r="A75" s="248"/>
      <c r="B75" s="260"/>
      <c r="C75" s="260"/>
      <c r="D75" s="260"/>
      <c r="E75" s="260"/>
      <c r="F75" s="260"/>
      <c r="G75" s="260"/>
      <c r="H75" s="260"/>
      <c r="I75" s="260"/>
      <c r="J75" s="260"/>
      <c r="K75" s="260"/>
      <c r="P75" s="260"/>
    </row>
    <row r="76" spans="1:218" ht="19" customHeight="1">
      <c r="B76" s="262"/>
      <c r="C76" s="262"/>
      <c r="D76" s="262"/>
      <c r="E76" s="262"/>
      <c r="F76" s="262"/>
      <c r="G76" s="262"/>
      <c r="H76" s="262"/>
      <c r="I76" s="262"/>
      <c r="J76" s="262"/>
      <c r="K76" s="262"/>
      <c r="P76" s="262"/>
    </row>
    <row r="77" spans="1:218" ht="19" customHeight="1">
      <c r="B77" s="262"/>
      <c r="C77" s="262"/>
      <c r="D77" s="262"/>
      <c r="E77" s="262"/>
      <c r="F77" s="262"/>
      <c r="G77" s="262"/>
      <c r="H77" s="262"/>
      <c r="I77" s="262"/>
      <c r="J77" s="262"/>
      <c r="K77" s="262"/>
      <c r="P77" s="262"/>
    </row>
    <row r="78" spans="1:218" ht="19" customHeight="1">
      <c r="B78" s="262"/>
      <c r="C78" s="262"/>
      <c r="D78" s="262"/>
      <c r="E78" s="262"/>
      <c r="F78" s="262"/>
      <c r="G78" s="262"/>
      <c r="H78" s="262"/>
      <c r="I78" s="262"/>
      <c r="J78" s="262"/>
      <c r="K78" s="262"/>
      <c r="P78" s="262"/>
    </row>
    <row r="79" spans="1:218" ht="19" customHeight="1">
      <c r="B79" s="262"/>
      <c r="C79" s="262"/>
      <c r="D79" s="262"/>
      <c r="E79" s="262"/>
      <c r="F79" s="262"/>
      <c r="G79" s="262"/>
      <c r="H79" s="262"/>
      <c r="I79" s="262"/>
      <c r="J79" s="262"/>
      <c r="K79" s="262"/>
      <c r="P79" s="262"/>
    </row>
    <row r="80" spans="1:218" ht="19" customHeight="1">
      <c r="B80" s="262"/>
      <c r="C80" s="262"/>
      <c r="D80" s="262"/>
      <c r="E80" s="262"/>
      <c r="F80" s="262"/>
      <c r="G80" s="262"/>
      <c r="H80" s="262"/>
      <c r="I80" s="262"/>
      <c r="J80" s="262"/>
      <c r="K80" s="262"/>
      <c r="P80" s="262"/>
    </row>
    <row r="81" spans="2:16" ht="19" customHeight="1">
      <c r="B81" s="262"/>
      <c r="C81" s="262"/>
      <c r="D81" s="262"/>
      <c r="E81" s="262"/>
      <c r="F81" s="262"/>
      <c r="G81" s="262"/>
      <c r="H81" s="262"/>
      <c r="I81" s="262"/>
      <c r="J81" s="262"/>
      <c r="K81" s="262"/>
      <c r="P81" s="262"/>
    </row>
    <row r="82" spans="2:16" ht="19" customHeight="1">
      <c r="B82" s="262"/>
      <c r="C82" s="262"/>
      <c r="D82" s="262"/>
      <c r="E82" s="262"/>
      <c r="F82" s="262"/>
      <c r="G82" s="262"/>
      <c r="H82" s="262"/>
      <c r="I82" s="262"/>
      <c r="J82" s="262"/>
      <c r="K82" s="262"/>
      <c r="P82" s="262"/>
    </row>
    <row r="83" spans="2:16" ht="19" customHeight="1">
      <c r="B83" s="262"/>
      <c r="C83" s="262"/>
      <c r="D83" s="262"/>
      <c r="E83" s="262"/>
      <c r="F83" s="262"/>
      <c r="G83" s="262"/>
      <c r="H83" s="262"/>
      <c r="I83" s="262"/>
      <c r="J83" s="262"/>
      <c r="K83" s="262"/>
      <c r="P83" s="262"/>
    </row>
    <row r="84" spans="2:16" ht="19" customHeight="1">
      <c r="B84" s="262"/>
      <c r="C84" s="262"/>
      <c r="D84" s="262"/>
      <c r="E84" s="262"/>
      <c r="F84" s="262"/>
      <c r="G84" s="262"/>
      <c r="H84" s="262"/>
      <c r="I84" s="262"/>
      <c r="J84" s="262"/>
      <c r="K84" s="262"/>
      <c r="P84" s="262"/>
    </row>
    <row r="85" spans="2:16" ht="19" customHeight="1">
      <c r="B85" s="262"/>
      <c r="C85" s="262"/>
      <c r="D85" s="262"/>
      <c r="E85" s="262"/>
      <c r="F85" s="262"/>
      <c r="G85" s="262"/>
      <c r="H85" s="262"/>
      <c r="I85" s="262"/>
      <c r="J85" s="262"/>
      <c r="K85" s="262"/>
      <c r="P85" s="262"/>
    </row>
    <row r="86" spans="2:16" ht="19" customHeight="1">
      <c r="B86" s="262"/>
      <c r="C86" s="262"/>
      <c r="D86" s="262"/>
      <c r="E86" s="262"/>
      <c r="F86" s="262"/>
      <c r="G86" s="262"/>
      <c r="H86" s="262"/>
      <c r="I86" s="262"/>
      <c r="J86" s="262"/>
      <c r="K86" s="262"/>
      <c r="P86" s="262"/>
    </row>
    <row r="87" spans="2:16" ht="19" customHeight="1">
      <c r="B87" s="262"/>
      <c r="C87" s="262"/>
      <c r="D87" s="262"/>
      <c r="E87" s="262"/>
      <c r="F87" s="262"/>
      <c r="G87" s="262"/>
      <c r="H87" s="262"/>
      <c r="I87" s="262"/>
      <c r="J87" s="262"/>
      <c r="K87" s="262"/>
      <c r="P87" s="262"/>
    </row>
    <row r="88" spans="2:16" ht="19" customHeight="1">
      <c r="B88" s="262"/>
      <c r="C88" s="262"/>
      <c r="D88" s="262"/>
      <c r="E88" s="262"/>
      <c r="F88" s="262"/>
      <c r="G88" s="262"/>
      <c r="H88" s="262"/>
      <c r="I88" s="262"/>
      <c r="J88" s="262"/>
      <c r="K88" s="262"/>
      <c r="P88" s="262"/>
    </row>
    <row r="89" spans="2:16">
      <c r="B89" s="262"/>
      <c r="C89" s="262"/>
      <c r="D89" s="262"/>
      <c r="E89" s="262"/>
      <c r="F89" s="262"/>
      <c r="G89" s="262"/>
      <c r="H89" s="262"/>
      <c r="I89" s="262"/>
      <c r="J89" s="262"/>
      <c r="K89" s="262"/>
      <c r="P89" s="262"/>
    </row>
    <row r="90" spans="2:16">
      <c r="B90" s="262"/>
      <c r="C90" s="262"/>
      <c r="D90" s="262"/>
      <c r="E90" s="262"/>
      <c r="F90" s="262"/>
      <c r="G90" s="262"/>
      <c r="H90" s="262"/>
      <c r="I90" s="262"/>
      <c r="J90" s="262"/>
      <c r="K90" s="262"/>
      <c r="P90" s="262"/>
    </row>
    <row r="91" spans="2:16">
      <c r="B91" s="262"/>
      <c r="C91" s="262"/>
      <c r="D91" s="262"/>
      <c r="E91" s="262"/>
      <c r="F91" s="262"/>
      <c r="G91" s="262"/>
      <c r="H91" s="262"/>
      <c r="I91" s="262"/>
      <c r="J91" s="262"/>
      <c r="K91" s="262"/>
      <c r="P91" s="262"/>
    </row>
    <row r="92" spans="2:16">
      <c r="B92" s="262"/>
      <c r="C92" s="262"/>
      <c r="D92" s="262"/>
      <c r="E92" s="262"/>
      <c r="F92" s="262"/>
      <c r="G92" s="262"/>
      <c r="H92" s="262"/>
      <c r="I92" s="262"/>
      <c r="J92" s="262"/>
      <c r="K92" s="262"/>
      <c r="P92" s="262"/>
    </row>
    <row r="93" spans="2:16">
      <c r="B93" s="262"/>
      <c r="C93" s="262"/>
      <c r="D93" s="262"/>
      <c r="E93" s="262"/>
      <c r="F93" s="262"/>
      <c r="G93" s="262"/>
      <c r="H93" s="262"/>
      <c r="I93" s="262"/>
      <c r="J93" s="262"/>
      <c r="K93" s="262"/>
      <c r="P93" s="262"/>
    </row>
    <row r="94" spans="2:16">
      <c r="B94" s="262"/>
      <c r="C94" s="262"/>
      <c r="D94" s="262"/>
      <c r="E94" s="262"/>
      <c r="F94" s="262"/>
      <c r="G94" s="262"/>
      <c r="H94" s="262"/>
      <c r="I94" s="262"/>
      <c r="J94" s="262"/>
      <c r="K94" s="262"/>
      <c r="P94" s="262"/>
    </row>
    <row r="95" spans="2:16">
      <c r="B95" s="262"/>
      <c r="C95" s="262"/>
      <c r="D95" s="262"/>
      <c r="E95" s="262"/>
      <c r="F95" s="262"/>
      <c r="G95" s="262"/>
      <c r="H95" s="262"/>
      <c r="I95" s="262"/>
      <c r="J95" s="262"/>
      <c r="K95" s="262"/>
      <c r="P95" s="262"/>
    </row>
    <row r="96" spans="2:16">
      <c r="B96" s="262"/>
      <c r="C96" s="262"/>
      <c r="D96" s="262"/>
      <c r="E96" s="262"/>
      <c r="F96" s="262"/>
      <c r="G96" s="262"/>
      <c r="H96" s="262"/>
      <c r="I96" s="262"/>
      <c r="J96" s="262"/>
      <c r="K96" s="262"/>
      <c r="P96" s="262"/>
    </row>
    <row r="97" spans="2:16">
      <c r="B97" s="262"/>
      <c r="C97" s="262"/>
      <c r="D97" s="262"/>
      <c r="E97" s="262"/>
      <c r="F97" s="262"/>
      <c r="G97" s="262"/>
      <c r="H97" s="262"/>
      <c r="I97" s="262"/>
      <c r="J97" s="262"/>
      <c r="K97" s="262"/>
      <c r="P97" s="262"/>
    </row>
    <row r="98" spans="2:16">
      <c r="B98" s="262"/>
      <c r="C98" s="262"/>
      <c r="D98" s="262"/>
      <c r="E98" s="262"/>
      <c r="F98" s="262"/>
      <c r="G98" s="262"/>
      <c r="H98" s="262"/>
      <c r="I98" s="262"/>
      <c r="J98" s="262"/>
      <c r="K98" s="262"/>
      <c r="P98" s="262"/>
    </row>
    <row r="99" spans="2:16">
      <c r="B99" s="262"/>
      <c r="C99" s="262"/>
      <c r="D99" s="262"/>
      <c r="E99" s="262"/>
      <c r="F99" s="262"/>
      <c r="G99" s="262"/>
      <c r="H99" s="262"/>
      <c r="I99" s="262"/>
      <c r="J99" s="262"/>
      <c r="K99" s="262"/>
      <c r="P99" s="262"/>
    </row>
    <row r="100" spans="2:16">
      <c r="B100" s="262"/>
      <c r="C100" s="262"/>
      <c r="D100" s="262"/>
      <c r="E100" s="262"/>
      <c r="F100" s="262"/>
      <c r="G100" s="262"/>
      <c r="H100" s="262"/>
      <c r="I100" s="262"/>
      <c r="J100" s="262"/>
      <c r="K100" s="262"/>
      <c r="P100" s="262"/>
    </row>
    <row r="101" spans="2:16">
      <c r="B101" s="262"/>
      <c r="C101" s="262"/>
      <c r="D101" s="262"/>
      <c r="E101" s="262"/>
      <c r="F101" s="262"/>
      <c r="G101" s="262"/>
      <c r="H101" s="262"/>
      <c r="I101" s="262"/>
      <c r="J101" s="262"/>
      <c r="K101" s="262"/>
      <c r="P101" s="262"/>
    </row>
    <row r="102" spans="2:16">
      <c r="B102" s="262"/>
      <c r="C102" s="262"/>
      <c r="D102" s="262"/>
      <c r="E102" s="262"/>
      <c r="F102" s="262"/>
      <c r="G102" s="262"/>
      <c r="H102" s="262"/>
      <c r="I102" s="262"/>
      <c r="J102" s="262"/>
      <c r="K102" s="262"/>
      <c r="P102" s="262"/>
    </row>
    <row r="103" spans="2:16">
      <c r="B103" s="262"/>
      <c r="C103" s="262"/>
      <c r="D103" s="262"/>
      <c r="E103" s="262"/>
      <c r="F103" s="262"/>
      <c r="G103" s="262"/>
      <c r="H103" s="262"/>
      <c r="I103" s="262"/>
      <c r="J103" s="262"/>
      <c r="K103" s="262"/>
      <c r="P103" s="262"/>
    </row>
    <row r="104" spans="2:16">
      <c r="B104" s="262"/>
      <c r="C104" s="262"/>
      <c r="D104" s="262"/>
      <c r="E104" s="262"/>
      <c r="F104" s="262"/>
      <c r="G104" s="262"/>
      <c r="H104" s="262"/>
      <c r="I104" s="262"/>
      <c r="J104" s="262"/>
      <c r="K104" s="262"/>
      <c r="P104" s="262"/>
    </row>
    <row r="105" spans="2:16">
      <c r="B105" s="262"/>
      <c r="C105" s="262"/>
      <c r="D105" s="262"/>
      <c r="E105" s="262"/>
      <c r="F105" s="262"/>
      <c r="G105" s="262"/>
      <c r="H105" s="262"/>
      <c r="I105" s="262"/>
      <c r="J105" s="262"/>
      <c r="K105" s="262"/>
      <c r="P105" s="262"/>
    </row>
    <row r="106" spans="2:16">
      <c r="B106" s="262"/>
      <c r="C106" s="262"/>
      <c r="D106" s="262"/>
      <c r="E106" s="262"/>
      <c r="F106" s="262"/>
      <c r="G106" s="262"/>
      <c r="H106" s="262"/>
      <c r="I106" s="262"/>
      <c r="J106" s="262"/>
      <c r="K106" s="262"/>
      <c r="P106" s="262"/>
    </row>
    <row r="107" spans="2:16">
      <c r="B107" s="262"/>
      <c r="C107" s="262"/>
      <c r="D107" s="262"/>
      <c r="E107" s="262"/>
      <c r="F107" s="262"/>
      <c r="G107" s="262"/>
      <c r="H107" s="262"/>
      <c r="I107" s="262"/>
      <c r="J107" s="262"/>
      <c r="K107" s="262"/>
      <c r="P107" s="262"/>
    </row>
    <row r="108" spans="2:16">
      <c r="B108" s="262"/>
      <c r="C108" s="262"/>
      <c r="D108" s="262"/>
      <c r="E108" s="262"/>
      <c r="F108" s="262"/>
      <c r="G108" s="262"/>
      <c r="H108" s="262"/>
      <c r="I108" s="262"/>
      <c r="J108" s="262"/>
      <c r="K108" s="262"/>
      <c r="P108" s="262"/>
    </row>
    <row r="109" spans="2:16">
      <c r="B109" s="262"/>
      <c r="C109" s="262"/>
      <c r="D109" s="262"/>
      <c r="E109" s="262"/>
      <c r="F109" s="262"/>
      <c r="G109" s="262"/>
      <c r="H109" s="262"/>
      <c r="I109" s="262"/>
      <c r="J109" s="262"/>
      <c r="K109" s="262"/>
      <c r="P109" s="262"/>
    </row>
    <row r="110" spans="2:16">
      <c r="B110" s="262"/>
      <c r="C110" s="262"/>
      <c r="D110" s="262"/>
      <c r="E110" s="262"/>
      <c r="F110" s="262"/>
      <c r="G110" s="262"/>
      <c r="H110" s="262"/>
      <c r="I110" s="262"/>
      <c r="J110" s="262"/>
      <c r="K110" s="262"/>
      <c r="P110" s="262"/>
    </row>
    <row r="111" spans="2:16">
      <c r="B111" s="262"/>
      <c r="C111" s="262"/>
      <c r="D111" s="262"/>
      <c r="E111" s="262"/>
      <c r="F111" s="262"/>
      <c r="G111" s="262"/>
      <c r="H111" s="262"/>
      <c r="I111" s="262"/>
      <c r="J111" s="262"/>
      <c r="K111" s="262"/>
      <c r="P111" s="262"/>
    </row>
    <row r="112" spans="2:16">
      <c r="B112" s="262"/>
      <c r="C112" s="262"/>
      <c r="D112" s="262"/>
      <c r="E112" s="262"/>
      <c r="F112" s="262"/>
      <c r="G112" s="262"/>
      <c r="H112" s="262"/>
      <c r="I112" s="262"/>
      <c r="J112" s="262"/>
      <c r="K112" s="262"/>
      <c r="P112" s="262"/>
    </row>
    <row r="113" spans="2:16">
      <c r="B113" s="262"/>
      <c r="C113" s="262"/>
      <c r="D113" s="262"/>
      <c r="E113" s="262"/>
      <c r="F113" s="262"/>
      <c r="G113" s="262"/>
      <c r="H113" s="262"/>
      <c r="I113" s="262"/>
      <c r="J113" s="262"/>
      <c r="K113" s="262"/>
      <c r="P113" s="262"/>
    </row>
    <row r="114" spans="2:16">
      <c r="B114" s="262"/>
      <c r="C114" s="262"/>
      <c r="D114" s="262"/>
      <c r="E114" s="262"/>
      <c r="F114" s="262"/>
      <c r="G114" s="262"/>
      <c r="H114" s="262"/>
      <c r="I114" s="262"/>
      <c r="J114" s="262"/>
      <c r="K114" s="262"/>
      <c r="P114" s="262"/>
    </row>
    <row r="115" spans="2:16">
      <c r="B115" s="262"/>
      <c r="C115" s="262"/>
      <c r="D115" s="262"/>
      <c r="E115" s="262"/>
      <c r="F115" s="262"/>
      <c r="G115" s="262"/>
      <c r="H115" s="262"/>
      <c r="I115" s="262"/>
      <c r="J115" s="262"/>
      <c r="K115" s="262"/>
      <c r="P115" s="262"/>
    </row>
    <row r="116" spans="2:16">
      <c r="B116" s="262"/>
      <c r="C116" s="262"/>
      <c r="D116" s="262"/>
      <c r="E116" s="262"/>
      <c r="F116" s="262"/>
      <c r="G116" s="262"/>
      <c r="H116" s="262"/>
      <c r="I116" s="262"/>
      <c r="J116" s="262"/>
      <c r="K116" s="262"/>
      <c r="P116" s="262"/>
    </row>
    <row r="117" spans="2:16">
      <c r="B117" s="262"/>
      <c r="C117" s="262"/>
      <c r="D117" s="262"/>
      <c r="E117" s="262"/>
      <c r="F117" s="262"/>
      <c r="G117" s="262"/>
      <c r="H117" s="262"/>
      <c r="I117" s="262"/>
      <c r="J117" s="262"/>
      <c r="K117" s="262"/>
      <c r="P117" s="262"/>
    </row>
    <row r="118" spans="2:16">
      <c r="B118" s="262"/>
      <c r="C118" s="262"/>
      <c r="D118" s="262"/>
      <c r="E118" s="262"/>
      <c r="F118" s="262"/>
      <c r="G118" s="262"/>
      <c r="H118" s="262"/>
      <c r="I118" s="262"/>
      <c r="J118" s="262"/>
      <c r="K118" s="262"/>
      <c r="P118" s="262"/>
    </row>
    <row r="119" spans="2:16">
      <c r="B119" s="262"/>
      <c r="C119" s="262"/>
      <c r="D119" s="262"/>
      <c r="E119" s="262"/>
      <c r="F119" s="262"/>
      <c r="G119" s="262"/>
      <c r="H119" s="262"/>
      <c r="I119" s="262"/>
      <c r="J119" s="262"/>
      <c r="K119" s="262"/>
      <c r="P119" s="262"/>
    </row>
    <row r="120" spans="2:16">
      <c r="B120" s="262"/>
      <c r="C120" s="262"/>
      <c r="D120" s="262"/>
      <c r="E120" s="262"/>
      <c r="F120" s="262"/>
      <c r="G120" s="262"/>
      <c r="H120" s="262"/>
      <c r="I120" s="262"/>
      <c r="J120" s="262"/>
      <c r="K120" s="262"/>
      <c r="P120" s="262"/>
    </row>
    <row r="121" spans="2:16">
      <c r="B121" s="262"/>
      <c r="C121" s="262"/>
      <c r="D121" s="262"/>
      <c r="E121" s="262"/>
      <c r="F121" s="262"/>
      <c r="G121" s="262"/>
      <c r="H121" s="262"/>
      <c r="I121" s="262"/>
      <c r="J121" s="262"/>
      <c r="K121" s="262"/>
      <c r="P121" s="262"/>
    </row>
    <row r="122" spans="2:16">
      <c r="B122" s="262"/>
      <c r="C122" s="262"/>
      <c r="D122" s="262"/>
      <c r="E122" s="262"/>
      <c r="F122" s="262"/>
      <c r="G122" s="262"/>
      <c r="H122" s="262"/>
      <c r="I122" s="262"/>
      <c r="J122" s="262"/>
      <c r="K122" s="262"/>
      <c r="P122" s="262"/>
    </row>
    <row r="123" spans="2:16">
      <c r="B123" s="262"/>
      <c r="C123" s="262"/>
      <c r="D123" s="262"/>
      <c r="E123" s="262"/>
      <c r="F123" s="262"/>
      <c r="G123" s="262"/>
      <c r="H123" s="262"/>
      <c r="I123" s="262"/>
      <c r="J123" s="262"/>
      <c r="K123" s="262"/>
      <c r="P123" s="262"/>
    </row>
    <row r="124" spans="2:16">
      <c r="B124" s="262"/>
      <c r="C124" s="262"/>
      <c r="D124" s="262"/>
      <c r="E124" s="262"/>
      <c r="F124" s="262"/>
      <c r="G124" s="262"/>
      <c r="H124" s="262"/>
      <c r="I124" s="262"/>
      <c r="J124" s="262"/>
      <c r="K124" s="262"/>
      <c r="P124" s="262"/>
    </row>
    <row r="125" spans="2:16">
      <c r="B125" s="262"/>
      <c r="C125" s="262"/>
      <c r="D125" s="262"/>
      <c r="E125" s="262"/>
      <c r="F125" s="262"/>
      <c r="G125" s="262"/>
      <c r="H125" s="262"/>
      <c r="I125" s="262"/>
      <c r="J125" s="262"/>
      <c r="K125" s="262"/>
      <c r="P125" s="262"/>
    </row>
    <row r="126" spans="2:16">
      <c r="B126" s="262"/>
      <c r="C126" s="262"/>
      <c r="D126" s="262"/>
      <c r="E126" s="262"/>
      <c r="F126" s="262"/>
      <c r="G126" s="262"/>
      <c r="H126" s="262"/>
      <c r="I126" s="262"/>
      <c r="J126" s="262"/>
      <c r="K126" s="262"/>
      <c r="P126" s="262"/>
    </row>
    <row r="127" spans="2:16">
      <c r="B127" s="262"/>
      <c r="C127" s="262"/>
      <c r="D127" s="262"/>
      <c r="E127" s="262"/>
      <c r="F127" s="262"/>
      <c r="G127" s="262"/>
      <c r="H127" s="262"/>
      <c r="I127" s="262"/>
      <c r="J127" s="262"/>
      <c r="K127" s="262"/>
      <c r="P127" s="262"/>
    </row>
  </sheetData>
  <mergeCells count="12">
    <mergeCell ref="C7:E7"/>
    <mergeCell ref="H7:J7"/>
    <mergeCell ref="B41:E41"/>
    <mergeCell ref="G41:J41"/>
    <mergeCell ref="B13:E13"/>
    <mergeCell ref="G13:J13"/>
    <mergeCell ref="L41:O41"/>
    <mergeCell ref="Q41:T41"/>
    <mergeCell ref="M7:O7"/>
    <mergeCell ref="R7:T7"/>
    <mergeCell ref="L13:O13"/>
    <mergeCell ref="Q13:T13"/>
  </mergeCells>
  <phoneticPr fontId="7" type="noConversion"/>
  <printOptions horizontalCentered="1"/>
  <pageMargins left="0.39370078740157483" right="0.39370078740157483" top="0.59055118110236227" bottom="0.59055118110236227" header="0.39370078740157483" footer="0.39370078740157483"/>
  <pageSetup paperSize="9" scale="54" fitToWidth="2" orientation="portrait" r:id="rId1"/>
  <headerFooter alignWithMargins="0">
    <oddHeader>&amp;C&amp;"Helvetica,Fett"&amp;12 2017</oddHeader>
    <oddFooter>&amp;C&amp;"Helvetica,Standard" Eidg. Steuerverwaltung  -  Administration fédérale des contributions  -  Amministrazione federale delle contribuzioni&amp;R60 - 61</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Tabelle53">
    <pageSetUpPr fitToPage="1"/>
  </sheetPr>
  <dimension ref="A1:H58"/>
  <sheetViews>
    <sheetView view="pageLayout" zoomScale="70" zoomScaleNormal="60" zoomScalePageLayoutView="70" workbookViewId="0"/>
  </sheetViews>
  <sheetFormatPr baseColWidth="10" defaultColWidth="10.33203125" defaultRowHeight="13"/>
  <cols>
    <col min="1" max="1" width="27.5" style="249" customWidth="1"/>
    <col min="2" max="5" width="17.5" style="249" customWidth="1"/>
    <col min="6" max="7" width="17.83203125" style="249" customWidth="1"/>
    <col min="8" max="8" width="19.33203125" style="249" customWidth="1"/>
    <col min="9" max="16384" width="10.33203125" style="249"/>
  </cols>
  <sheetData>
    <row r="1" spans="1:8" ht="19" customHeight="1">
      <c r="A1" s="247" t="s">
        <v>167</v>
      </c>
      <c r="B1" s="247"/>
      <c r="C1" s="247"/>
      <c r="D1" s="247"/>
      <c r="E1" s="247"/>
      <c r="F1" s="247"/>
      <c r="G1" s="248"/>
      <c r="H1" s="248"/>
    </row>
    <row r="2" spans="1:8" ht="19" customHeight="1">
      <c r="A2" s="247"/>
      <c r="B2" s="247"/>
      <c r="C2" s="247"/>
      <c r="D2" s="247"/>
      <c r="E2" s="247"/>
      <c r="F2" s="247"/>
      <c r="G2" s="248"/>
      <c r="H2" s="248"/>
    </row>
    <row r="3" spans="1:8" ht="19" customHeight="1">
      <c r="A3" s="382" t="s">
        <v>297</v>
      </c>
      <c r="B3" s="247"/>
      <c r="C3" s="247"/>
      <c r="D3" s="247"/>
      <c r="E3" s="247"/>
      <c r="F3" s="247"/>
      <c r="G3" s="248"/>
      <c r="H3" s="248"/>
    </row>
    <row r="4" spans="1:8" ht="18.75" customHeight="1">
      <c r="A4" s="382" t="s">
        <v>298</v>
      </c>
      <c r="B4" s="247"/>
      <c r="C4" s="247"/>
      <c r="D4" s="247"/>
      <c r="E4" s="247"/>
      <c r="F4" s="247"/>
      <c r="G4" s="248"/>
      <c r="H4" s="248"/>
    </row>
    <row r="5" spans="1:8" ht="19" customHeight="1">
      <c r="A5" s="248"/>
      <c r="B5" s="248"/>
      <c r="C5" s="248"/>
      <c r="D5" s="248"/>
      <c r="E5" s="248"/>
      <c r="F5" s="248"/>
      <c r="G5" s="248"/>
      <c r="H5" s="248"/>
    </row>
    <row r="6" spans="1:8" ht="19" customHeight="1" thickBot="1">
      <c r="B6" s="248"/>
      <c r="C6" s="248"/>
      <c r="D6" s="248"/>
      <c r="E6" s="248"/>
      <c r="F6" s="248"/>
      <c r="G6" s="248"/>
      <c r="H6" s="248"/>
    </row>
    <row r="7" spans="1:8" ht="19" customHeight="1" thickBot="1">
      <c r="A7" s="250">
        <v>31</v>
      </c>
      <c r="B7" s="931" t="s">
        <v>259</v>
      </c>
      <c r="C7" s="932"/>
      <c r="D7" s="932"/>
      <c r="E7" s="932"/>
      <c r="F7" s="932"/>
      <c r="G7" s="932"/>
      <c r="H7" s="933"/>
    </row>
    <row r="8" spans="1:8" ht="19" customHeight="1">
      <c r="A8" s="252" t="s">
        <v>10</v>
      </c>
      <c r="B8" s="315">
        <v>100000</v>
      </c>
      <c r="C8" s="315">
        <v>500000</v>
      </c>
      <c r="D8" s="315">
        <v>1000000</v>
      </c>
      <c r="E8" s="315">
        <v>5000000</v>
      </c>
      <c r="F8" s="315">
        <v>10000000</v>
      </c>
      <c r="G8" s="315">
        <v>50000000</v>
      </c>
      <c r="H8" s="315">
        <v>100000000</v>
      </c>
    </row>
    <row r="9" spans="1:8" ht="19" customHeight="1">
      <c r="A9" s="252" t="s">
        <v>11</v>
      </c>
      <c r="B9" s="311"/>
      <c r="C9" s="311"/>
      <c r="D9" s="311"/>
      <c r="E9" s="311"/>
      <c r="F9" s="311"/>
      <c r="G9" s="311"/>
      <c r="H9" s="311"/>
    </row>
    <row r="10" spans="1:8" ht="19" customHeight="1">
      <c r="B10" s="934" t="s">
        <v>260</v>
      </c>
      <c r="C10" s="935"/>
      <c r="D10" s="935"/>
      <c r="E10" s="935"/>
      <c r="F10" s="935"/>
      <c r="G10" s="935"/>
      <c r="H10" s="936"/>
    </row>
    <row r="11" spans="1:8" ht="19" customHeight="1">
      <c r="A11" s="312" t="s">
        <v>155</v>
      </c>
      <c r="B11" s="395">
        <v>172</v>
      </c>
      <c r="C11" s="395">
        <v>859</v>
      </c>
      <c r="D11" s="395">
        <v>1718</v>
      </c>
      <c r="E11" s="395">
        <v>8588</v>
      </c>
      <c r="F11" s="395">
        <v>17176</v>
      </c>
      <c r="G11" s="395">
        <v>85879</v>
      </c>
      <c r="H11" s="395">
        <v>171758</v>
      </c>
    </row>
    <row r="12" spans="1:8" ht="19" customHeight="1">
      <c r="A12" s="312" t="s">
        <v>56</v>
      </c>
      <c r="B12" s="395">
        <v>144</v>
      </c>
      <c r="C12" s="395">
        <v>719</v>
      </c>
      <c r="D12" s="395">
        <v>1438</v>
      </c>
      <c r="E12" s="395">
        <v>7188</v>
      </c>
      <c r="F12" s="395">
        <v>14376</v>
      </c>
      <c r="G12" s="395">
        <v>71879</v>
      </c>
      <c r="H12" s="395">
        <v>143757</v>
      </c>
    </row>
    <row r="13" spans="1:8" ht="19" customHeight="1">
      <c r="A13" s="312" t="s">
        <v>59</v>
      </c>
      <c r="B13" s="395">
        <v>185</v>
      </c>
      <c r="C13" s="395">
        <v>925</v>
      </c>
      <c r="D13" s="395">
        <v>1850</v>
      </c>
      <c r="E13" s="395">
        <v>9250</v>
      </c>
      <c r="F13" s="395">
        <v>18500</v>
      </c>
      <c r="G13" s="395">
        <v>92500</v>
      </c>
      <c r="H13" s="395">
        <v>185000</v>
      </c>
    </row>
    <row r="14" spans="1:8" ht="19" customHeight="1">
      <c r="A14" s="312" t="s">
        <v>62</v>
      </c>
      <c r="B14" s="395">
        <v>1</v>
      </c>
      <c r="C14" s="395">
        <v>5</v>
      </c>
      <c r="D14" s="395">
        <v>10</v>
      </c>
      <c r="E14" s="395">
        <v>50</v>
      </c>
      <c r="F14" s="395">
        <v>100</v>
      </c>
      <c r="G14" s="395">
        <v>500</v>
      </c>
      <c r="H14" s="395">
        <v>1000</v>
      </c>
    </row>
    <row r="15" spans="1:8" ht="19" customHeight="1">
      <c r="A15" s="312" t="s">
        <v>65</v>
      </c>
      <c r="B15" s="395">
        <v>169</v>
      </c>
      <c r="C15" s="395">
        <v>846</v>
      </c>
      <c r="D15" s="395">
        <v>1693</v>
      </c>
      <c r="E15" s="395">
        <v>8463</v>
      </c>
      <c r="F15" s="395">
        <v>16925</v>
      </c>
      <c r="G15" s="395">
        <v>84626</v>
      </c>
      <c r="H15" s="395">
        <v>169252</v>
      </c>
    </row>
    <row r="16" spans="1:8" ht="19" customHeight="1">
      <c r="A16" s="312" t="s">
        <v>68</v>
      </c>
      <c r="B16" s="395">
        <v>500</v>
      </c>
      <c r="C16" s="395">
        <v>1000</v>
      </c>
      <c r="D16" s="395">
        <v>2000</v>
      </c>
      <c r="E16" s="395">
        <v>10000</v>
      </c>
      <c r="F16" s="395">
        <v>20000</v>
      </c>
      <c r="G16" s="395">
        <v>100000</v>
      </c>
      <c r="H16" s="395">
        <v>200000</v>
      </c>
    </row>
    <row r="17" spans="1:8" ht="19" customHeight="1">
      <c r="A17" s="312" t="s">
        <v>71</v>
      </c>
      <c r="B17" s="395">
        <v>500</v>
      </c>
      <c r="C17" s="395">
        <v>500</v>
      </c>
      <c r="D17" s="395">
        <v>500</v>
      </c>
      <c r="E17" s="395">
        <v>500</v>
      </c>
      <c r="F17" s="395">
        <v>1000</v>
      </c>
      <c r="G17" s="395">
        <v>5000</v>
      </c>
      <c r="H17" s="395">
        <v>10000</v>
      </c>
    </row>
    <row r="18" spans="1:8" ht="19" customHeight="1">
      <c r="A18" s="312" t="s">
        <v>74</v>
      </c>
      <c r="B18" s="395">
        <v>253</v>
      </c>
      <c r="C18" s="395">
        <v>1265</v>
      </c>
      <c r="D18" s="395">
        <v>2529</v>
      </c>
      <c r="E18" s="395">
        <v>12647</v>
      </c>
      <c r="F18" s="395">
        <v>25294</v>
      </c>
      <c r="G18" s="395">
        <v>126470</v>
      </c>
      <c r="H18" s="395">
        <v>252940</v>
      </c>
    </row>
    <row r="19" spans="1:8" ht="19" customHeight="1">
      <c r="A19" s="312" t="s">
        <v>77</v>
      </c>
      <c r="B19" s="395">
        <v>75</v>
      </c>
      <c r="C19" s="395">
        <v>374</v>
      </c>
      <c r="D19" s="395">
        <v>748</v>
      </c>
      <c r="E19" s="395">
        <v>3740</v>
      </c>
      <c r="F19" s="395">
        <v>7479</v>
      </c>
      <c r="G19" s="395">
        <v>37397</v>
      </c>
      <c r="H19" s="395">
        <v>74794</v>
      </c>
    </row>
    <row r="20" spans="1:8" ht="19" customHeight="1">
      <c r="A20" s="312" t="s">
        <v>53</v>
      </c>
      <c r="B20" s="395">
        <v>307</v>
      </c>
      <c r="C20" s="395">
        <v>1533</v>
      </c>
      <c r="D20" s="395">
        <v>3066</v>
      </c>
      <c r="E20" s="395">
        <v>15328</v>
      </c>
      <c r="F20" s="395">
        <v>30656</v>
      </c>
      <c r="G20" s="395">
        <v>153280</v>
      </c>
      <c r="H20" s="395">
        <v>306560</v>
      </c>
    </row>
    <row r="21" spans="1:8" ht="19" customHeight="1">
      <c r="A21" s="312" t="s">
        <v>57</v>
      </c>
      <c r="B21" s="395">
        <v>178</v>
      </c>
      <c r="C21" s="395">
        <v>888</v>
      </c>
      <c r="D21" s="395">
        <v>1776</v>
      </c>
      <c r="E21" s="395">
        <v>8880</v>
      </c>
      <c r="F21" s="395">
        <v>17760</v>
      </c>
      <c r="G21" s="395">
        <v>88800</v>
      </c>
      <c r="H21" s="395">
        <v>177600</v>
      </c>
    </row>
    <row r="22" spans="1:8" ht="19" customHeight="1">
      <c r="A22" s="312" t="s">
        <v>60</v>
      </c>
      <c r="B22" s="395">
        <v>525</v>
      </c>
      <c r="C22" s="395">
        <v>2625</v>
      </c>
      <c r="D22" s="395">
        <v>5250</v>
      </c>
      <c r="E22" s="395">
        <v>26250</v>
      </c>
      <c r="F22" s="395">
        <v>52500</v>
      </c>
      <c r="G22" s="395">
        <v>262500</v>
      </c>
      <c r="H22" s="395">
        <v>525000</v>
      </c>
    </row>
    <row r="23" spans="1:8" ht="19" customHeight="1">
      <c r="A23" s="312" t="s">
        <v>63</v>
      </c>
      <c r="B23" s="395">
        <v>380</v>
      </c>
      <c r="C23" s="395">
        <v>1900</v>
      </c>
      <c r="D23" s="395">
        <v>3800</v>
      </c>
      <c r="E23" s="395">
        <v>19000</v>
      </c>
      <c r="F23" s="395">
        <v>38000</v>
      </c>
      <c r="G23" s="395">
        <v>190000</v>
      </c>
      <c r="H23" s="395">
        <v>380000</v>
      </c>
    </row>
    <row r="24" spans="1:8" ht="19" customHeight="1">
      <c r="A24" s="312" t="s">
        <v>66</v>
      </c>
      <c r="B24" s="395">
        <v>210</v>
      </c>
      <c r="C24" s="395">
        <v>1050</v>
      </c>
      <c r="D24" s="395">
        <v>2100</v>
      </c>
      <c r="E24" s="395">
        <v>10500</v>
      </c>
      <c r="F24" s="395">
        <v>21000</v>
      </c>
      <c r="G24" s="395">
        <v>105000</v>
      </c>
      <c r="H24" s="395">
        <v>210000</v>
      </c>
    </row>
    <row r="25" spans="1:8" ht="19" customHeight="1">
      <c r="A25" s="312" t="s">
        <v>69</v>
      </c>
      <c r="B25" s="395">
        <v>900</v>
      </c>
      <c r="C25" s="395">
        <v>900</v>
      </c>
      <c r="D25" s="395">
        <v>900</v>
      </c>
      <c r="E25" s="395">
        <v>3600</v>
      </c>
      <c r="F25" s="395">
        <v>7200</v>
      </c>
      <c r="G25" s="395">
        <v>36000</v>
      </c>
      <c r="H25" s="395">
        <v>72000</v>
      </c>
    </row>
    <row r="26" spans="1:8" ht="19" customHeight="1">
      <c r="A26" s="312" t="s">
        <v>178</v>
      </c>
      <c r="B26" s="395">
        <v>500</v>
      </c>
      <c r="C26" s="395">
        <v>500</v>
      </c>
      <c r="D26" s="395">
        <v>499.99999999999994</v>
      </c>
      <c r="E26" s="395">
        <v>2499.9999999999995</v>
      </c>
      <c r="F26" s="395">
        <v>4999.9999999999991</v>
      </c>
      <c r="G26" s="395">
        <v>24999.999999999996</v>
      </c>
      <c r="H26" s="395">
        <v>49999.999999999993</v>
      </c>
    </row>
    <row r="27" spans="1:8" ht="19" customHeight="1">
      <c r="A27" s="312" t="s">
        <v>75</v>
      </c>
      <c r="B27" s="395">
        <v>67</v>
      </c>
      <c r="C27" s="395">
        <v>335</v>
      </c>
      <c r="D27" s="395">
        <v>670</v>
      </c>
      <c r="E27" s="395">
        <v>3350</v>
      </c>
      <c r="F27" s="395">
        <v>6700</v>
      </c>
      <c r="G27" s="395">
        <v>33500</v>
      </c>
      <c r="H27" s="395">
        <v>67000</v>
      </c>
    </row>
    <row r="28" spans="1:8" ht="19" customHeight="1">
      <c r="A28" s="312" t="s">
        <v>78</v>
      </c>
      <c r="B28" s="395">
        <v>448.50000000000006</v>
      </c>
      <c r="C28" s="395">
        <v>2242.5</v>
      </c>
      <c r="D28" s="395">
        <v>4485</v>
      </c>
      <c r="E28" s="395">
        <v>22425.000000000004</v>
      </c>
      <c r="F28" s="395">
        <v>46499.700000000004</v>
      </c>
      <c r="G28" s="395">
        <v>241499.7</v>
      </c>
      <c r="H28" s="395">
        <v>485249.70000000007</v>
      </c>
    </row>
    <row r="29" spans="1:8" ht="19" customHeight="1">
      <c r="A29" s="312" t="s">
        <v>55</v>
      </c>
      <c r="B29" s="395">
        <v>845</v>
      </c>
      <c r="C29" s="395">
        <v>1056</v>
      </c>
      <c r="D29" s="395">
        <v>2113</v>
      </c>
      <c r="E29" s="395">
        <v>10563</v>
      </c>
      <c r="F29" s="395">
        <v>21125</v>
      </c>
      <c r="G29" s="395">
        <v>105625</v>
      </c>
      <c r="H29" s="395">
        <v>211250</v>
      </c>
    </row>
    <row r="30" spans="1:8" ht="19" customHeight="1">
      <c r="A30" s="312" t="s">
        <v>58</v>
      </c>
      <c r="B30" s="395">
        <v>279</v>
      </c>
      <c r="C30" s="395">
        <v>419</v>
      </c>
      <c r="D30" s="395">
        <v>837</v>
      </c>
      <c r="E30" s="395">
        <v>4185</v>
      </c>
      <c r="F30" s="395">
        <v>8370</v>
      </c>
      <c r="G30" s="395">
        <v>41850</v>
      </c>
      <c r="H30" s="395">
        <v>83700</v>
      </c>
    </row>
    <row r="31" spans="1:8" ht="19" customHeight="1">
      <c r="A31" s="312" t="s">
        <v>61</v>
      </c>
      <c r="B31" s="395">
        <v>293</v>
      </c>
      <c r="C31" s="395">
        <v>1463</v>
      </c>
      <c r="D31" s="395">
        <v>2925</v>
      </c>
      <c r="E31" s="395">
        <v>14625</v>
      </c>
      <c r="F31" s="395">
        <v>29250</v>
      </c>
      <c r="G31" s="395">
        <v>146250</v>
      </c>
      <c r="H31" s="395">
        <v>292500</v>
      </c>
    </row>
    <row r="32" spans="1:8" ht="19" customHeight="1">
      <c r="A32" s="312" t="s">
        <v>64</v>
      </c>
      <c r="B32" s="395">
        <v>70.05</v>
      </c>
      <c r="C32" s="395">
        <v>350.25</v>
      </c>
      <c r="D32" s="395">
        <v>700.5</v>
      </c>
      <c r="E32" s="395">
        <v>3502.5</v>
      </c>
      <c r="F32" s="395">
        <v>7005</v>
      </c>
      <c r="G32" s="395">
        <v>35025</v>
      </c>
      <c r="H32" s="395">
        <v>70050</v>
      </c>
    </row>
    <row r="33" spans="1:8" ht="19" customHeight="1">
      <c r="A33" s="312" t="s">
        <v>67</v>
      </c>
      <c r="B33" s="395">
        <v>203</v>
      </c>
      <c r="C33" s="395">
        <v>1015</v>
      </c>
      <c r="D33" s="395">
        <v>3553</v>
      </c>
      <c r="E33" s="395">
        <v>23853</v>
      </c>
      <c r="F33" s="395">
        <v>49228</v>
      </c>
      <c r="G33" s="395">
        <v>252228</v>
      </c>
      <c r="H33" s="395">
        <v>505978</v>
      </c>
    </row>
    <row r="34" spans="1:8" ht="19" customHeight="1">
      <c r="A34" s="312" t="s">
        <v>70</v>
      </c>
      <c r="B34" s="395">
        <v>500</v>
      </c>
      <c r="C34" s="395">
        <v>2500</v>
      </c>
      <c r="D34" s="395">
        <v>5000</v>
      </c>
      <c r="E34" s="395">
        <v>25000</v>
      </c>
      <c r="F34" s="395">
        <v>50000</v>
      </c>
      <c r="G34" s="395">
        <v>250000</v>
      </c>
      <c r="H34" s="395">
        <v>500000</v>
      </c>
    </row>
    <row r="35" spans="1:8" ht="19" customHeight="1">
      <c r="A35" s="312" t="s">
        <v>73</v>
      </c>
      <c r="B35" s="395">
        <v>401</v>
      </c>
      <c r="C35" s="395">
        <v>2003</v>
      </c>
      <c r="D35" s="395">
        <v>4007</v>
      </c>
      <c r="E35" s="395">
        <v>20034</v>
      </c>
      <c r="F35" s="395">
        <v>40068</v>
      </c>
      <c r="G35" s="395">
        <v>200340</v>
      </c>
      <c r="H35" s="395">
        <v>400680</v>
      </c>
    </row>
    <row r="36" spans="1:8" ht="19" customHeight="1">
      <c r="A36" s="312" t="s">
        <v>76</v>
      </c>
      <c r="B36" s="395">
        <v>374</v>
      </c>
      <c r="C36" s="395">
        <v>1868</v>
      </c>
      <c r="D36" s="395">
        <v>3736</v>
      </c>
      <c r="E36" s="395">
        <v>18678</v>
      </c>
      <c r="F36" s="395">
        <v>37356</v>
      </c>
      <c r="G36" s="395">
        <v>186782</v>
      </c>
      <c r="H36" s="395">
        <v>373564</v>
      </c>
    </row>
    <row r="37" spans="1:8" ht="19" customHeight="1"/>
    <row r="38" spans="1:8" ht="19" customHeight="1">
      <c r="A38" s="255" t="s">
        <v>261</v>
      </c>
    </row>
    <row r="39" spans="1:8" ht="19" customHeight="1">
      <c r="A39" s="255" t="s">
        <v>262</v>
      </c>
    </row>
    <row r="40" spans="1:8" ht="19" customHeight="1">
      <c r="A40" s="313"/>
      <c r="B40" s="257"/>
      <c r="C40" s="257"/>
      <c r="D40" s="257"/>
      <c r="E40" s="257"/>
      <c r="F40" s="257"/>
      <c r="G40" s="257"/>
      <c r="H40" s="257"/>
    </row>
    <row r="41" spans="1:8" ht="19" customHeight="1">
      <c r="A41" s="314"/>
      <c r="B41" s="248"/>
      <c r="C41" s="248"/>
      <c r="D41" s="248"/>
      <c r="E41" s="248"/>
      <c r="F41" s="248"/>
      <c r="G41" s="248"/>
      <c r="H41" s="248"/>
    </row>
    <row r="42" spans="1:8" ht="19" customHeight="1">
      <c r="A42" s="248"/>
      <c r="B42" s="248"/>
      <c r="C42" s="248"/>
      <c r="D42" s="248"/>
      <c r="E42" s="248"/>
      <c r="F42" s="248"/>
      <c r="G42" s="248"/>
      <c r="H42" s="248"/>
    </row>
    <row r="43" spans="1:8" ht="19" customHeight="1">
      <c r="A43" s="248"/>
      <c r="B43" s="248"/>
      <c r="C43" s="248"/>
      <c r="D43" s="248"/>
      <c r="E43" s="248"/>
      <c r="F43" s="248"/>
      <c r="G43" s="248"/>
      <c r="H43" s="248"/>
    </row>
    <row r="44" spans="1:8" ht="19" customHeight="1"/>
    <row r="45" spans="1:8" ht="19" customHeight="1">
      <c r="A45" s="248"/>
      <c r="B45" s="248"/>
      <c r="C45" s="248"/>
      <c r="D45" s="248"/>
      <c r="E45" s="248"/>
      <c r="F45" s="248"/>
      <c r="G45" s="248"/>
      <c r="H45" s="248"/>
    </row>
    <row r="46" spans="1:8" ht="19" customHeight="1">
      <c r="A46" s="248"/>
      <c r="B46" s="248"/>
      <c r="C46" s="248"/>
      <c r="D46" s="248"/>
      <c r="E46" s="248"/>
      <c r="F46" s="248"/>
      <c r="G46" s="248"/>
      <c r="H46" s="248"/>
    </row>
    <row r="47" spans="1:8" ht="19" customHeight="1">
      <c r="A47" s="248"/>
      <c r="B47" s="248"/>
      <c r="C47" s="248"/>
      <c r="D47" s="248"/>
      <c r="E47" s="248"/>
      <c r="F47" s="248"/>
      <c r="G47" s="248"/>
      <c r="H47" s="248"/>
    </row>
    <row r="48" spans="1:8" ht="19" customHeight="1">
      <c r="A48" s="248"/>
      <c r="B48" s="248"/>
      <c r="C48" s="248"/>
      <c r="D48" s="248"/>
      <c r="E48" s="248"/>
      <c r="F48" s="248"/>
      <c r="G48" s="248"/>
      <c r="H48" s="248"/>
    </row>
    <row r="49" spans="1:8">
      <c r="A49" s="248"/>
      <c r="B49" s="248"/>
      <c r="C49" s="248"/>
      <c r="D49" s="248"/>
      <c r="E49" s="248"/>
      <c r="F49" s="248"/>
      <c r="G49" s="248"/>
      <c r="H49" s="248"/>
    </row>
    <row r="50" spans="1:8">
      <c r="A50" s="248"/>
      <c r="B50" s="248"/>
      <c r="C50" s="248"/>
      <c r="D50" s="248"/>
      <c r="E50" s="248"/>
      <c r="F50" s="248"/>
      <c r="G50" s="248"/>
      <c r="H50" s="248"/>
    </row>
    <row r="51" spans="1:8">
      <c r="A51" s="248"/>
      <c r="B51" s="248"/>
      <c r="C51" s="248"/>
      <c r="D51" s="248"/>
      <c r="E51" s="248"/>
      <c r="F51" s="248"/>
      <c r="G51" s="248"/>
      <c r="H51" s="248"/>
    </row>
    <row r="52" spans="1:8">
      <c r="A52" s="248"/>
      <c r="B52" s="248"/>
      <c r="C52" s="248"/>
      <c r="D52" s="248"/>
      <c r="E52" s="248"/>
      <c r="F52" s="248"/>
      <c r="G52" s="248"/>
      <c r="H52" s="248"/>
    </row>
    <row r="53" spans="1:8">
      <c r="A53" s="248"/>
      <c r="B53" s="248"/>
      <c r="C53" s="248"/>
      <c r="D53" s="248"/>
      <c r="E53" s="248"/>
      <c r="F53" s="248"/>
      <c r="G53" s="248"/>
      <c r="H53" s="248"/>
    </row>
    <row r="54" spans="1:8">
      <c r="A54" s="248"/>
      <c r="B54" s="248"/>
      <c r="C54" s="248"/>
      <c r="D54" s="248"/>
      <c r="E54" s="248"/>
      <c r="F54" s="248"/>
      <c r="G54" s="248"/>
      <c r="H54" s="248"/>
    </row>
    <row r="55" spans="1:8">
      <c r="A55" s="248"/>
      <c r="B55" s="248"/>
      <c r="C55" s="248"/>
      <c r="D55" s="248"/>
      <c r="E55" s="248"/>
      <c r="F55" s="248"/>
      <c r="G55" s="248"/>
      <c r="H55" s="248"/>
    </row>
    <row r="56" spans="1:8">
      <c r="A56" s="248"/>
      <c r="B56" s="248"/>
      <c r="C56" s="248"/>
      <c r="D56" s="248"/>
      <c r="E56" s="248"/>
      <c r="F56" s="248"/>
      <c r="G56" s="248"/>
      <c r="H56" s="248"/>
    </row>
    <row r="57" spans="1:8">
      <c r="A57" s="248"/>
      <c r="B57" s="248"/>
      <c r="C57" s="248"/>
      <c r="D57" s="248"/>
      <c r="E57" s="248"/>
      <c r="F57" s="248"/>
      <c r="G57" s="248"/>
      <c r="H57" s="248"/>
    </row>
    <row r="58" spans="1:8">
      <c r="A58" s="248"/>
      <c r="B58" s="248"/>
      <c r="C58" s="248"/>
      <c r="D58" s="248"/>
      <c r="E58" s="248"/>
      <c r="F58" s="248"/>
      <c r="G58" s="248"/>
      <c r="H58" s="248"/>
    </row>
  </sheetData>
  <mergeCells count="2">
    <mergeCell ref="B7:H7"/>
    <mergeCell ref="B10:H10"/>
  </mergeCells>
  <phoneticPr fontId="7" type="noConversion"/>
  <printOptions horizontalCentered="1"/>
  <pageMargins left="0.39370078740157483" right="0.39370078740157483" top="0.59055118110236227" bottom="0.59055118110236227" header="0.39370078740157483" footer="0.39370078740157483"/>
  <pageSetup paperSize="9" scale="64" orientation="portrait" r:id="rId1"/>
  <headerFooter alignWithMargins="0">
    <oddHeader>&amp;C&amp;"Helvetica,Fett"&amp;12 2017</oddHeader>
    <oddFooter>&amp;L62&amp;C&amp;"Helvetica,Standard" Eidg. Steuerverwaltung  -  Administration fédérale des contributions  -  Amministrazione federale delle contribuzioni</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Tabelle54">
    <pageSetUpPr fitToPage="1"/>
  </sheetPr>
  <dimension ref="A1:L69"/>
  <sheetViews>
    <sheetView view="pageLayout" zoomScale="70" zoomScaleNormal="60" zoomScalePageLayoutView="70" workbookViewId="0"/>
  </sheetViews>
  <sheetFormatPr baseColWidth="10" defaultColWidth="10.33203125" defaultRowHeight="13"/>
  <cols>
    <col min="1" max="1" width="27" style="317" customWidth="1"/>
    <col min="2" max="2" width="13.5" style="317" customWidth="1"/>
    <col min="3" max="3" width="14" style="317" customWidth="1"/>
    <col min="4" max="4" width="13.5" style="317" customWidth="1"/>
    <col min="5" max="5" width="2.6640625" style="317" customWidth="1"/>
    <col min="6" max="6" width="13.5" style="317" customWidth="1"/>
    <col min="7" max="7" width="16" style="317" customWidth="1"/>
    <col min="8" max="8" width="13.33203125" style="317" customWidth="1"/>
    <col min="9" max="9" width="2.6640625" style="317" customWidth="1"/>
    <col min="10" max="10" width="13.5" style="317" customWidth="1"/>
    <col min="11" max="11" width="13.33203125" style="317" customWidth="1"/>
    <col min="12" max="12" width="13.5" style="317" customWidth="1"/>
    <col min="13" max="19" width="12.6640625" style="317" customWidth="1"/>
    <col min="20" max="16384" width="10.33203125" style="317"/>
  </cols>
  <sheetData>
    <row r="1" spans="1:12" ht="19" customHeight="1">
      <c r="A1" s="316" t="s">
        <v>263</v>
      </c>
      <c r="B1" s="316"/>
      <c r="C1" s="316"/>
      <c r="D1" s="316"/>
      <c r="E1" s="316"/>
      <c r="F1" s="316"/>
      <c r="G1" s="316"/>
      <c r="H1" s="316"/>
      <c r="I1" s="316"/>
      <c r="J1" s="316"/>
      <c r="K1" s="316"/>
      <c r="L1" s="316"/>
    </row>
    <row r="2" spans="1:12" ht="19" customHeight="1">
      <c r="A2" s="316"/>
      <c r="B2" s="316"/>
      <c r="C2" s="316"/>
      <c r="D2" s="316"/>
      <c r="E2" s="316"/>
      <c r="F2" s="316"/>
      <c r="G2" s="316"/>
      <c r="H2" s="316"/>
      <c r="I2" s="316"/>
      <c r="J2" s="316"/>
      <c r="K2" s="316"/>
      <c r="L2" s="316"/>
    </row>
    <row r="3" spans="1:12" ht="19" customHeight="1">
      <c r="A3" s="318" t="s">
        <v>299</v>
      </c>
      <c r="B3" s="316"/>
      <c r="C3" s="316"/>
      <c r="D3" s="316"/>
      <c r="E3" s="316"/>
      <c r="F3" s="316"/>
      <c r="G3" s="316"/>
      <c r="H3" s="316"/>
      <c r="I3" s="316"/>
      <c r="J3" s="316"/>
      <c r="K3" s="316"/>
      <c r="L3" s="316"/>
    </row>
    <row r="4" spans="1:12" ht="19" customHeight="1">
      <c r="A4" s="318" t="s">
        <v>188</v>
      </c>
      <c r="B4" s="316"/>
      <c r="C4" s="316"/>
      <c r="D4" s="316"/>
      <c r="E4" s="316"/>
      <c r="F4" s="316"/>
      <c r="G4" s="316"/>
      <c r="H4" s="316"/>
      <c r="I4" s="316"/>
      <c r="J4" s="316"/>
      <c r="K4" s="316"/>
      <c r="L4" s="316"/>
    </row>
    <row r="5" spans="1:12" ht="19" customHeight="1">
      <c r="A5" s="316"/>
      <c r="B5" s="316"/>
      <c r="C5" s="316"/>
      <c r="D5" s="316"/>
      <c r="E5" s="316"/>
      <c r="F5" s="316"/>
      <c r="G5" s="316"/>
      <c r="H5" s="316"/>
      <c r="I5" s="316"/>
      <c r="J5" s="316"/>
      <c r="K5" s="316"/>
      <c r="L5" s="316"/>
    </row>
    <row r="6" spans="1:12" ht="19" customHeight="1">
      <c r="A6" s="336" t="s">
        <v>3</v>
      </c>
      <c r="B6" s="318"/>
      <c r="C6" s="318"/>
      <c r="D6" s="318"/>
      <c r="E6" s="318"/>
      <c r="F6" s="318"/>
      <c r="G6" s="336" t="s">
        <v>4</v>
      </c>
      <c r="H6" s="318"/>
      <c r="I6" s="318"/>
      <c r="K6" s="319"/>
      <c r="L6" s="319"/>
    </row>
    <row r="7" spans="1:12" ht="19" customHeight="1">
      <c r="A7" s="318" t="s">
        <v>1</v>
      </c>
      <c r="B7" s="318"/>
      <c r="C7" s="318"/>
      <c r="D7" s="318"/>
      <c r="E7" s="318"/>
      <c r="F7" s="318"/>
      <c r="G7" s="318" t="s">
        <v>5</v>
      </c>
      <c r="H7" s="318"/>
      <c r="I7" s="318"/>
      <c r="K7" s="319"/>
      <c r="L7" s="319"/>
    </row>
    <row r="8" spans="1:12" ht="33" customHeight="1">
      <c r="A8" s="940" t="s">
        <v>2</v>
      </c>
      <c r="B8" s="940"/>
      <c r="C8" s="940"/>
      <c r="D8" s="940"/>
      <c r="E8" s="940"/>
      <c r="F8" s="940"/>
      <c r="G8" s="940" t="s">
        <v>243</v>
      </c>
      <c r="H8" s="940"/>
      <c r="I8" s="940"/>
      <c r="J8" s="940"/>
      <c r="K8" s="940"/>
      <c r="L8" s="940"/>
    </row>
    <row r="9" spans="1:12" ht="19" customHeight="1">
      <c r="A9" s="318"/>
      <c r="B9" s="318"/>
      <c r="C9" s="318"/>
      <c r="D9" s="318"/>
      <c r="E9" s="318"/>
      <c r="F9" s="318"/>
      <c r="G9" s="318"/>
      <c r="H9" s="318"/>
      <c r="I9" s="318"/>
      <c r="K9" s="319"/>
      <c r="L9" s="319"/>
    </row>
    <row r="10" spans="1:12" ht="19" customHeight="1">
      <c r="A10" s="318" t="s">
        <v>244</v>
      </c>
      <c r="B10" s="318"/>
      <c r="C10" s="318"/>
      <c r="D10" s="318"/>
      <c r="E10" s="318"/>
      <c r="F10" s="318"/>
      <c r="G10" s="318" t="s">
        <v>245</v>
      </c>
      <c r="H10" s="318"/>
      <c r="I10" s="318"/>
      <c r="K10" s="319"/>
      <c r="L10" s="319"/>
    </row>
    <row r="11" spans="1:12" ht="50" customHeight="1">
      <c r="A11" s="940" t="s">
        <v>246</v>
      </c>
      <c r="B11" s="940"/>
      <c r="C11" s="940"/>
      <c r="D11" s="940"/>
      <c r="E11" s="940"/>
      <c r="F11" s="940"/>
      <c r="G11" s="940" t="s">
        <v>247</v>
      </c>
      <c r="H11" s="940"/>
      <c r="I11" s="940"/>
      <c r="J11" s="940"/>
      <c r="K11" s="940"/>
      <c r="L11" s="940"/>
    </row>
    <row r="12" spans="1:12" ht="18.75" customHeight="1" thickBot="1">
      <c r="A12" s="337"/>
      <c r="B12" s="337"/>
      <c r="C12" s="337"/>
      <c r="D12" s="337"/>
      <c r="E12" s="337"/>
      <c r="F12" s="337"/>
      <c r="G12" s="337"/>
      <c r="H12" s="337"/>
      <c r="I12" s="337"/>
      <c r="J12" s="337"/>
      <c r="K12" s="337"/>
      <c r="L12" s="337"/>
    </row>
    <row r="13" spans="1:12" ht="18.75" customHeight="1" thickBot="1">
      <c r="A13" s="320">
        <v>32</v>
      </c>
      <c r="B13" s="944" t="s">
        <v>264</v>
      </c>
      <c r="C13" s="945"/>
      <c r="D13" s="945"/>
      <c r="E13" s="945"/>
      <c r="F13" s="945"/>
      <c r="G13" s="945"/>
      <c r="H13" s="945"/>
      <c r="I13" s="945"/>
      <c r="J13" s="945"/>
      <c r="K13" s="945"/>
      <c r="L13" s="946"/>
    </row>
    <row r="14" spans="1:12" ht="18.75" customHeight="1">
      <c r="B14" s="941" t="s">
        <v>265</v>
      </c>
      <c r="C14" s="942"/>
      <c r="D14" s="943"/>
      <c r="E14" s="381"/>
      <c r="F14" s="941" t="s">
        <v>266</v>
      </c>
      <c r="G14" s="942"/>
      <c r="H14" s="943"/>
      <c r="I14" s="332"/>
      <c r="J14" s="941" t="s">
        <v>267</v>
      </c>
      <c r="K14" s="942"/>
      <c r="L14" s="943"/>
    </row>
    <row r="15" spans="1:12" ht="18.75" customHeight="1">
      <c r="B15" s="337"/>
      <c r="C15" s="337"/>
      <c r="D15" s="337"/>
      <c r="E15" s="337"/>
      <c r="F15" s="337"/>
      <c r="G15" s="337"/>
      <c r="H15" s="337"/>
      <c r="I15" s="337"/>
      <c r="J15" s="337"/>
      <c r="K15" s="337"/>
      <c r="L15" s="337"/>
    </row>
    <row r="16" spans="1:12" ht="18.75" customHeight="1">
      <c r="A16" s="337"/>
      <c r="B16" s="937" t="s">
        <v>268</v>
      </c>
      <c r="C16" s="938"/>
      <c r="D16" s="938"/>
      <c r="E16" s="938"/>
      <c r="F16" s="938"/>
      <c r="G16" s="938"/>
      <c r="H16" s="938"/>
      <c r="I16" s="938"/>
      <c r="J16" s="938"/>
      <c r="K16" s="938"/>
      <c r="L16" s="939"/>
    </row>
    <row r="17" spans="1:12" ht="19" customHeight="1">
      <c r="A17" s="319"/>
      <c r="B17" s="319"/>
      <c r="C17" s="319"/>
      <c r="D17" s="319"/>
      <c r="E17" s="319"/>
      <c r="F17" s="319"/>
      <c r="G17" s="319"/>
      <c r="H17" s="319"/>
      <c r="I17" s="319"/>
      <c r="J17" s="319"/>
      <c r="K17" s="319"/>
      <c r="L17" s="319"/>
    </row>
    <row r="18" spans="1:12" ht="19" customHeight="1">
      <c r="A18" s="318" t="s">
        <v>10</v>
      </c>
      <c r="B18" s="340" t="s">
        <v>213</v>
      </c>
      <c r="C18" s="341"/>
      <c r="D18" s="342"/>
      <c r="E18" s="318"/>
      <c r="F18" s="347" t="s">
        <v>124</v>
      </c>
      <c r="G18" s="341"/>
      <c r="H18" s="342"/>
      <c r="I18" s="318"/>
      <c r="J18" s="347" t="s">
        <v>213</v>
      </c>
      <c r="K18" s="350"/>
      <c r="L18" s="342"/>
    </row>
    <row r="19" spans="1:12" ht="19" customHeight="1">
      <c r="A19" s="318" t="s">
        <v>11</v>
      </c>
      <c r="B19" s="343" t="s">
        <v>215</v>
      </c>
      <c r="C19" s="333" t="s">
        <v>13</v>
      </c>
      <c r="D19" s="344" t="s">
        <v>216</v>
      </c>
      <c r="E19" s="321"/>
      <c r="F19" s="348" t="s">
        <v>127</v>
      </c>
      <c r="G19" s="333" t="s">
        <v>14</v>
      </c>
      <c r="H19" s="344" t="s">
        <v>216</v>
      </c>
      <c r="I19" s="321"/>
      <c r="J19" s="348" t="s">
        <v>215</v>
      </c>
      <c r="K19" s="334" t="s">
        <v>13</v>
      </c>
      <c r="L19" s="344" t="s">
        <v>216</v>
      </c>
    </row>
    <row r="20" spans="1:12" ht="19" customHeight="1">
      <c r="B20" s="338" t="s">
        <v>269</v>
      </c>
      <c r="C20" s="345"/>
      <c r="D20" s="346"/>
      <c r="E20" s="322"/>
      <c r="F20" s="349" t="s">
        <v>270</v>
      </c>
      <c r="G20" s="345"/>
      <c r="H20" s="346"/>
      <c r="I20" s="322"/>
      <c r="J20" s="349" t="s">
        <v>269</v>
      </c>
      <c r="K20" s="351"/>
      <c r="L20" s="346"/>
    </row>
    <row r="21" spans="1:12" ht="19" customHeight="1">
      <c r="A21" s="339" t="s">
        <v>155</v>
      </c>
      <c r="B21" s="335">
        <v>687.03</v>
      </c>
      <c r="C21" s="335">
        <v>0</v>
      </c>
      <c r="D21" s="335">
        <f t="shared" ref="D21:D46" si="0">B21+C21</f>
        <v>687.03</v>
      </c>
      <c r="E21" s="335"/>
      <c r="F21" s="15">
        <v>687.03</v>
      </c>
      <c r="G21" s="15">
        <v>0</v>
      </c>
      <c r="H21" s="335">
        <f t="shared" ref="H21:H46" si="1">F21+G21</f>
        <v>687.03</v>
      </c>
      <c r="I21" s="15"/>
      <c r="J21" s="395">
        <v>687.03</v>
      </c>
      <c r="K21" s="395">
        <v>0</v>
      </c>
      <c r="L21" s="335">
        <f t="shared" ref="L21:L46" si="2">J21+K21</f>
        <v>687.03</v>
      </c>
    </row>
    <row r="22" spans="1:12" ht="19" customHeight="1">
      <c r="A22" s="339" t="s">
        <v>56</v>
      </c>
      <c r="B22" s="335">
        <v>728</v>
      </c>
      <c r="C22" s="335">
        <v>0</v>
      </c>
      <c r="D22" s="335">
        <f t="shared" si="0"/>
        <v>728</v>
      </c>
      <c r="E22" s="335"/>
      <c r="F22" s="15">
        <v>728</v>
      </c>
      <c r="G22" s="15">
        <v>0</v>
      </c>
      <c r="H22" s="335">
        <f t="shared" si="1"/>
        <v>728</v>
      </c>
      <c r="I22" s="15"/>
      <c r="J22" s="395">
        <v>728</v>
      </c>
      <c r="K22" s="395">
        <v>0</v>
      </c>
      <c r="L22" s="335">
        <f t="shared" si="2"/>
        <v>728</v>
      </c>
    </row>
    <row r="23" spans="1:12" ht="19" customHeight="1">
      <c r="A23" s="339" t="s">
        <v>59</v>
      </c>
      <c r="B23" s="335">
        <v>500</v>
      </c>
      <c r="C23" s="335">
        <v>0</v>
      </c>
      <c r="D23" s="335">
        <f t="shared" si="0"/>
        <v>500</v>
      </c>
      <c r="E23" s="335"/>
      <c r="F23" s="15">
        <v>500</v>
      </c>
      <c r="G23" s="15">
        <v>0</v>
      </c>
      <c r="H23" s="335">
        <f t="shared" si="1"/>
        <v>500</v>
      </c>
      <c r="I23" s="15"/>
      <c r="J23" s="395">
        <v>500</v>
      </c>
      <c r="K23" s="395">
        <v>0</v>
      </c>
      <c r="L23" s="335">
        <f t="shared" si="2"/>
        <v>500</v>
      </c>
    </row>
    <row r="24" spans="1:12" ht="19" customHeight="1">
      <c r="A24" s="339" t="s">
        <v>62</v>
      </c>
      <c r="B24" s="335">
        <v>500</v>
      </c>
      <c r="C24" s="335">
        <v>0</v>
      </c>
      <c r="D24" s="335">
        <f t="shared" si="0"/>
        <v>500</v>
      </c>
      <c r="E24" s="335"/>
      <c r="F24" s="15">
        <v>500</v>
      </c>
      <c r="G24" s="15">
        <v>0</v>
      </c>
      <c r="H24" s="335">
        <f t="shared" si="1"/>
        <v>500</v>
      </c>
      <c r="I24" s="15"/>
      <c r="J24" s="395">
        <v>500</v>
      </c>
      <c r="K24" s="395">
        <v>0</v>
      </c>
      <c r="L24" s="335">
        <f t="shared" si="2"/>
        <v>500</v>
      </c>
    </row>
    <row r="25" spans="1:12" ht="19" customHeight="1">
      <c r="A25" s="339" t="s">
        <v>65</v>
      </c>
      <c r="B25" s="335">
        <v>423.15</v>
      </c>
      <c r="C25" s="335">
        <v>0</v>
      </c>
      <c r="D25" s="335">
        <f t="shared" si="0"/>
        <v>423.15</v>
      </c>
      <c r="E25" s="335"/>
      <c r="F25" s="15">
        <v>423.15</v>
      </c>
      <c r="G25" s="15">
        <v>0</v>
      </c>
      <c r="H25" s="335">
        <f t="shared" si="1"/>
        <v>423.15</v>
      </c>
      <c r="I25" s="15"/>
      <c r="J25" s="395">
        <v>423.15</v>
      </c>
      <c r="K25" s="395">
        <v>0</v>
      </c>
      <c r="L25" s="335">
        <f t="shared" si="2"/>
        <v>423.15</v>
      </c>
    </row>
    <row r="26" spans="1:12" ht="19" customHeight="1">
      <c r="A26" s="339" t="s">
        <v>68</v>
      </c>
      <c r="B26" s="335">
        <v>500</v>
      </c>
      <c r="C26" s="335">
        <v>0</v>
      </c>
      <c r="D26" s="335">
        <f t="shared" si="0"/>
        <v>500</v>
      </c>
      <c r="E26" s="335"/>
      <c r="F26" s="15">
        <v>500</v>
      </c>
      <c r="G26" s="15">
        <v>0</v>
      </c>
      <c r="H26" s="335">
        <f t="shared" si="1"/>
        <v>500</v>
      </c>
      <c r="I26" s="15"/>
      <c r="J26" s="395">
        <v>500</v>
      </c>
      <c r="K26" s="395">
        <v>0</v>
      </c>
      <c r="L26" s="335">
        <f t="shared" si="2"/>
        <v>500</v>
      </c>
    </row>
    <row r="27" spans="1:12" ht="19" customHeight="1">
      <c r="A27" s="339" t="s">
        <v>71</v>
      </c>
      <c r="B27" s="335">
        <v>500</v>
      </c>
      <c r="C27" s="335">
        <v>0</v>
      </c>
      <c r="D27" s="335">
        <f t="shared" si="0"/>
        <v>500</v>
      </c>
      <c r="E27" s="335"/>
      <c r="F27" s="15">
        <v>500</v>
      </c>
      <c r="G27" s="15">
        <v>0</v>
      </c>
      <c r="H27" s="335">
        <f t="shared" si="1"/>
        <v>500</v>
      </c>
      <c r="I27" s="15"/>
      <c r="J27" s="395">
        <v>500</v>
      </c>
      <c r="K27" s="395">
        <v>0</v>
      </c>
      <c r="L27" s="335">
        <f t="shared" si="2"/>
        <v>500</v>
      </c>
    </row>
    <row r="28" spans="1:12" ht="19" customHeight="1">
      <c r="A28" s="339" t="s">
        <v>74</v>
      </c>
      <c r="B28" s="335">
        <v>500</v>
      </c>
      <c r="C28" s="335">
        <v>0</v>
      </c>
      <c r="D28" s="335">
        <f t="shared" si="0"/>
        <v>500</v>
      </c>
      <c r="E28" s="335"/>
      <c r="F28" s="15">
        <v>500</v>
      </c>
      <c r="G28" s="15">
        <v>0</v>
      </c>
      <c r="H28" s="335">
        <f t="shared" si="1"/>
        <v>500</v>
      </c>
      <c r="I28" s="15"/>
      <c r="J28" s="395">
        <v>500</v>
      </c>
      <c r="K28" s="395">
        <v>0</v>
      </c>
      <c r="L28" s="335">
        <f t="shared" si="2"/>
        <v>500</v>
      </c>
    </row>
    <row r="29" spans="1:12" ht="19" customHeight="1">
      <c r="A29" s="339" t="s">
        <v>77</v>
      </c>
      <c r="B29" s="335">
        <v>373.96749999999997</v>
      </c>
      <c r="C29" s="335">
        <v>0</v>
      </c>
      <c r="D29" s="335">
        <f t="shared" si="0"/>
        <v>373.96749999999997</v>
      </c>
      <c r="E29" s="335"/>
      <c r="F29" s="15">
        <v>373.96749999999997</v>
      </c>
      <c r="G29" s="15">
        <v>0</v>
      </c>
      <c r="H29" s="335">
        <f t="shared" si="1"/>
        <v>373.96749999999997</v>
      </c>
      <c r="I29" s="15"/>
      <c r="J29" s="395">
        <v>373.96749999999997</v>
      </c>
      <c r="K29" s="395">
        <v>0</v>
      </c>
      <c r="L29" s="335">
        <f t="shared" si="2"/>
        <v>373.96749999999997</v>
      </c>
    </row>
    <row r="30" spans="1:12" ht="19" customHeight="1">
      <c r="A30" s="339" t="s">
        <v>53</v>
      </c>
      <c r="B30" s="335">
        <v>651.44999999999993</v>
      </c>
      <c r="C30" s="335">
        <v>0</v>
      </c>
      <c r="D30" s="335">
        <f t="shared" si="0"/>
        <v>651.44999999999993</v>
      </c>
      <c r="E30" s="335"/>
      <c r="F30" s="15">
        <v>651.44999999999993</v>
      </c>
      <c r="G30" s="15">
        <v>0</v>
      </c>
      <c r="H30" s="335">
        <f t="shared" si="1"/>
        <v>651.44999999999993</v>
      </c>
      <c r="I30" s="15"/>
      <c r="J30" s="395">
        <v>651.44999999999993</v>
      </c>
      <c r="K30" s="395">
        <v>0</v>
      </c>
      <c r="L30" s="335">
        <f t="shared" si="2"/>
        <v>651.44999999999993</v>
      </c>
    </row>
    <row r="31" spans="1:12" ht="19" customHeight="1">
      <c r="A31" s="339" t="s">
        <v>57</v>
      </c>
      <c r="B31" s="335">
        <v>640</v>
      </c>
      <c r="C31" s="335">
        <v>0</v>
      </c>
      <c r="D31" s="335">
        <f t="shared" si="0"/>
        <v>640</v>
      </c>
      <c r="E31" s="335"/>
      <c r="F31" s="15">
        <v>640</v>
      </c>
      <c r="G31" s="15">
        <v>0</v>
      </c>
      <c r="H31" s="335">
        <f t="shared" si="1"/>
        <v>640</v>
      </c>
      <c r="I31" s="15"/>
      <c r="J31" s="395">
        <v>640</v>
      </c>
      <c r="K31" s="395">
        <v>0</v>
      </c>
      <c r="L31" s="335">
        <f t="shared" si="2"/>
        <v>640</v>
      </c>
    </row>
    <row r="32" spans="1:12" ht="19" customHeight="1">
      <c r="A32" s="339" t="s">
        <v>60</v>
      </c>
      <c r="B32" s="335">
        <v>1000</v>
      </c>
      <c r="C32" s="335">
        <v>0</v>
      </c>
      <c r="D32" s="335">
        <f t="shared" si="0"/>
        <v>1000</v>
      </c>
      <c r="E32" s="335"/>
      <c r="F32" s="15">
        <v>1000</v>
      </c>
      <c r="G32" s="15">
        <v>0</v>
      </c>
      <c r="H32" s="335">
        <f t="shared" si="1"/>
        <v>1000</v>
      </c>
      <c r="I32" s="15"/>
      <c r="J32" s="395">
        <v>1000</v>
      </c>
      <c r="K32" s="395">
        <v>0</v>
      </c>
      <c r="L32" s="335">
        <f t="shared" si="2"/>
        <v>1000</v>
      </c>
    </row>
    <row r="33" spans="1:12" ht="19" customHeight="1">
      <c r="A33" s="339" t="s">
        <v>63</v>
      </c>
      <c r="B33" s="335">
        <v>307.5</v>
      </c>
      <c r="C33" s="335">
        <v>0</v>
      </c>
      <c r="D33" s="335">
        <f t="shared" si="0"/>
        <v>307.5</v>
      </c>
      <c r="E33" s="335"/>
      <c r="F33" s="15">
        <v>307.5</v>
      </c>
      <c r="G33" s="15">
        <v>0</v>
      </c>
      <c r="H33" s="335">
        <f t="shared" si="1"/>
        <v>307.5</v>
      </c>
      <c r="I33" s="15"/>
      <c r="J33" s="395">
        <v>307.5</v>
      </c>
      <c r="K33" s="395">
        <v>0</v>
      </c>
      <c r="L33" s="335">
        <f t="shared" si="2"/>
        <v>307.5</v>
      </c>
    </row>
    <row r="34" spans="1:12" ht="19" customHeight="1">
      <c r="A34" s="339" t="s">
        <v>66</v>
      </c>
      <c r="B34" s="335">
        <v>210</v>
      </c>
      <c r="C34" s="335">
        <v>0</v>
      </c>
      <c r="D34" s="335">
        <f t="shared" si="0"/>
        <v>210</v>
      </c>
      <c r="E34" s="335"/>
      <c r="F34" s="15">
        <v>210</v>
      </c>
      <c r="G34" s="15">
        <v>0</v>
      </c>
      <c r="H34" s="335">
        <f t="shared" si="1"/>
        <v>210</v>
      </c>
      <c r="I34" s="15"/>
      <c r="J34" s="395">
        <v>210</v>
      </c>
      <c r="K34" s="395">
        <v>0</v>
      </c>
      <c r="L34" s="335">
        <f t="shared" si="2"/>
        <v>210</v>
      </c>
    </row>
    <row r="35" spans="1:12" ht="19" customHeight="1">
      <c r="A35" s="339" t="s">
        <v>69</v>
      </c>
      <c r="B35" s="335">
        <v>900</v>
      </c>
      <c r="C35" s="335">
        <v>0</v>
      </c>
      <c r="D35" s="335">
        <f t="shared" si="0"/>
        <v>900</v>
      </c>
      <c r="E35" s="335"/>
      <c r="F35" s="15">
        <v>900</v>
      </c>
      <c r="G35" s="15">
        <v>0</v>
      </c>
      <c r="H35" s="335">
        <f t="shared" si="1"/>
        <v>900</v>
      </c>
      <c r="I35" s="15"/>
      <c r="J35" s="395">
        <v>900</v>
      </c>
      <c r="K35" s="395">
        <v>0</v>
      </c>
      <c r="L35" s="335">
        <f t="shared" si="2"/>
        <v>900</v>
      </c>
    </row>
    <row r="36" spans="1:12" ht="19" customHeight="1">
      <c r="A36" s="339" t="s">
        <v>178</v>
      </c>
      <c r="B36" s="335">
        <v>500</v>
      </c>
      <c r="C36" s="335">
        <v>0</v>
      </c>
      <c r="D36" s="335">
        <f t="shared" si="0"/>
        <v>500</v>
      </c>
      <c r="E36" s="335"/>
      <c r="F36" s="15">
        <v>500</v>
      </c>
      <c r="G36" s="15">
        <v>0</v>
      </c>
      <c r="H36" s="335">
        <f t="shared" si="1"/>
        <v>500</v>
      </c>
      <c r="I36" s="15"/>
      <c r="J36" s="395">
        <v>500</v>
      </c>
      <c r="K36" s="395">
        <v>0</v>
      </c>
      <c r="L36" s="335">
        <f t="shared" si="2"/>
        <v>500</v>
      </c>
    </row>
    <row r="37" spans="1:12" ht="19" customHeight="1">
      <c r="A37" s="339" t="s">
        <v>75</v>
      </c>
      <c r="B37" s="335">
        <v>1005</v>
      </c>
      <c r="C37" s="335">
        <v>0</v>
      </c>
      <c r="D37" s="335">
        <f t="shared" si="0"/>
        <v>1005</v>
      </c>
      <c r="E37" s="335"/>
      <c r="F37" s="15">
        <v>1005</v>
      </c>
      <c r="G37" s="15">
        <v>0</v>
      </c>
      <c r="H37" s="335">
        <f t="shared" si="1"/>
        <v>1005</v>
      </c>
      <c r="I37" s="15"/>
      <c r="J37" s="395">
        <v>1005</v>
      </c>
      <c r="K37" s="395">
        <v>0</v>
      </c>
      <c r="L37" s="335">
        <f t="shared" si="2"/>
        <v>1005</v>
      </c>
    </row>
    <row r="38" spans="1:12" ht="19" customHeight="1">
      <c r="A38" s="339" t="s">
        <v>78</v>
      </c>
      <c r="B38" s="335">
        <v>300</v>
      </c>
      <c r="C38" s="335">
        <v>0</v>
      </c>
      <c r="D38" s="335">
        <f t="shared" si="0"/>
        <v>300</v>
      </c>
      <c r="E38" s="335"/>
      <c r="F38" s="15">
        <v>300</v>
      </c>
      <c r="G38" s="15">
        <v>0</v>
      </c>
      <c r="H38" s="335">
        <f t="shared" si="1"/>
        <v>300</v>
      </c>
      <c r="I38" s="15"/>
      <c r="J38" s="395">
        <v>300</v>
      </c>
      <c r="K38" s="395">
        <v>0</v>
      </c>
      <c r="L38" s="335">
        <f t="shared" si="2"/>
        <v>300</v>
      </c>
    </row>
    <row r="39" spans="1:12" ht="19" customHeight="1">
      <c r="A39" s="339" t="s">
        <v>55</v>
      </c>
      <c r="B39" s="335">
        <v>845</v>
      </c>
      <c r="C39" s="335">
        <v>0</v>
      </c>
      <c r="D39" s="335">
        <f t="shared" si="0"/>
        <v>845</v>
      </c>
      <c r="E39" s="335"/>
      <c r="F39" s="15">
        <v>845</v>
      </c>
      <c r="G39" s="15">
        <v>0</v>
      </c>
      <c r="H39" s="335">
        <f t="shared" si="1"/>
        <v>845</v>
      </c>
      <c r="I39" s="15"/>
      <c r="J39" s="395">
        <v>845</v>
      </c>
      <c r="K39" s="395">
        <v>0</v>
      </c>
      <c r="L39" s="335">
        <f t="shared" si="2"/>
        <v>845</v>
      </c>
    </row>
    <row r="40" spans="1:12" ht="19" customHeight="1">
      <c r="A40" s="339" t="s">
        <v>58</v>
      </c>
      <c r="B40" s="335">
        <v>837</v>
      </c>
      <c r="C40" s="335">
        <v>0</v>
      </c>
      <c r="D40" s="335">
        <f t="shared" si="0"/>
        <v>837</v>
      </c>
      <c r="E40" s="335"/>
      <c r="F40" s="15">
        <v>837</v>
      </c>
      <c r="G40" s="15">
        <v>0</v>
      </c>
      <c r="H40" s="335">
        <f t="shared" si="1"/>
        <v>837</v>
      </c>
      <c r="I40" s="15"/>
      <c r="J40" s="395">
        <v>837</v>
      </c>
      <c r="K40" s="395">
        <v>0</v>
      </c>
      <c r="L40" s="335">
        <f t="shared" si="2"/>
        <v>837</v>
      </c>
    </row>
    <row r="41" spans="1:12" ht="19" customHeight="1">
      <c r="A41" s="339" t="s">
        <v>61</v>
      </c>
      <c r="B41" s="335">
        <v>975</v>
      </c>
      <c r="C41" s="335">
        <v>0</v>
      </c>
      <c r="D41" s="335">
        <f t="shared" si="0"/>
        <v>975</v>
      </c>
      <c r="E41" s="335"/>
      <c r="F41" s="15">
        <v>975</v>
      </c>
      <c r="G41" s="15">
        <v>0</v>
      </c>
      <c r="H41" s="335">
        <f t="shared" si="1"/>
        <v>975</v>
      </c>
      <c r="I41" s="15"/>
      <c r="J41" s="395">
        <v>975</v>
      </c>
      <c r="K41" s="395">
        <v>0</v>
      </c>
      <c r="L41" s="335">
        <f t="shared" si="2"/>
        <v>975</v>
      </c>
    </row>
    <row r="42" spans="1:12" ht="19" customHeight="1">
      <c r="A42" s="339" t="s">
        <v>64</v>
      </c>
      <c r="B42" s="335">
        <v>3502.5</v>
      </c>
      <c r="C42" s="335">
        <v>0</v>
      </c>
      <c r="D42" s="335">
        <f t="shared" si="0"/>
        <v>3502.5</v>
      </c>
      <c r="E42" s="335"/>
      <c r="F42" s="15">
        <v>3502.5</v>
      </c>
      <c r="G42" s="15">
        <v>0</v>
      </c>
      <c r="H42" s="335">
        <f t="shared" si="1"/>
        <v>3502.5</v>
      </c>
      <c r="I42" s="15"/>
      <c r="J42" s="395">
        <v>3502.5</v>
      </c>
      <c r="K42" s="395">
        <v>0</v>
      </c>
      <c r="L42" s="335">
        <f t="shared" si="2"/>
        <v>3502.5</v>
      </c>
    </row>
    <row r="43" spans="1:12" ht="19" customHeight="1">
      <c r="A43" s="339" t="s">
        <v>67</v>
      </c>
      <c r="B43" s="335">
        <v>400</v>
      </c>
      <c r="C43" s="335">
        <v>0</v>
      </c>
      <c r="D43" s="335">
        <f t="shared" si="0"/>
        <v>400</v>
      </c>
      <c r="E43" s="335"/>
      <c r="F43" s="15">
        <v>400</v>
      </c>
      <c r="G43" s="15">
        <v>0</v>
      </c>
      <c r="H43" s="335">
        <f t="shared" si="1"/>
        <v>400</v>
      </c>
      <c r="I43" s="15"/>
      <c r="J43" s="395">
        <v>400</v>
      </c>
      <c r="K43" s="395">
        <v>0</v>
      </c>
      <c r="L43" s="335">
        <f t="shared" si="2"/>
        <v>400</v>
      </c>
    </row>
    <row r="44" spans="1:12" ht="19" customHeight="1">
      <c r="A44" s="339" t="s">
        <v>70</v>
      </c>
      <c r="B44" s="335">
        <v>20</v>
      </c>
      <c r="C44" s="335">
        <v>0</v>
      </c>
      <c r="D44" s="335">
        <f t="shared" si="0"/>
        <v>20</v>
      </c>
      <c r="E44" s="335"/>
      <c r="F44" s="15">
        <v>20</v>
      </c>
      <c r="G44" s="15">
        <v>0</v>
      </c>
      <c r="H44" s="335">
        <f t="shared" si="1"/>
        <v>20</v>
      </c>
      <c r="I44" s="15"/>
      <c r="J44" s="395">
        <v>20</v>
      </c>
      <c r="K44" s="395">
        <v>0</v>
      </c>
      <c r="L44" s="335">
        <f t="shared" si="2"/>
        <v>20</v>
      </c>
    </row>
    <row r="45" spans="1:12" ht="19" customHeight="1">
      <c r="A45" s="339" t="s">
        <v>248</v>
      </c>
      <c r="B45" s="335">
        <v>1335.6</v>
      </c>
      <c r="C45" s="335">
        <v>0</v>
      </c>
      <c r="D45" s="335">
        <f t="shared" si="0"/>
        <v>1335.6</v>
      </c>
      <c r="E45" s="335"/>
      <c r="F45" s="15">
        <v>1335.6</v>
      </c>
      <c r="G45" s="15">
        <v>0</v>
      </c>
      <c r="H45" s="335">
        <f t="shared" si="1"/>
        <v>1335.6</v>
      </c>
      <c r="I45" s="15"/>
      <c r="J45" s="395">
        <v>1335.6</v>
      </c>
      <c r="K45" s="395">
        <v>0</v>
      </c>
      <c r="L45" s="335">
        <f t="shared" si="2"/>
        <v>1335.6</v>
      </c>
    </row>
    <row r="46" spans="1:12" ht="19" customHeight="1">
      <c r="A46" s="339" t="s">
        <v>76</v>
      </c>
      <c r="B46" s="335">
        <v>630</v>
      </c>
      <c r="C46" s="335">
        <v>0</v>
      </c>
      <c r="D46" s="335">
        <f t="shared" si="0"/>
        <v>630</v>
      </c>
      <c r="E46" s="335"/>
      <c r="F46" s="15">
        <v>630</v>
      </c>
      <c r="G46" s="15">
        <v>0</v>
      </c>
      <c r="H46" s="335">
        <f t="shared" si="1"/>
        <v>630</v>
      </c>
      <c r="I46" s="15"/>
      <c r="J46" s="395">
        <v>630</v>
      </c>
      <c r="K46" s="395">
        <v>0</v>
      </c>
      <c r="L46" s="335">
        <f t="shared" si="2"/>
        <v>630</v>
      </c>
    </row>
    <row r="47" spans="1:12" ht="19" customHeight="1">
      <c r="A47" s="323"/>
      <c r="B47" s="323"/>
      <c r="C47" s="323"/>
      <c r="D47" s="324"/>
      <c r="E47" s="324"/>
      <c r="F47" s="325"/>
      <c r="G47" s="324"/>
      <c r="H47" s="324"/>
      <c r="I47" s="324"/>
      <c r="J47" s="324"/>
      <c r="K47" s="324"/>
      <c r="L47" s="324"/>
    </row>
    <row r="48" spans="1:12" ht="19" customHeight="1">
      <c r="A48" s="326" t="s">
        <v>271</v>
      </c>
      <c r="B48" s="327"/>
      <c r="C48" s="327"/>
      <c r="D48" s="324"/>
      <c r="E48" s="324"/>
      <c r="F48" s="325"/>
      <c r="G48" s="324"/>
      <c r="H48" s="324"/>
      <c r="I48" s="324"/>
      <c r="J48" s="324"/>
      <c r="K48" s="324"/>
      <c r="L48" s="324"/>
    </row>
    <row r="49" spans="1:12" ht="19" customHeight="1">
      <c r="A49" s="328" t="s">
        <v>272</v>
      </c>
      <c r="B49" s="329"/>
      <c r="C49" s="329"/>
      <c r="D49" s="330"/>
      <c r="E49" s="330"/>
      <c r="F49" s="330"/>
      <c r="G49" s="330"/>
      <c r="H49" s="330"/>
      <c r="I49" s="330"/>
      <c r="J49" s="330"/>
      <c r="K49" s="330"/>
      <c r="L49" s="330"/>
    </row>
    <row r="50" spans="1:12" ht="19" customHeight="1">
      <c r="A50" s="318"/>
      <c r="B50" s="329"/>
      <c r="C50" s="329"/>
      <c r="D50" s="330"/>
      <c r="E50" s="330"/>
      <c r="F50" s="330"/>
      <c r="G50" s="330"/>
      <c r="H50" s="330"/>
      <c r="I50" s="330"/>
      <c r="J50" s="330"/>
      <c r="K50" s="330"/>
      <c r="L50" s="330"/>
    </row>
    <row r="51" spans="1:12" ht="19" customHeight="1">
      <c r="A51" s="328" t="s">
        <v>273</v>
      </c>
      <c r="B51" s="319"/>
      <c r="C51" s="319"/>
      <c r="D51" s="319"/>
      <c r="E51" s="319"/>
      <c r="F51" s="319"/>
      <c r="G51" s="319"/>
      <c r="H51" s="319"/>
      <c r="I51" s="319"/>
      <c r="J51" s="319"/>
      <c r="K51" s="319"/>
      <c r="L51" s="319"/>
    </row>
    <row r="52" spans="1:12" ht="19" customHeight="1">
      <c r="A52" s="328" t="s">
        <v>274</v>
      </c>
      <c r="B52" s="331"/>
      <c r="C52" s="331"/>
      <c r="D52" s="319"/>
      <c r="E52" s="319"/>
      <c r="F52" s="319"/>
      <c r="G52" s="319"/>
      <c r="H52" s="319"/>
      <c r="I52" s="319"/>
      <c r="J52" s="319"/>
      <c r="K52" s="319"/>
      <c r="L52" s="319"/>
    </row>
    <row r="53" spans="1:12" ht="19" customHeight="1">
      <c r="B53" s="331"/>
      <c r="C53" s="331"/>
      <c r="D53" s="319"/>
      <c r="E53" s="319"/>
      <c r="F53" s="319"/>
      <c r="G53" s="319"/>
      <c r="H53" s="319"/>
      <c r="I53" s="319"/>
      <c r="J53" s="319"/>
      <c r="K53" s="319"/>
      <c r="L53" s="319"/>
    </row>
    <row r="54" spans="1:12" ht="19" customHeight="1">
      <c r="A54" s="319"/>
      <c r="B54" s="319"/>
      <c r="C54" s="319"/>
      <c r="D54" s="319"/>
      <c r="E54" s="319"/>
      <c r="F54" s="319"/>
      <c r="G54" s="319"/>
      <c r="H54" s="319"/>
      <c r="I54" s="319"/>
      <c r="J54" s="319"/>
      <c r="K54" s="319"/>
      <c r="L54" s="319"/>
    </row>
    <row r="55" spans="1:12" ht="19" customHeight="1"/>
    <row r="56" spans="1:12" ht="19" customHeight="1">
      <c r="A56" s="319"/>
      <c r="B56" s="319"/>
      <c r="C56" s="319"/>
      <c r="D56" s="319"/>
      <c r="E56" s="319"/>
      <c r="F56" s="319"/>
      <c r="G56" s="319"/>
      <c r="H56" s="319"/>
      <c r="I56" s="319"/>
      <c r="J56" s="319"/>
      <c r="K56" s="319"/>
      <c r="L56" s="319"/>
    </row>
    <row r="57" spans="1:12" ht="19" customHeight="1">
      <c r="A57" s="319"/>
      <c r="B57" s="319"/>
      <c r="C57" s="319"/>
      <c r="D57" s="319"/>
      <c r="E57" s="319"/>
      <c r="F57" s="319"/>
      <c r="G57" s="319"/>
      <c r="H57" s="319"/>
      <c r="I57" s="319"/>
      <c r="J57" s="319"/>
      <c r="K57" s="319"/>
      <c r="L57" s="319"/>
    </row>
    <row r="58" spans="1:12" ht="19" customHeight="1">
      <c r="A58" s="319"/>
      <c r="B58" s="319"/>
      <c r="C58" s="319"/>
      <c r="D58" s="319"/>
      <c r="E58" s="319"/>
      <c r="F58" s="319"/>
      <c r="G58" s="319"/>
      <c r="H58" s="319"/>
      <c r="I58" s="319"/>
      <c r="J58" s="319"/>
      <c r="K58" s="319"/>
      <c r="L58" s="319"/>
    </row>
    <row r="59" spans="1:12">
      <c r="A59" s="319"/>
      <c r="B59" s="319"/>
      <c r="C59" s="319"/>
      <c r="D59" s="319"/>
      <c r="E59" s="319"/>
      <c r="F59" s="319"/>
      <c r="G59" s="319"/>
      <c r="H59" s="319"/>
      <c r="I59" s="319"/>
      <c r="J59" s="319"/>
      <c r="K59" s="319"/>
      <c r="L59" s="319"/>
    </row>
    <row r="60" spans="1:12">
      <c r="A60" s="319"/>
      <c r="B60" s="319"/>
      <c r="C60" s="319"/>
      <c r="D60" s="319"/>
      <c r="E60" s="319"/>
      <c r="F60" s="319"/>
      <c r="G60" s="319"/>
      <c r="H60" s="319"/>
      <c r="I60" s="319"/>
      <c r="J60" s="319"/>
      <c r="K60" s="319"/>
      <c r="L60" s="319"/>
    </row>
    <row r="61" spans="1:12">
      <c r="A61" s="319"/>
      <c r="B61" s="319"/>
      <c r="C61" s="319"/>
      <c r="D61" s="319"/>
      <c r="E61" s="319"/>
      <c r="F61" s="319"/>
      <c r="G61" s="319"/>
      <c r="H61" s="319"/>
      <c r="I61" s="319"/>
      <c r="J61" s="319"/>
      <c r="K61" s="319"/>
      <c r="L61" s="319"/>
    </row>
    <row r="62" spans="1:12">
      <c r="A62" s="319"/>
      <c r="B62" s="319"/>
      <c r="C62" s="319"/>
      <c r="D62" s="319"/>
      <c r="E62" s="319"/>
      <c r="F62" s="319"/>
      <c r="G62" s="319"/>
      <c r="H62" s="319"/>
      <c r="I62" s="319"/>
      <c r="J62" s="319"/>
      <c r="K62" s="319"/>
      <c r="L62" s="319"/>
    </row>
    <row r="63" spans="1:12">
      <c r="A63" s="319"/>
      <c r="B63" s="319"/>
      <c r="C63" s="319"/>
      <c r="D63" s="319"/>
      <c r="E63" s="319"/>
      <c r="F63" s="319"/>
      <c r="G63" s="319"/>
      <c r="H63" s="319"/>
      <c r="I63" s="319"/>
      <c r="J63" s="319"/>
      <c r="K63" s="319"/>
      <c r="L63" s="319"/>
    </row>
    <row r="64" spans="1:12">
      <c r="A64" s="319"/>
      <c r="B64" s="319"/>
      <c r="C64" s="319"/>
      <c r="D64" s="319"/>
      <c r="E64" s="319"/>
      <c r="F64" s="319"/>
      <c r="G64" s="319"/>
      <c r="H64" s="319"/>
      <c r="I64" s="319"/>
      <c r="J64" s="319"/>
      <c r="K64" s="319"/>
      <c r="L64" s="319"/>
    </row>
    <row r="65" spans="1:12">
      <c r="A65" s="319"/>
      <c r="B65" s="319"/>
      <c r="C65" s="319"/>
      <c r="D65" s="319"/>
      <c r="E65" s="319"/>
      <c r="F65" s="319"/>
      <c r="G65" s="319"/>
      <c r="H65" s="319"/>
      <c r="I65" s="319"/>
      <c r="J65" s="319"/>
      <c r="K65" s="319"/>
      <c r="L65" s="319"/>
    </row>
    <row r="66" spans="1:12">
      <c r="A66" s="319"/>
      <c r="B66" s="319"/>
      <c r="C66" s="319"/>
      <c r="D66" s="319"/>
      <c r="E66" s="319"/>
      <c r="F66" s="319"/>
      <c r="G66" s="319"/>
      <c r="H66" s="319"/>
      <c r="I66" s="319"/>
      <c r="J66" s="319"/>
      <c r="K66" s="319"/>
      <c r="L66" s="319"/>
    </row>
    <row r="67" spans="1:12">
      <c r="A67" s="319"/>
      <c r="B67" s="319"/>
      <c r="C67" s="319"/>
      <c r="D67" s="319"/>
      <c r="E67" s="319"/>
      <c r="F67" s="319"/>
      <c r="G67" s="319"/>
      <c r="H67" s="319"/>
      <c r="I67" s="319"/>
      <c r="J67" s="319"/>
      <c r="K67" s="319"/>
      <c r="L67" s="319"/>
    </row>
    <row r="68" spans="1:12">
      <c r="A68" s="319"/>
      <c r="B68" s="319"/>
      <c r="C68" s="319"/>
      <c r="D68" s="319"/>
      <c r="E68" s="319"/>
      <c r="F68" s="319"/>
      <c r="G68" s="319"/>
      <c r="H68" s="319"/>
      <c r="I68" s="319"/>
      <c r="J68" s="319"/>
      <c r="K68" s="319"/>
      <c r="L68" s="319"/>
    </row>
    <row r="69" spans="1:12">
      <c r="A69" s="319"/>
      <c r="B69" s="319"/>
      <c r="C69" s="319"/>
      <c r="D69" s="319"/>
      <c r="E69" s="319"/>
      <c r="F69" s="319"/>
      <c r="G69" s="319"/>
      <c r="H69" s="319"/>
      <c r="I69" s="319"/>
      <c r="J69" s="319"/>
      <c r="K69" s="319"/>
      <c r="L69" s="319"/>
    </row>
  </sheetData>
  <mergeCells count="9">
    <mergeCell ref="B16:L16"/>
    <mergeCell ref="A8:F8"/>
    <mergeCell ref="G8:L8"/>
    <mergeCell ref="A11:F11"/>
    <mergeCell ref="G11:L11"/>
    <mergeCell ref="B14:D14"/>
    <mergeCell ref="F14:H14"/>
    <mergeCell ref="J14:L14"/>
    <mergeCell ref="B13:L13"/>
  </mergeCells>
  <phoneticPr fontId="7" type="noConversion"/>
  <printOptions horizontalCentered="1"/>
  <pageMargins left="0.39370078740157483" right="0.39370078740157483" top="0.59055118110236227" bottom="0.59055118110236227" header="0.39370078740157483" footer="0.39370078740157483"/>
  <pageSetup paperSize="9" scale="61" orientation="portrait" r:id="rId1"/>
  <headerFooter alignWithMargins="0">
    <oddHeader>&amp;C&amp;"Helvetica,Fett"&amp;12 2017</oddHeader>
    <oddFooter>&amp;C&amp;"Helvetica,Standard" Eidg. Steuerverwaltung  -  Administration fédérale des contributions  -  Amministrazione federale delle contribuzioni&amp;R63</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Tabelle77">
    <pageSetUpPr fitToPage="1"/>
  </sheetPr>
  <dimension ref="A1:L69"/>
  <sheetViews>
    <sheetView view="pageLayout" zoomScale="70" zoomScaleNormal="60" zoomScalePageLayoutView="70" workbookViewId="0"/>
  </sheetViews>
  <sheetFormatPr baseColWidth="10" defaultColWidth="10.33203125" defaultRowHeight="13"/>
  <cols>
    <col min="1" max="1" width="27" style="317" customWidth="1"/>
    <col min="2" max="2" width="13.5" style="317" customWidth="1"/>
    <col min="3" max="3" width="14" style="317" customWidth="1"/>
    <col min="4" max="4" width="13.5" style="317" customWidth="1"/>
    <col min="5" max="5" width="2.6640625" style="317" customWidth="1"/>
    <col min="6" max="6" width="13.5" style="317" customWidth="1"/>
    <col min="7" max="7" width="19" style="317" bestFit="1" customWidth="1"/>
    <col min="8" max="8" width="13.33203125" style="317" customWidth="1"/>
    <col min="9" max="9" width="2.6640625" style="317" customWidth="1"/>
    <col min="10" max="10" width="13.5" style="317" customWidth="1"/>
    <col min="11" max="11" width="13.33203125" style="317" customWidth="1"/>
    <col min="12" max="12" width="13.5" style="317" customWidth="1"/>
    <col min="13" max="19" width="12.6640625" style="317" customWidth="1"/>
    <col min="20" max="16384" width="10.33203125" style="317"/>
  </cols>
  <sheetData>
    <row r="1" spans="1:12" ht="19" customHeight="1">
      <c r="A1" s="316" t="s">
        <v>205</v>
      </c>
      <c r="B1" s="316"/>
      <c r="C1" s="316"/>
      <c r="D1" s="316"/>
      <c r="E1" s="316"/>
      <c r="F1" s="316"/>
      <c r="G1" s="316"/>
      <c r="H1" s="316"/>
      <c r="I1" s="316"/>
      <c r="J1" s="316"/>
      <c r="K1" s="316"/>
      <c r="L1" s="316"/>
    </row>
    <row r="2" spans="1:12" ht="19" customHeight="1">
      <c r="A2" s="316"/>
      <c r="B2" s="316"/>
      <c r="C2" s="316"/>
      <c r="D2" s="316"/>
      <c r="E2" s="316"/>
      <c r="F2" s="316"/>
      <c r="G2" s="316"/>
      <c r="H2" s="316"/>
      <c r="I2" s="316"/>
      <c r="J2" s="316"/>
      <c r="K2" s="316"/>
      <c r="L2" s="316"/>
    </row>
    <row r="3" spans="1:12" ht="19" customHeight="1">
      <c r="A3" s="318" t="s">
        <v>287</v>
      </c>
      <c r="B3" s="316"/>
      <c r="C3" s="316"/>
      <c r="D3" s="316"/>
      <c r="E3" s="316"/>
      <c r="F3" s="316"/>
      <c r="G3" s="316"/>
      <c r="H3" s="316"/>
      <c r="I3" s="316"/>
      <c r="J3" s="316"/>
      <c r="K3" s="316"/>
      <c r="L3" s="316"/>
    </row>
    <row r="4" spans="1:12" ht="19" customHeight="1">
      <c r="A4" s="318" t="s">
        <v>188</v>
      </c>
      <c r="B4" s="316"/>
      <c r="C4" s="316"/>
      <c r="D4" s="316"/>
      <c r="E4" s="316"/>
      <c r="F4" s="316"/>
      <c r="G4" s="316"/>
      <c r="H4" s="316"/>
      <c r="I4" s="316"/>
      <c r="J4" s="316"/>
      <c r="K4" s="316"/>
      <c r="L4" s="316"/>
    </row>
    <row r="5" spans="1:12" ht="19" customHeight="1">
      <c r="A5" s="316"/>
      <c r="B5" s="316"/>
      <c r="C5" s="316"/>
      <c r="D5" s="316"/>
      <c r="E5" s="316"/>
      <c r="F5" s="316"/>
      <c r="G5" s="316"/>
      <c r="H5" s="316"/>
      <c r="I5" s="316"/>
      <c r="J5" s="316"/>
      <c r="K5" s="316"/>
      <c r="L5" s="316"/>
    </row>
    <row r="6" spans="1:12" ht="19" customHeight="1">
      <c r="A6" s="336" t="s">
        <v>3</v>
      </c>
      <c r="B6" s="318"/>
      <c r="C6" s="318"/>
      <c r="D6" s="318"/>
      <c r="E6" s="318"/>
      <c r="F6" s="318"/>
      <c r="G6" s="336" t="s">
        <v>4</v>
      </c>
      <c r="H6" s="318"/>
      <c r="I6" s="318"/>
      <c r="K6" s="319"/>
      <c r="L6" s="319"/>
    </row>
    <row r="7" spans="1:12" ht="19" customHeight="1">
      <c r="A7" s="318" t="s">
        <v>1</v>
      </c>
      <c r="B7" s="318"/>
      <c r="C7" s="318"/>
      <c r="D7" s="318"/>
      <c r="E7" s="318"/>
      <c r="F7" s="318"/>
      <c r="G7" s="318" t="s">
        <v>5</v>
      </c>
      <c r="H7" s="318"/>
      <c r="I7" s="318"/>
      <c r="K7" s="319"/>
      <c r="L7" s="319"/>
    </row>
    <row r="8" spans="1:12" ht="33" customHeight="1">
      <c r="A8" s="940" t="s">
        <v>206</v>
      </c>
      <c r="B8" s="940"/>
      <c r="C8" s="940"/>
      <c r="D8" s="940"/>
      <c r="E8" s="940"/>
      <c r="F8" s="940"/>
      <c r="G8" s="940" t="s">
        <v>207</v>
      </c>
      <c r="H8" s="940"/>
      <c r="I8" s="940"/>
      <c r="J8" s="940"/>
      <c r="K8" s="940"/>
      <c r="L8" s="940"/>
    </row>
    <row r="9" spans="1:12" ht="19" customHeight="1">
      <c r="A9" s="318"/>
      <c r="B9" s="318"/>
      <c r="C9" s="318"/>
      <c r="D9" s="318"/>
      <c r="E9" s="318"/>
      <c r="F9" s="318"/>
      <c r="G9" s="318"/>
      <c r="H9" s="318"/>
      <c r="I9" s="318"/>
      <c r="K9" s="319"/>
      <c r="L9" s="319"/>
    </row>
    <row r="10" spans="1:12" ht="19" customHeight="1">
      <c r="A10" s="318" t="s">
        <v>244</v>
      </c>
      <c r="B10" s="318"/>
      <c r="C10" s="318"/>
      <c r="D10" s="318"/>
      <c r="E10" s="318"/>
      <c r="F10" s="318"/>
      <c r="G10" s="318" t="s">
        <v>245</v>
      </c>
      <c r="H10" s="318"/>
      <c r="I10" s="318"/>
      <c r="K10" s="319"/>
      <c r="L10" s="319"/>
    </row>
    <row r="11" spans="1:12" ht="50" customHeight="1">
      <c r="A11" s="940" t="s">
        <v>246</v>
      </c>
      <c r="B11" s="940"/>
      <c r="C11" s="940"/>
      <c r="D11" s="940"/>
      <c r="E11" s="940"/>
      <c r="F11" s="940"/>
      <c r="G11" s="940" t="s">
        <v>247</v>
      </c>
      <c r="H11" s="940"/>
      <c r="I11" s="940"/>
      <c r="J11" s="940"/>
      <c r="K11" s="940"/>
      <c r="L11" s="940"/>
    </row>
    <row r="12" spans="1:12" ht="18.75" customHeight="1" thickBot="1">
      <c r="A12" s="337"/>
      <c r="B12" s="337"/>
      <c r="C12" s="337"/>
      <c r="D12" s="337"/>
      <c r="E12" s="337"/>
      <c r="F12" s="337"/>
      <c r="G12" s="337"/>
      <c r="H12" s="337"/>
      <c r="I12" s="337"/>
      <c r="J12" s="337"/>
      <c r="K12" s="337"/>
      <c r="L12" s="337"/>
    </row>
    <row r="13" spans="1:12" ht="18.75" customHeight="1" thickBot="1">
      <c r="A13" s="320">
        <v>33</v>
      </c>
      <c r="B13" s="944" t="s">
        <v>264</v>
      </c>
      <c r="C13" s="945"/>
      <c r="D13" s="945"/>
      <c r="E13" s="945"/>
      <c r="F13" s="945"/>
      <c r="G13" s="945"/>
      <c r="H13" s="945"/>
      <c r="I13" s="945"/>
      <c r="J13" s="945"/>
      <c r="K13" s="945"/>
      <c r="L13" s="946"/>
    </row>
    <row r="14" spans="1:12" ht="18.75" customHeight="1">
      <c r="B14" s="941" t="s">
        <v>265</v>
      </c>
      <c r="C14" s="942"/>
      <c r="D14" s="943"/>
      <c r="E14" s="381"/>
      <c r="F14" s="941" t="s">
        <v>266</v>
      </c>
      <c r="G14" s="942"/>
      <c r="H14" s="943"/>
      <c r="I14" s="332"/>
      <c r="J14" s="941" t="s">
        <v>267</v>
      </c>
      <c r="K14" s="942"/>
      <c r="L14" s="943"/>
    </row>
    <row r="15" spans="1:12" ht="18.75" customHeight="1">
      <c r="B15" s="337"/>
      <c r="C15" s="337"/>
      <c r="D15" s="337"/>
      <c r="E15" s="337"/>
      <c r="F15" s="337"/>
      <c r="G15" s="337"/>
      <c r="H15" s="337"/>
      <c r="I15" s="337"/>
      <c r="J15" s="337"/>
      <c r="K15" s="337"/>
      <c r="L15" s="337"/>
    </row>
    <row r="16" spans="1:12" ht="18.75" customHeight="1">
      <c r="A16" s="337"/>
      <c r="B16" s="937" t="s">
        <v>268</v>
      </c>
      <c r="C16" s="938"/>
      <c r="D16" s="938"/>
      <c r="E16" s="938"/>
      <c r="F16" s="938"/>
      <c r="G16" s="938"/>
      <c r="H16" s="938"/>
      <c r="I16" s="938"/>
      <c r="J16" s="938"/>
      <c r="K16" s="938"/>
      <c r="L16" s="939"/>
    </row>
    <row r="17" spans="1:12" ht="19" customHeight="1">
      <c r="A17" s="319"/>
      <c r="B17" s="319"/>
      <c r="C17" s="319"/>
      <c r="D17" s="319"/>
      <c r="E17" s="319"/>
      <c r="F17" s="319"/>
      <c r="G17" s="319"/>
      <c r="H17" s="319"/>
      <c r="I17" s="319"/>
      <c r="J17" s="319"/>
      <c r="K17" s="319"/>
      <c r="L17" s="319"/>
    </row>
    <row r="18" spans="1:12" ht="19" customHeight="1">
      <c r="A18" s="318" t="s">
        <v>10</v>
      </c>
      <c r="B18" s="340" t="s">
        <v>213</v>
      </c>
      <c r="C18" s="341"/>
      <c r="D18" s="342"/>
      <c r="E18" s="318"/>
      <c r="F18" s="347" t="s">
        <v>124</v>
      </c>
      <c r="G18" s="341"/>
      <c r="H18" s="342"/>
      <c r="I18" s="318"/>
      <c r="J18" s="347" t="s">
        <v>213</v>
      </c>
      <c r="K18" s="350"/>
      <c r="L18" s="342"/>
    </row>
    <row r="19" spans="1:12" ht="19" customHeight="1">
      <c r="A19" s="318" t="s">
        <v>11</v>
      </c>
      <c r="B19" s="343" t="s">
        <v>215</v>
      </c>
      <c r="C19" s="333" t="s">
        <v>249</v>
      </c>
      <c r="D19" s="344" t="s">
        <v>216</v>
      </c>
      <c r="E19" s="321"/>
      <c r="F19" s="348" t="s">
        <v>127</v>
      </c>
      <c r="G19" s="333" t="s">
        <v>250</v>
      </c>
      <c r="H19" s="344" t="s">
        <v>216</v>
      </c>
      <c r="I19" s="321"/>
      <c r="J19" s="348" t="s">
        <v>215</v>
      </c>
      <c r="K19" s="333" t="s">
        <v>249</v>
      </c>
      <c r="L19" s="344" t="s">
        <v>216</v>
      </c>
    </row>
    <row r="20" spans="1:12" ht="19" customHeight="1">
      <c r="B20" s="338" t="s">
        <v>269</v>
      </c>
      <c r="C20" s="345"/>
      <c r="D20" s="346"/>
      <c r="E20" s="322"/>
      <c r="F20" s="349" t="s">
        <v>270</v>
      </c>
      <c r="G20" s="345"/>
      <c r="H20" s="346"/>
      <c r="I20" s="322"/>
      <c r="J20" s="349" t="s">
        <v>269</v>
      </c>
      <c r="K20" s="351"/>
      <c r="L20" s="346"/>
    </row>
    <row r="21" spans="1:12" ht="19" customHeight="1">
      <c r="A21" s="339" t="s">
        <v>155</v>
      </c>
      <c r="B21" s="335">
        <v>687.03</v>
      </c>
      <c r="C21" s="335">
        <v>0</v>
      </c>
      <c r="D21" s="335">
        <f t="shared" ref="D21:D46" si="0">B21+C21</f>
        <v>687.03</v>
      </c>
      <c r="E21" s="335"/>
      <c r="F21" s="15">
        <v>687.03</v>
      </c>
      <c r="G21" s="15">
        <v>6213.5</v>
      </c>
      <c r="H21" s="335">
        <f t="shared" ref="H21:H46" si="1">F21+G21</f>
        <v>6900.53</v>
      </c>
      <c r="I21" s="15"/>
      <c r="J21" s="395">
        <v>687.03</v>
      </c>
      <c r="K21" s="395">
        <v>12478</v>
      </c>
      <c r="L21" s="335">
        <f t="shared" ref="L21:L46" si="2">J21+K21</f>
        <v>13165.03</v>
      </c>
    </row>
    <row r="22" spans="1:12" ht="19" customHeight="1">
      <c r="A22" s="339" t="s">
        <v>56</v>
      </c>
      <c r="B22" s="335">
        <v>728</v>
      </c>
      <c r="C22" s="335">
        <v>0</v>
      </c>
      <c r="D22" s="335">
        <f t="shared" si="0"/>
        <v>728</v>
      </c>
      <c r="E22" s="335"/>
      <c r="F22" s="15">
        <v>728</v>
      </c>
      <c r="G22" s="15">
        <v>6205</v>
      </c>
      <c r="H22" s="335">
        <f t="shared" si="1"/>
        <v>6933</v>
      </c>
      <c r="I22" s="15"/>
      <c r="J22" s="395">
        <v>728</v>
      </c>
      <c r="K22" s="395">
        <v>12478</v>
      </c>
      <c r="L22" s="335">
        <f t="shared" si="2"/>
        <v>13206</v>
      </c>
    </row>
    <row r="23" spans="1:12" ht="19" customHeight="1">
      <c r="A23" s="339" t="s">
        <v>59</v>
      </c>
      <c r="B23" s="335">
        <v>500</v>
      </c>
      <c r="C23" s="335">
        <v>0</v>
      </c>
      <c r="D23" s="335">
        <f t="shared" si="0"/>
        <v>500</v>
      </c>
      <c r="E23" s="335"/>
      <c r="F23" s="15">
        <v>500</v>
      </c>
      <c r="G23" s="15">
        <v>6222</v>
      </c>
      <c r="H23" s="335">
        <f t="shared" si="1"/>
        <v>6722</v>
      </c>
      <c r="I23" s="15"/>
      <c r="J23" s="395">
        <v>500</v>
      </c>
      <c r="K23" s="395">
        <v>12495</v>
      </c>
      <c r="L23" s="335">
        <f t="shared" si="2"/>
        <v>12995</v>
      </c>
    </row>
    <row r="24" spans="1:12" ht="19" customHeight="1">
      <c r="A24" s="339" t="s">
        <v>62</v>
      </c>
      <c r="B24" s="335">
        <v>500</v>
      </c>
      <c r="C24" s="335">
        <v>0</v>
      </c>
      <c r="D24" s="335">
        <f t="shared" si="0"/>
        <v>500</v>
      </c>
      <c r="E24" s="335"/>
      <c r="F24" s="15">
        <v>500</v>
      </c>
      <c r="G24" s="15">
        <v>6222</v>
      </c>
      <c r="H24" s="335">
        <f t="shared" si="1"/>
        <v>6722</v>
      </c>
      <c r="I24" s="15"/>
      <c r="J24" s="395">
        <v>500</v>
      </c>
      <c r="K24" s="395">
        <v>12495</v>
      </c>
      <c r="L24" s="335">
        <f t="shared" si="2"/>
        <v>12995</v>
      </c>
    </row>
    <row r="25" spans="1:12" ht="19" customHeight="1">
      <c r="A25" s="339" t="s">
        <v>65</v>
      </c>
      <c r="B25" s="335">
        <v>423.15</v>
      </c>
      <c r="C25" s="335">
        <v>0</v>
      </c>
      <c r="D25" s="335">
        <f t="shared" si="0"/>
        <v>423.15</v>
      </c>
      <c r="E25" s="335"/>
      <c r="F25" s="15">
        <v>423.15</v>
      </c>
      <c r="G25" s="15">
        <v>6230.5</v>
      </c>
      <c r="H25" s="335">
        <f t="shared" si="1"/>
        <v>6653.65</v>
      </c>
      <c r="I25" s="15"/>
      <c r="J25" s="395">
        <v>423.15</v>
      </c>
      <c r="K25" s="395">
        <v>12495</v>
      </c>
      <c r="L25" s="335">
        <f t="shared" si="2"/>
        <v>12918.15</v>
      </c>
    </row>
    <row r="26" spans="1:12" ht="19" customHeight="1">
      <c r="A26" s="339" t="s">
        <v>68</v>
      </c>
      <c r="B26" s="335">
        <v>500</v>
      </c>
      <c r="C26" s="335">
        <v>0</v>
      </c>
      <c r="D26" s="335">
        <f t="shared" si="0"/>
        <v>500</v>
      </c>
      <c r="E26" s="335"/>
      <c r="F26" s="15">
        <v>500</v>
      </c>
      <c r="G26" s="15">
        <v>6222</v>
      </c>
      <c r="H26" s="335">
        <f t="shared" si="1"/>
        <v>6722</v>
      </c>
      <c r="I26" s="15"/>
      <c r="J26" s="395">
        <v>500</v>
      </c>
      <c r="K26" s="395">
        <v>12495</v>
      </c>
      <c r="L26" s="335">
        <f t="shared" si="2"/>
        <v>12995</v>
      </c>
    </row>
    <row r="27" spans="1:12" ht="19" customHeight="1">
      <c r="A27" s="339" t="s">
        <v>71</v>
      </c>
      <c r="B27" s="335">
        <v>500</v>
      </c>
      <c r="C27" s="335">
        <v>0</v>
      </c>
      <c r="D27" s="335">
        <f t="shared" si="0"/>
        <v>500</v>
      </c>
      <c r="E27" s="335"/>
      <c r="F27" s="15">
        <v>500</v>
      </c>
      <c r="G27" s="15">
        <v>6222</v>
      </c>
      <c r="H27" s="335">
        <f t="shared" si="1"/>
        <v>6722</v>
      </c>
      <c r="I27" s="15"/>
      <c r="J27" s="395">
        <v>500</v>
      </c>
      <c r="K27" s="395">
        <v>12495</v>
      </c>
      <c r="L27" s="335">
        <f t="shared" si="2"/>
        <v>12995</v>
      </c>
    </row>
    <row r="28" spans="1:12" ht="19" customHeight="1">
      <c r="A28" s="339" t="s">
        <v>74</v>
      </c>
      <c r="B28" s="335">
        <v>500</v>
      </c>
      <c r="C28" s="335">
        <v>0</v>
      </c>
      <c r="D28" s="335">
        <f t="shared" si="0"/>
        <v>500</v>
      </c>
      <c r="E28" s="335"/>
      <c r="F28" s="15">
        <v>500</v>
      </c>
      <c r="G28" s="15">
        <v>6222</v>
      </c>
      <c r="H28" s="335">
        <f t="shared" si="1"/>
        <v>6722</v>
      </c>
      <c r="I28" s="15"/>
      <c r="J28" s="395">
        <v>500</v>
      </c>
      <c r="K28" s="395">
        <v>12495</v>
      </c>
      <c r="L28" s="335">
        <f t="shared" si="2"/>
        <v>12995</v>
      </c>
    </row>
    <row r="29" spans="1:12" ht="19" customHeight="1">
      <c r="A29" s="339" t="s">
        <v>77</v>
      </c>
      <c r="B29" s="335">
        <v>373.96749999999997</v>
      </c>
      <c r="C29" s="335">
        <v>0</v>
      </c>
      <c r="D29" s="335">
        <f t="shared" si="0"/>
        <v>373.96749999999997</v>
      </c>
      <c r="E29" s="335"/>
      <c r="F29" s="15">
        <v>373.96749999999997</v>
      </c>
      <c r="G29" s="15">
        <v>6230.5</v>
      </c>
      <c r="H29" s="335">
        <f t="shared" si="1"/>
        <v>6604.4674999999997</v>
      </c>
      <c r="I29" s="15"/>
      <c r="J29" s="395">
        <v>373.96749999999997</v>
      </c>
      <c r="K29" s="395">
        <v>12503.5</v>
      </c>
      <c r="L29" s="335">
        <f t="shared" si="2"/>
        <v>12877.467500000001</v>
      </c>
    </row>
    <row r="30" spans="1:12" ht="19" customHeight="1">
      <c r="A30" s="339" t="s">
        <v>53</v>
      </c>
      <c r="B30" s="335">
        <v>651.44999999999993</v>
      </c>
      <c r="C30" s="335">
        <v>0</v>
      </c>
      <c r="D30" s="335">
        <f t="shared" si="0"/>
        <v>651.44999999999993</v>
      </c>
      <c r="E30" s="335"/>
      <c r="F30" s="15">
        <v>651.44999999999993</v>
      </c>
      <c r="G30" s="15">
        <v>6213.5</v>
      </c>
      <c r="H30" s="335">
        <f t="shared" si="1"/>
        <v>6864.95</v>
      </c>
      <c r="I30" s="15"/>
      <c r="J30" s="395">
        <v>651.44999999999993</v>
      </c>
      <c r="K30" s="395">
        <v>12478</v>
      </c>
      <c r="L30" s="335">
        <f t="shared" si="2"/>
        <v>13129.45</v>
      </c>
    </row>
    <row r="31" spans="1:12" ht="19" customHeight="1">
      <c r="A31" s="339" t="s">
        <v>57</v>
      </c>
      <c r="B31" s="335">
        <v>640</v>
      </c>
      <c r="C31" s="335">
        <v>0</v>
      </c>
      <c r="D31" s="335">
        <f t="shared" si="0"/>
        <v>640</v>
      </c>
      <c r="E31" s="335"/>
      <c r="F31" s="15">
        <v>640</v>
      </c>
      <c r="G31" s="15">
        <v>6214</v>
      </c>
      <c r="H31" s="335">
        <f t="shared" si="1"/>
        <v>6854</v>
      </c>
      <c r="I31" s="15"/>
      <c r="J31" s="395">
        <v>640</v>
      </c>
      <c r="K31" s="395">
        <v>12478</v>
      </c>
      <c r="L31" s="335">
        <f t="shared" si="2"/>
        <v>13118</v>
      </c>
    </row>
    <row r="32" spans="1:12" ht="19" customHeight="1">
      <c r="A32" s="339" t="s">
        <v>60</v>
      </c>
      <c r="B32" s="335">
        <v>1000</v>
      </c>
      <c r="C32" s="335">
        <v>0</v>
      </c>
      <c r="D32" s="335">
        <f t="shared" si="0"/>
        <v>1000</v>
      </c>
      <c r="E32" s="335"/>
      <c r="F32" s="15">
        <v>1000</v>
      </c>
      <c r="G32" s="15">
        <v>6188</v>
      </c>
      <c r="H32" s="335">
        <f t="shared" si="1"/>
        <v>7188</v>
      </c>
      <c r="I32" s="15"/>
      <c r="J32" s="395">
        <v>1000</v>
      </c>
      <c r="K32" s="395">
        <v>12452.5</v>
      </c>
      <c r="L32" s="335">
        <f t="shared" si="2"/>
        <v>13452.5</v>
      </c>
    </row>
    <row r="33" spans="1:12" ht="19" customHeight="1">
      <c r="A33" s="339" t="s">
        <v>63</v>
      </c>
      <c r="B33" s="335">
        <v>2050</v>
      </c>
      <c r="C33" s="335">
        <v>0</v>
      </c>
      <c r="D33" s="335">
        <f t="shared" si="0"/>
        <v>2050</v>
      </c>
      <c r="E33" s="335"/>
      <c r="F33" s="15">
        <v>2050</v>
      </c>
      <c r="G33" s="15">
        <v>6103</v>
      </c>
      <c r="H33" s="335">
        <f t="shared" si="1"/>
        <v>8153</v>
      </c>
      <c r="I33" s="15"/>
      <c r="J33" s="395">
        <v>2050</v>
      </c>
      <c r="K33" s="395">
        <v>12367.5</v>
      </c>
      <c r="L33" s="335">
        <f t="shared" si="2"/>
        <v>14417.5</v>
      </c>
    </row>
    <row r="34" spans="1:12" ht="19" customHeight="1">
      <c r="A34" s="339" t="s">
        <v>66</v>
      </c>
      <c r="B34" s="335">
        <v>210</v>
      </c>
      <c r="C34" s="335">
        <v>0</v>
      </c>
      <c r="D34" s="335">
        <f t="shared" si="0"/>
        <v>210</v>
      </c>
      <c r="E34" s="335"/>
      <c r="F34" s="15">
        <v>210</v>
      </c>
      <c r="G34" s="15">
        <v>6247.5</v>
      </c>
      <c r="H34" s="335">
        <f t="shared" si="1"/>
        <v>6457.5</v>
      </c>
      <c r="I34" s="15"/>
      <c r="J34" s="395">
        <v>210</v>
      </c>
      <c r="K34" s="395">
        <v>12512</v>
      </c>
      <c r="L34" s="335">
        <f t="shared" si="2"/>
        <v>12722</v>
      </c>
    </row>
    <row r="35" spans="1:12" ht="19" customHeight="1">
      <c r="A35" s="339" t="s">
        <v>69</v>
      </c>
      <c r="B35" s="335">
        <v>900</v>
      </c>
      <c r="C35" s="335">
        <v>0</v>
      </c>
      <c r="D35" s="335">
        <f t="shared" si="0"/>
        <v>900</v>
      </c>
      <c r="E35" s="335"/>
      <c r="F35" s="15">
        <v>900</v>
      </c>
      <c r="G35" s="15">
        <v>6196.5</v>
      </c>
      <c r="H35" s="335">
        <f t="shared" si="1"/>
        <v>7096.5</v>
      </c>
      <c r="I35" s="15"/>
      <c r="J35" s="395">
        <v>900</v>
      </c>
      <c r="K35" s="395">
        <v>12461</v>
      </c>
      <c r="L35" s="335">
        <f t="shared" si="2"/>
        <v>13361</v>
      </c>
    </row>
    <row r="36" spans="1:12" ht="19" customHeight="1">
      <c r="A36" s="339" t="s">
        <v>178</v>
      </c>
      <c r="B36" s="335">
        <v>500</v>
      </c>
      <c r="C36" s="335">
        <v>0</v>
      </c>
      <c r="D36" s="335">
        <f t="shared" si="0"/>
        <v>500</v>
      </c>
      <c r="E36" s="335"/>
      <c r="F36" s="15">
        <v>500</v>
      </c>
      <c r="G36" s="15">
        <v>6222</v>
      </c>
      <c r="H36" s="335">
        <f t="shared" si="1"/>
        <v>6722</v>
      </c>
      <c r="I36" s="15"/>
      <c r="J36" s="395">
        <v>500</v>
      </c>
      <c r="K36" s="395">
        <v>12495</v>
      </c>
      <c r="L36" s="335">
        <f t="shared" si="2"/>
        <v>12995</v>
      </c>
    </row>
    <row r="37" spans="1:12" ht="19" customHeight="1">
      <c r="A37" s="339" t="s">
        <v>75</v>
      </c>
      <c r="B37" s="335">
        <v>1005</v>
      </c>
      <c r="C37" s="335">
        <v>0</v>
      </c>
      <c r="D37" s="335">
        <f t="shared" si="0"/>
        <v>1005</v>
      </c>
      <c r="E37" s="335"/>
      <c r="F37" s="15">
        <v>1005</v>
      </c>
      <c r="G37" s="15">
        <v>6188</v>
      </c>
      <c r="H37" s="335">
        <f t="shared" si="1"/>
        <v>7193</v>
      </c>
      <c r="I37" s="15"/>
      <c r="J37" s="395">
        <v>1005</v>
      </c>
      <c r="K37" s="395">
        <v>12452.5</v>
      </c>
      <c r="L37" s="335">
        <f t="shared" si="2"/>
        <v>13457.5</v>
      </c>
    </row>
    <row r="38" spans="1:12" ht="19" customHeight="1">
      <c r="A38" s="339" t="s">
        <v>78</v>
      </c>
      <c r="B38" s="335">
        <v>300</v>
      </c>
      <c r="C38" s="335">
        <v>0</v>
      </c>
      <c r="D38" s="335">
        <f t="shared" si="0"/>
        <v>300</v>
      </c>
      <c r="E38" s="335"/>
      <c r="F38" s="15">
        <v>300</v>
      </c>
      <c r="G38" s="15">
        <v>6239</v>
      </c>
      <c r="H38" s="335">
        <f t="shared" si="1"/>
        <v>6539</v>
      </c>
      <c r="I38" s="15"/>
      <c r="J38" s="395">
        <v>300</v>
      </c>
      <c r="K38" s="395">
        <v>12503.5</v>
      </c>
      <c r="L38" s="335">
        <f t="shared" si="2"/>
        <v>12803.5</v>
      </c>
    </row>
    <row r="39" spans="1:12" ht="19" customHeight="1">
      <c r="A39" s="339" t="s">
        <v>55</v>
      </c>
      <c r="B39" s="335">
        <v>845</v>
      </c>
      <c r="C39" s="335">
        <v>0</v>
      </c>
      <c r="D39" s="335">
        <f t="shared" si="0"/>
        <v>845</v>
      </c>
      <c r="E39" s="335"/>
      <c r="F39" s="15">
        <v>845</v>
      </c>
      <c r="G39" s="15">
        <v>6196.5</v>
      </c>
      <c r="H39" s="335">
        <f t="shared" si="1"/>
        <v>7041.5</v>
      </c>
      <c r="I39" s="15"/>
      <c r="J39" s="395">
        <v>845</v>
      </c>
      <c r="K39" s="395">
        <v>12461</v>
      </c>
      <c r="L39" s="335">
        <f t="shared" si="2"/>
        <v>13306</v>
      </c>
    </row>
    <row r="40" spans="1:12" ht="19" customHeight="1">
      <c r="A40" s="339" t="s">
        <v>58</v>
      </c>
      <c r="B40" s="335">
        <v>837</v>
      </c>
      <c r="C40" s="335">
        <v>0</v>
      </c>
      <c r="D40" s="335">
        <f t="shared" si="0"/>
        <v>837</v>
      </c>
      <c r="E40" s="335"/>
      <c r="F40" s="15">
        <v>837</v>
      </c>
      <c r="G40" s="15">
        <v>6196.5</v>
      </c>
      <c r="H40" s="335">
        <f t="shared" si="1"/>
        <v>7033.5</v>
      </c>
      <c r="I40" s="15"/>
      <c r="J40" s="395">
        <v>837</v>
      </c>
      <c r="K40" s="395">
        <v>12461</v>
      </c>
      <c r="L40" s="335">
        <f t="shared" si="2"/>
        <v>13298</v>
      </c>
    </row>
    <row r="41" spans="1:12" ht="19" customHeight="1">
      <c r="A41" s="339" t="s">
        <v>61</v>
      </c>
      <c r="B41" s="335">
        <v>975</v>
      </c>
      <c r="C41" s="335">
        <v>0</v>
      </c>
      <c r="D41" s="335">
        <f t="shared" si="0"/>
        <v>975</v>
      </c>
      <c r="E41" s="335"/>
      <c r="F41" s="15">
        <v>975</v>
      </c>
      <c r="G41" s="15">
        <v>6188</v>
      </c>
      <c r="H41" s="335">
        <f t="shared" si="1"/>
        <v>7163</v>
      </c>
      <c r="I41" s="15"/>
      <c r="J41" s="395">
        <v>975</v>
      </c>
      <c r="K41" s="395">
        <v>12452.5</v>
      </c>
      <c r="L41" s="335">
        <f t="shared" si="2"/>
        <v>13427.5</v>
      </c>
    </row>
    <row r="42" spans="1:12" ht="19" customHeight="1">
      <c r="A42" s="339" t="s">
        <v>64</v>
      </c>
      <c r="B42" s="335">
        <v>467</v>
      </c>
      <c r="C42" s="335">
        <v>0</v>
      </c>
      <c r="D42" s="335">
        <f t="shared" si="0"/>
        <v>467</v>
      </c>
      <c r="E42" s="335"/>
      <c r="F42" s="15">
        <v>467</v>
      </c>
      <c r="G42" s="15">
        <v>6230.5</v>
      </c>
      <c r="H42" s="335">
        <f t="shared" si="1"/>
        <v>6697.5</v>
      </c>
      <c r="I42" s="15"/>
      <c r="J42" s="395">
        <v>467</v>
      </c>
      <c r="K42" s="395">
        <v>12495</v>
      </c>
      <c r="L42" s="335">
        <f t="shared" si="2"/>
        <v>12962</v>
      </c>
    </row>
    <row r="43" spans="1:12" ht="19" customHeight="1">
      <c r="A43" s="339" t="s">
        <v>67</v>
      </c>
      <c r="B43" s="335">
        <v>400</v>
      </c>
      <c r="C43" s="335">
        <v>0</v>
      </c>
      <c r="D43" s="335">
        <f t="shared" si="0"/>
        <v>400</v>
      </c>
      <c r="E43" s="335"/>
      <c r="F43" s="15">
        <v>400</v>
      </c>
      <c r="G43" s="15">
        <v>6230.5</v>
      </c>
      <c r="H43" s="335">
        <f t="shared" si="1"/>
        <v>6630.5</v>
      </c>
      <c r="I43" s="15"/>
      <c r="J43" s="395">
        <v>400</v>
      </c>
      <c r="K43" s="395">
        <v>12495</v>
      </c>
      <c r="L43" s="335">
        <f t="shared" si="2"/>
        <v>12895</v>
      </c>
    </row>
    <row r="44" spans="1:12" ht="19" customHeight="1">
      <c r="A44" s="339" t="s">
        <v>70</v>
      </c>
      <c r="B44" s="335">
        <v>20</v>
      </c>
      <c r="C44" s="335">
        <v>0</v>
      </c>
      <c r="D44" s="335">
        <f t="shared" si="0"/>
        <v>20</v>
      </c>
      <c r="E44" s="335"/>
      <c r="F44" s="15">
        <v>20</v>
      </c>
      <c r="G44" s="15">
        <v>6264.5</v>
      </c>
      <c r="H44" s="335">
        <f t="shared" si="1"/>
        <v>6284.5</v>
      </c>
      <c r="I44" s="15"/>
      <c r="J44" s="395">
        <v>20</v>
      </c>
      <c r="K44" s="395">
        <v>12529</v>
      </c>
      <c r="L44" s="335">
        <f t="shared" si="2"/>
        <v>12549</v>
      </c>
    </row>
    <row r="45" spans="1:12" ht="19" customHeight="1">
      <c r="A45" s="339" t="s">
        <v>73</v>
      </c>
      <c r="B45" s="335">
        <v>1335.6</v>
      </c>
      <c r="C45" s="335">
        <v>0</v>
      </c>
      <c r="D45" s="335">
        <f t="shared" si="0"/>
        <v>1335.6</v>
      </c>
      <c r="E45" s="335"/>
      <c r="F45" s="15">
        <v>1335.6</v>
      </c>
      <c r="G45" s="15">
        <v>6162.5</v>
      </c>
      <c r="H45" s="335">
        <f t="shared" si="1"/>
        <v>7498.1</v>
      </c>
      <c r="I45" s="15"/>
      <c r="J45" s="395">
        <v>1335.6</v>
      </c>
      <c r="K45" s="395">
        <v>12427</v>
      </c>
      <c r="L45" s="335">
        <f t="shared" si="2"/>
        <v>13762.6</v>
      </c>
    </row>
    <row r="46" spans="1:12" ht="19" customHeight="1">
      <c r="A46" s="339" t="s">
        <v>76</v>
      </c>
      <c r="B46" s="335">
        <v>630</v>
      </c>
      <c r="C46" s="335">
        <v>0</v>
      </c>
      <c r="D46" s="335">
        <f t="shared" si="0"/>
        <v>630</v>
      </c>
      <c r="E46" s="335"/>
      <c r="F46" s="15">
        <v>630</v>
      </c>
      <c r="G46" s="15">
        <v>6213.5</v>
      </c>
      <c r="H46" s="335">
        <f t="shared" si="1"/>
        <v>6843.5</v>
      </c>
      <c r="I46" s="15"/>
      <c r="J46" s="395">
        <v>630</v>
      </c>
      <c r="K46" s="395">
        <v>12478</v>
      </c>
      <c r="L46" s="335">
        <f t="shared" si="2"/>
        <v>13108</v>
      </c>
    </row>
    <row r="47" spans="1:12" ht="19" customHeight="1">
      <c r="A47" s="323"/>
      <c r="B47" s="323"/>
      <c r="C47" s="323"/>
      <c r="D47" s="324"/>
      <c r="E47" s="324"/>
      <c r="F47" s="325"/>
      <c r="G47" s="324"/>
      <c r="H47" s="324"/>
      <c r="I47" s="324"/>
      <c r="J47" s="324"/>
      <c r="K47" s="324"/>
      <c r="L47" s="324"/>
    </row>
    <row r="48" spans="1:12" ht="19" customHeight="1">
      <c r="A48" s="326" t="s">
        <v>271</v>
      </c>
      <c r="B48" s="327"/>
      <c r="C48" s="327"/>
      <c r="D48" s="324"/>
      <c r="E48" s="324"/>
      <c r="F48" s="325"/>
      <c r="G48" s="324"/>
      <c r="H48" s="324"/>
      <c r="I48" s="324"/>
      <c r="J48" s="324"/>
      <c r="K48" s="324"/>
      <c r="L48" s="324"/>
    </row>
    <row r="49" spans="1:12" ht="19" customHeight="1">
      <c r="A49" s="328" t="s">
        <v>272</v>
      </c>
      <c r="B49" s="329"/>
      <c r="C49" s="329"/>
      <c r="D49" s="330"/>
      <c r="E49" s="330"/>
      <c r="F49" s="330"/>
      <c r="G49" s="330"/>
      <c r="H49" s="330"/>
      <c r="I49" s="330"/>
      <c r="J49" s="330"/>
      <c r="K49" s="330"/>
      <c r="L49" s="330"/>
    </row>
    <row r="50" spans="1:12" ht="19" customHeight="1">
      <c r="A50" s="318"/>
      <c r="B50" s="329"/>
      <c r="C50" s="329"/>
      <c r="D50" s="330"/>
      <c r="E50" s="330"/>
      <c r="F50" s="330"/>
      <c r="G50" s="330"/>
      <c r="H50" s="330"/>
      <c r="I50" s="330"/>
      <c r="J50" s="330"/>
      <c r="K50" s="330"/>
      <c r="L50" s="330"/>
    </row>
    <row r="51" spans="1:12" ht="19" customHeight="1">
      <c r="A51" s="352" t="s">
        <v>275</v>
      </c>
      <c r="B51" s="319"/>
      <c r="C51" s="319"/>
      <c r="D51" s="319"/>
      <c r="E51" s="319"/>
      <c r="F51" s="319"/>
      <c r="G51" s="319"/>
      <c r="H51" s="319"/>
      <c r="I51" s="319"/>
      <c r="J51" s="319"/>
      <c r="K51" s="319"/>
      <c r="L51" s="319"/>
    </row>
    <row r="52" spans="1:12" ht="19" customHeight="1">
      <c r="A52" s="352" t="s">
        <v>276</v>
      </c>
      <c r="B52" s="331"/>
      <c r="C52" s="331"/>
      <c r="D52" s="319"/>
      <c r="E52" s="319"/>
      <c r="F52" s="319"/>
      <c r="G52" s="319"/>
      <c r="H52" s="319"/>
      <c r="I52" s="319"/>
      <c r="J52" s="319"/>
      <c r="K52" s="319"/>
      <c r="L52" s="319"/>
    </row>
    <row r="53" spans="1:12" ht="19" customHeight="1">
      <c r="B53" s="331"/>
      <c r="C53" s="331"/>
      <c r="D53" s="319"/>
      <c r="E53" s="319"/>
      <c r="F53" s="319"/>
      <c r="G53" s="319"/>
      <c r="H53" s="319"/>
      <c r="I53" s="319"/>
      <c r="J53" s="319"/>
      <c r="K53" s="319"/>
      <c r="L53" s="319"/>
    </row>
    <row r="54" spans="1:12" ht="19" customHeight="1">
      <c r="A54" s="319"/>
      <c r="B54" s="319"/>
      <c r="C54" s="319"/>
      <c r="D54" s="319"/>
      <c r="E54" s="319"/>
      <c r="F54" s="319"/>
      <c r="G54" s="319"/>
      <c r="H54" s="319"/>
      <c r="I54" s="319"/>
      <c r="J54" s="319"/>
      <c r="K54" s="319"/>
      <c r="L54" s="319"/>
    </row>
    <row r="55" spans="1:12" ht="19" customHeight="1"/>
    <row r="56" spans="1:12" ht="19" customHeight="1">
      <c r="A56" s="319"/>
      <c r="B56" s="319"/>
      <c r="C56" s="319"/>
      <c r="D56" s="319"/>
      <c r="E56" s="319"/>
      <c r="F56" s="319"/>
      <c r="G56" s="319"/>
      <c r="H56" s="319"/>
      <c r="I56" s="319"/>
      <c r="J56" s="319"/>
      <c r="K56" s="319"/>
      <c r="L56" s="319"/>
    </row>
    <row r="57" spans="1:12" ht="19" customHeight="1">
      <c r="A57" s="319"/>
      <c r="B57" s="319"/>
      <c r="C57" s="319"/>
      <c r="D57" s="319"/>
      <c r="E57" s="319"/>
      <c r="F57" s="319"/>
      <c r="G57" s="319"/>
      <c r="H57" s="319"/>
      <c r="I57" s="319"/>
      <c r="J57" s="319"/>
      <c r="K57" s="319"/>
      <c r="L57" s="319"/>
    </row>
    <row r="58" spans="1:12" ht="19" customHeight="1">
      <c r="A58" s="319"/>
      <c r="B58" s="319"/>
      <c r="C58" s="319"/>
      <c r="D58" s="319"/>
      <c r="E58" s="319"/>
      <c r="F58" s="319"/>
      <c r="G58" s="319"/>
      <c r="H58" s="319"/>
      <c r="I58" s="319"/>
      <c r="J58" s="319"/>
      <c r="K58" s="319"/>
      <c r="L58" s="319"/>
    </row>
    <row r="59" spans="1:12">
      <c r="A59" s="319"/>
      <c r="B59" s="319"/>
      <c r="C59" s="319"/>
      <c r="D59" s="319"/>
      <c r="E59" s="319"/>
      <c r="F59" s="319"/>
      <c r="G59" s="319"/>
      <c r="H59" s="319"/>
      <c r="I59" s="319"/>
      <c r="J59" s="319"/>
      <c r="K59" s="319"/>
      <c r="L59" s="319"/>
    </row>
    <row r="60" spans="1:12">
      <c r="A60" s="319"/>
      <c r="B60" s="319"/>
      <c r="C60" s="319"/>
      <c r="D60" s="319"/>
      <c r="E60" s="319"/>
      <c r="F60" s="319"/>
      <c r="G60" s="319"/>
      <c r="H60" s="319"/>
      <c r="I60" s="319"/>
      <c r="J60" s="319"/>
      <c r="K60" s="319"/>
      <c r="L60" s="319"/>
    </row>
    <row r="61" spans="1:12">
      <c r="A61" s="319"/>
      <c r="B61" s="319"/>
      <c r="C61" s="319"/>
      <c r="D61" s="319"/>
      <c r="E61" s="319"/>
      <c r="F61" s="319"/>
      <c r="G61" s="319"/>
      <c r="H61" s="319"/>
      <c r="I61" s="319"/>
      <c r="J61" s="319"/>
      <c r="K61" s="319"/>
      <c r="L61" s="319"/>
    </row>
    <row r="62" spans="1:12">
      <c r="A62" s="319"/>
      <c r="B62" s="319"/>
      <c r="C62" s="319"/>
      <c r="D62" s="319"/>
      <c r="E62" s="319"/>
      <c r="F62" s="319"/>
      <c r="G62" s="319"/>
      <c r="H62" s="319"/>
      <c r="I62" s="319"/>
      <c r="J62" s="319"/>
      <c r="K62" s="319"/>
      <c r="L62" s="319"/>
    </row>
    <row r="63" spans="1:12">
      <c r="A63" s="319"/>
      <c r="B63" s="319"/>
      <c r="C63" s="319"/>
      <c r="D63" s="319"/>
      <c r="E63" s="319"/>
      <c r="F63" s="319"/>
      <c r="G63" s="319"/>
      <c r="H63" s="319"/>
      <c r="I63" s="319"/>
      <c r="J63" s="319"/>
      <c r="K63" s="319"/>
      <c r="L63" s="319"/>
    </row>
    <row r="64" spans="1:12">
      <c r="A64" s="319"/>
      <c r="B64" s="319"/>
      <c r="C64" s="319"/>
      <c r="D64" s="319"/>
      <c r="E64" s="319"/>
      <c r="F64" s="319"/>
      <c r="G64" s="319"/>
      <c r="H64" s="319"/>
      <c r="I64" s="319"/>
      <c r="J64" s="319"/>
      <c r="K64" s="319"/>
      <c r="L64" s="319"/>
    </row>
    <row r="65" spans="1:12">
      <c r="A65" s="319"/>
      <c r="B65" s="319"/>
      <c r="C65" s="319"/>
      <c r="D65" s="319"/>
      <c r="E65" s="319"/>
      <c r="F65" s="319"/>
      <c r="G65" s="319"/>
      <c r="H65" s="319"/>
      <c r="I65" s="319"/>
      <c r="J65" s="319"/>
      <c r="K65" s="319"/>
      <c r="L65" s="319"/>
    </row>
    <row r="66" spans="1:12">
      <c r="A66" s="319"/>
      <c r="B66" s="319"/>
      <c r="C66" s="319"/>
      <c r="D66" s="319"/>
      <c r="E66" s="319"/>
      <c r="F66" s="319"/>
      <c r="G66" s="319"/>
      <c r="H66" s="319"/>
      <c r="I66" s="319"/>
      <c r="J66" s="319"/>
      <c r="K66" s="319"/>
      <c r="L66" s="319"/>
    </row>
    <row r="67" spans="1:12">
      <c r="A67" s="319"/>
      <c r="B67" s="319"/>
      <c r="C67" s="319"/>
      <c r="D67" s="319"/>
      <c r="E67" s="319"/>
      <c r="F67" s="319"/>
      <c r="G67" s="319"/>
      <c r="H67" s="319"/>
      <c r="I67" s="319"/>
      <c r="J67" s="319"/>
      <c r="K67" s="319"/>
      <c r="L67" s="319"/>
    </row>
    <row r="68" spans="1:12">
      <c r="A68" s="319"/>
      <c r="B68" s="319"/>
      <c r="C68" s="319"/>
      <c r="D68" s="319"/>
      <c r="E68" s="319"/>
      <c r="F68" s="319"/>
      <c r="G68" s="319"/>
      <c r="H68" s="319"/>
      <c r="I68" s="319"/>
      <c r="J68" s="319"/>
      <c r="K68" s="319"/>
      <c r="L68" s="319"/>
    </row>
    <row r="69" spans="1:12">
      <c r="A69" s="319"/>
      <c r="B69" s="319"/>
      <c r="C69" s="319"/>
      <c r="D69" s="319"/>
      <c r="E69" s="319"/>
      <c r="F69" s="319"/>
      <c r="G69" s="319"/>
      <c r="H69" s="319"/>
      <c r="I69" s="319"/>
      <c r="J69" s="319"/>
      <c r="K69" s="319"/>
      <c r="L69" s="319"/>
    </row>
  </sheetData>
  <mergeCells count="9">
    <mergeCell ref="B16:L16"/>
    <mergeCell ref="A8:F8"/>
    <mergeCell ref="G8:L8"/>
    <mergeCell ref="A11:F11"/>
    <mergeCell ref="G11:L11"/>
    <mergeCell ref="B14:D14"/>
    <mergeCell ref="F14:H14"/>
    <mergeCell ref="J14:L14"/>
    <mergeCell ref="B13:L13"/>
  </mergeCells>
  <phoneticPr fontId="7" type="noConversion"/>
  <printOptions horizontalCentered="1"/>
  <pageMargins left="0.39370078740157483" right="0.39370078740157483" top="0.59055118110236227" bottom="0.59055118110236227" header="0.39370078740157483" footer="0.39370078740157483"/>
  <pageSetup paperSize="9" scale="61" orientation="portrait" r:id="rId1"/>
  <headerFooter alignWithMargins="0">
    <oddHeader>&amp;C&amp;"Helvetica,Fett"&amp;12 2017</oddHeader>
    <oddFooter>&amp;L64&amp;C&amp;"Helvetica,Standard" Eidg. Steuerverwaltung  -  Administration fédérale des contributions  -  Amministrazione federale delle contribuzioni</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O39"/>
  <sheetViews>
    <sheetView view="pageLayout" zoomScale="70" zoomScaleNormal="100" zoomScalePageLayoutView="70" workbookViewId="0">
      <selection sqref="A1:G1"/>
    </sheetView>
  </sheetViews>
  <sheetFormatPr baseColWidth="10" defaultColWidth="11.5" defaultRowHeight="13"/>
  <cols>
    <col min="1" max="1" width="11.5" style="702"/>
    <col min="2" max="9" width="7.1640625" style="702" customWidth="1"/>
    <col min="10" max="10" width="7.5" style="702" bestFit="1" customWidth="1"/>
    <col min="11" max="11" width="7.1640625" style="702" customWidth="1"/>
    <col min="12" max="12" width="7.5" style="702" bestFit="1" customWidth="1"/>
    <col min="13" max="13" width="7.1640625" style="702" customWidth="1"/>
    <col min="14" max="14" width="8.5" style="702" bestFit="1" customWidth="1"/>
    <col min="15" max="15" width="7.1640625" style="702" customWidth="1"/>
    <col min="16" max="16384" width="11.5" style="702"/>
  </cols>
  <sheetData>
    <row r="1" spans="1:15" ht="30" customHeight="1">
      <c r="A1" s="953" t="s">
        <v>724</v>
      </c>
      <c r="B1" s="953"/>
      <c r="C1" s="953"/>
      <c r="D1" s="953"/>
      <c r="E1" s="953"/>
      <c r="F1" s="953"/>
      <c r="G1" s="953"/>
      <c r="I1" s="953" t="s">
        <v>725</v>
      </c>
      <c r="J1" s="953"/>
      <c r="K1" s="953"/>
      <c r="L1" s="953"/>
      <c r="M1" s="953"/>
      <c r="N1" s="953"/>
      <c r="O1" s="953"/>
    </row>
    <row r="2" spans="1:15">
      <c r="A2" s="719"/>
      <c r="B2" s="709"/>
      <c r="J2" s="719"/>
    </row>
    <row r="3" spans="1:15" ht="12.75" customHeight="1">
      <c r="A3" s="867" t="s">
        <v>726</v>
      </c>
      <c r="B3" s="867"/>
      <c r="C3" s="867"/>
      <c r="D3" s="867"/>
      <c r="E3" s="867"/>
      <c r="F3" s="867"/>
      <c r="G3" s="867"/>
      <c r="H3" s="743"/>
      <c r="I3" s="867" t="s">
        <v>727</v>
      </c>
      <c r="J3" s="867"/>
      <c r="K3" s="867"/>
      <c r="L3" s="867"/>
      <c r="M3" s="867"/>
      <c r="N3" s="867"/>
      <c r="O3" s="867"/>
    </row>
    <row r="4" spans="1:15" ht="15">
      <c r="A4" s="729"/>
      <c r="B4" s="709"/>
      <c r="J4" s="719"/>
    </row>
    <row r="5" spans="1:15">
      <c r="A5" s="866" t="s">
        <v>728</v>
      </c>
      <c r="B5" s="866"/>
      <c r="C5" s="866"/>
      <c r="D5" s="866"/>
      <c r="E5" s="866"/>
      <c r="F5" s="866"/>
      <c r="G5" s="866"/>
      <c r="H5" s="724"/>
      <c r="I5" s="866" t="s">
        <v>729</v>
      </c>
      <c r="J5" s="866"/>
      <c r="K5" s="866"/>
      <c r="L5" s="866"/>
      <c r="M5" s="866"/>
      <c r="N5" s="866"/>
      <c r="O5" s="866"/>
    </row>
    <row r="6" spans="1:15" ht="30" customHeight="1">
      <c r="A6" s="869" t="s">
        <v>730</v>
      </c>
      <c r="B6" s="869"/>
      <c r="C6" s="869"/>
      <c r="D6" s="869"/>
      <c r="E6" s="869"/>
      <c r="F6" s="869"/>
      <c r="G6" s="869"/>
      <c r="H6" s="724"/>
      <c r="I6" s="869" t="s">
        <v>731</v>
      </c>
      <c r="J6" s="869"/>
      <c r="K6" s="869"/>
      <c r="L6" s="869"/>
      <c r="M6" s="869"/>
      <c r="N6" s="869"/>
      <c r="O6" s="869"/>
    </row>
    <row r="7" spans="1:15">
      <c r="A7" s="719"/>
      <c r="B7" s="719"/>
      <c r="I7" s="719"/>
    </row>
    <row r="8" spans="1:15">
      <c r="A8" s="866" t="s">
        <v>396</v>
      </c>
      <c r="B8" s="866"/>
      <c r="C8" s="866"/>
      <c r="D8" s="866"/>
      <c r="E8" s="866"/>
      <c r="F8" s="866"/>
      <c r="G8" s="866"/>
      <c r="I8" s="866" t="s">
        <v>397</v>
      </c>
      <c r="J8" s="866"/>
      <c r="K8" s="866"/>
      <c r="L8" s="866"/>
      <c r="M8" s="866"/>
      <c r="N8" s="866"/>
      <c r="O8" s="866"/>
    </row>
    <row r="9" spans="1:15">
      <c r="A9" s="867" t="s">
        <v>732</v>
      </c>
      <c r="B9" s="866"/>
      <c r="C9" s="866"/>
      <c r="D9" s="866"/>
      <c r="E9" s="866"/>
      <c r="F9" s="866"/>
      <c r="G9" s="866"/>
      <c r="I9" s="867" t="s">
        <v>733</v>
      </c>
      <c r="J9" s="866"/>
      <c r="K9" s="866"/>
      <c r="L9" s="866"/>
      <c r="M9" s="866"/>
      <c r="N9" s="866"/>
      <c r="O9" s="866"/>
    </row>
    <row r="10" spans="1:15">
      <c r="A10" s="867" t="s">
        <v>734</v>
      </c>
      <c r="B10" s="866"/>
      <c r="C10" s="866"/>
      <c r="D10" s="866"/>
      <c r="E10" s="866"/>
      <c r="F10" s="866"/>
      <c r="G10" s="866"/>
      <c r="I10" s="867" t="s">
        <v>735</v>
      </c>
      <c r="J10" s="866"/>
      <c r="K10" s="866"/>
      <c r="L10" s="866"/>
      <c r="M10" s="866"/>
      <c r="N10" s="866"/>
      <c r="O10" s="866"/>
    </row>
    <row r="12" spans="1:15">
      <c r="A12" s="744">
        <v>34</v>
      </c>
      <c r="B12" s="951" t="s">
        <v>736</v>
      </c>
      <c r="C12" s="949"/>
      <c r="D12" s="949"/>
      <c r="E12" s="949"/>
      <c r="F12" s="949"/>
      <c r="G12" s="949"/>
      <c r="H12" s="949"/>
      <c r="I12" s="949"/>
      <c r="J12" s="949"/>
      <c r="K12" s="949"/>
      <c r="L12" s="949"/>
      <c r="M12" s="949"/>
      <c r="N12" s="949"/>
      <c r="O12" s="950"/>
    </row>
    <row r="13" spans="1:15" ht="14">
      <c r="A13" s="745" t="s">
        <v>302</v>
      </c>
      <c r="B13" s="952">
        <v>10000</v>
      </c>
      <c r="C13" s="948"/>
      <c r="D13" s="948">
        <v>20000</v>
      </c>
      <c r="E13" s="948"/>
      <c r="F13" s="948">
        <v>50000</v>
      </c>
      <c r="G13" s="948"/>
      <c r="H13" s="948">
        <v>100000</v>
      </c>
      <c r="I13" s="948"/>
      <c r="J13" s="948">
        <v>500000</v>
      </c>
      <c r="K13" s="948"/>
      <c r="L13" s="948">
        <v>1000000</v>
      </c>
      <c r="M13" s="948"/>
      <c r="N13" s="948">
        <v>5000000</v>
      </c>
      <c r="O13" s="948"/>
    </row>
    <row r="14" spans="1:15" ht="14">
      <c r="A14" s="746" t="s">
        <v>295</v>
      </c>
      <c r="B14" s="949" t="s">
        <v>737</v>
      </c>
      <c r="C14" s="949"/>
      <c r="D14" s="949"/>
      <c r="E14" s="949"/>
      <c r="F14" s="949"/>
      <c r="G14" s="949"/>
      <c r="H14" s="949"/>
      <c r="I14" s="949"/>
      <c r="J14" s="949"/>
      <c r="K14" s="949"/>
      <c r="L14" s="949"/>
      <c r="M14" s="949"/>
      <c r="N14" s="949"/>
      <c r="O14" s="950"/>
    </row>
    <row r="15" spans="1:15" ht="14">
      <c r="A15" s="745" t="s">
        <v>438</v>
      </c>
      <c r="B15" s="747" t="s">
        <v>323</v>
      </c>
      <c r="C15" s="748" t="s">
        <v>31</v>
      </c>
      <c r="D15" s="748" t="s">
        <v>323</v>
      </c>
      <c r="E15" s="748" t="s">
        <v>31</v>
      </c>
      <c r="F15" s="748" t="s">
        <v>323</v>
      </c>
      <c r="G15" s="748" t="s">
        <v>31</v>
      </c>
      <c r="H15" s="748" t="s">
        <v>323</v>
      </c>
      <c r="I15" s="748" t="s">
        <v>31</v>
      </c>
      <c r="J15" s="748" t="s">
        <v>323</v>
      </c>
      <c r="K15" s="748" t="s">
        <v>31</v>
      </c>
      <c r="L15" s="748" t="s">
        <v>323</v>
      </c>
      <c r="M15" s="748" t="s">
        <v>31</v>
      </c>
      <c r="N15" s="748" t="s">
        <v>323</v>
      </c>
      <c r="O15" s="748" t="s">
        <v>31</v>
      </c>
    </row>
    <row r="16" spans="1:15" ht="14">
      <c r="A16" s="745" t="s">
        <v>57</v>
      </c>
      <c r="B16" s="749">
        <v>80</v>
      </c>
      <c r="C16" s="750">
        <v>0.8</v>
      </c>
      <c r="D16" s="749">
        <v>160</v>
      </c>
      <c r="E16" s="750">
        <v>0.8</v>
      </c>
      <c r="F16" s="749">
        <v>400</v>
      </c>
      <c r="G16" s="750">
        <v>0.8</v>
      </c>
      <c r="H16" s="749">
        <v>800</v>
      </c>
      <c r="I16" s="750">
        <v>0.8</v>
      </c>
      <c r="J16" s="749">
        <v>4000</v>
      </c>
      <c r="K16" s="750">
        <v>0.8</v>
      </c>
      <c r="L16" s="749">
        <v>9000</v>
      </c>
      <c r="M16" s="751">
        <v>0.9</v>
      </c>
      <c r="N16" s="749">
        <v>60000</v>
      </c>
      <c r="O16" s="751">
        <v>1.2</v>
      </c>
    </row>
    <row r="17" spans="1:15" ht="14">
      <c r="A17" s="746" t="s">
        <v>738</v>
      </c>
      <c r="B17" s="749">
        <v>270</v>
      </c>
      <c r="C17" s="751">
        <v>2.7</v>
      </c>
      <c r="D17" s="749">
        <v>1270</v>
      </c>
      <c r="E17" s="751">
        <v>6.35</v>
      </c>
      <c r="F17" s="749">
        <v>4270</v>
      </c>
      <c r="G17" s="751">
        <v>8.5399999999999991</v>
      </c>
      <c r="H17" s="749">
        <v>9270</v>
      </c>
      <c r="I17" s="751">
        <v>9.27</v>
      </c>
      <c r="J17" s="749">
        <v>49270</v>
      </c>
      <c r="K17" s="751">
        <v>9.8539999999999992</v>
      </c>
      <c r="L17" s="749">
        <v>99270</v>
      </c>
      <c r="M17" s="751">
        <v>9.9269999999999996</v>
      </c>
      <c r="N17" s="749">
        <v>499270</v>
      </c>
      <c r="O17" s="751">
        <v>9.9854000000000003</v>
      </c>
    </row>
    <row r="18" spans="1:15">
      <c r="A18" s="719"/>
      <c r="B18" s="709"/>
      <c r="C18" s="709"/>
      <c r="D18" s="709"/>
      <c r="E18" s="709"/>
      <c r="F18" s="709"/>
      <c r="G18" s="709"/>
      <c r="H18" s="709"/>
      <c r="I18" s="709"/>
      <c r="J18" s="709"/>
      <c r="K18" s="709"/>
      <c r="L18" s="709"/>
      <c r="M18" s="709"/>
      <c r="N18" s="709"/>
      <c r="O18" s="709"/>
    </row>
    <row r="20" spans="1:15">
      <c r="A20" s="867" t="s">
        <v>739</v>
      </c>
      <c r="B20" s="867"/>
      <c r="C20" s="867"/>
      <c r="D20" s="867"/>
      <c r="E20" s="867"/>
      <c r="F20" s="867"/>
      <c r="G20" s="867"/>
      <c r="I20" s="867" t="s">
        <v>740</v>
      </c>
      <c r="J20" s="867"/>
      <c r="K20" s="867"/>
      <c r="L20" s="867"/>
      <c r="M20" s="867"/>
      <c r="N20" s="867"/>
      <c r="O20" s="867"/>
    </row>
    <row r="21" spans="1:15">
      <c r="A21" s="719"/>
      <c r="B21" s="719"/>
      <c r="I21" s="719"/>
    </row>
    <row r="22" spans="1:15">
      <c r="A22" s="866" t="s">
        <v>741</v>
      </c>
      <c r="B22" s="866"/>
      <c r="C22" s="866"/>
      <c r="D22" s="866"/>
      <c r="E22" s="866"/>
      <c r="F22" s="866"/>
      <c r="G22" s="866"/>
      <c r="I22" s="866" t="s">
        <v>742</v>
      </c>
      <c r="J22" s="866"/>
      <c r="K22" s="866"/>
      <c r="L22" s="866"/>
      <c r="M22" s="866"/>
      <c r="N22" s="866"/>
      <c r="O22" s="866"/>
    </row>
    <row r="23" spans="1:15">
      <c r="A23" s="719"/>
      <c r="B23" s="709"/>
      <c r="I23" s="719"/>
    </row>
    <row r="24" spans="1:15" ht="47.25" customHeight="1">
      <c r="A24" s="866" t="s">
        <v>743</v>
      </c>
      <c r="B24" s="866"/>
      <c r="C24" s="866"/>
      <c r="D24" s="866"/>
      <c r="E24" s="866"/>
      <c r="F24" s="866"/>
      <c r="G24" s="866"/>
      <c r="I24" s="866" t="s">
        <v>744</v>
      </c>
      <c r="J24" s="866"/>
      <c r="K24" s="866"/>
      <c r="L24" s="866"/>
      <c r="M24" s="866"/>
      <c r="N24" s="866"/>
      <c r="O24" s="866"/>
    </row>
    <row r="25" spans="1:15">
      <c r="A25" s="947" t="s">
        <v>745</v>
      </c>
      <c r="B25" s="947"/>
      <c r="C25" s="947"/>
      <c r="D25" s="947"/>
      <c r="E25" s="947"/>
      <c r="F25" s="947"/>
      <c r="G25" s="947"/>
      <c r="I25" s="947" t="s">
        <v>746</v>
      </c>
      <c r="J25" s="947"/>
      <c r="K25" s="947"/>
      <c r="L25" s="947"/>
      <c r="M25" s="947"/>
      <c r="N25" s="947"/>
      <c r="O25" s="947"/>
    </row>
    <row r="26" spans="1:15">
      <c r="A26" s="947" t="s">
        <v>747</v>
      </c>
      <c r="B26" s="947"/>
      <c r="C26" s="947"/>
      <c r="D26" s="947"/>
      <c r="E26" s="947"/>
      <c r="F26" s="947"/>
      <c r="G26" s="947"/>
      <c r="I26" s="947" t="s">
        <v>748</v>
      </c>
      <c r="J26" s="947"/>
      <c r="K26" s="947"/>
      <c r="L26" s="947"/>
      <c r="M26" s="947"/>
      <c r="N26" s="947"/>
      <c r="O26" s="947"/>
    </row>
    <row r="27" spans="1:15">
      <c r="A27" s="947" t="s">
        <v>749</v>
      </c>
      <c r="B27" s="947"/>
      <c r="C27" s="947"/>
      <c r="D27" s="947"/>
      <c r="E27" s="947"/>
      <c r="F27" s="947"/>
      <c r="G27" s="947"/>
      <c r="I27" s="947" t="s">
        <v>750</v>
      </c>
      <c r="J27" s="947"/>
      <c r="K27" s="947"/>
      <c r="L27" s="947"/>
      <c r="M27" s="947"/>
      <c r="N27" s="947"/>
      <c r="O27" s="947"/>
    </row>
    <row r="28" spans="1:15">
      <c r="A28" s="947" t="s">
        <v>751</v>
      </c>
      <c r="B28" s="947"/>
      <c r="C28" s="947"/>
      <c r="D28" s="947"/>
      <c r="E28" s="947"/>
      <c r="F28" s="947"/>
      <c r="G28" s="947"/>
      <c r="I28" s="947" t="s">
        <v>752</v>
      </c>
      <c r="J28" s="947"/>
      <c r="K28" s="947"/>
      <c r="L28" s="947"/>
      <c r="M28" s="947"/>
      <c r="N28" s="947"/>
      <c r="O28" s="947"/>
    </row>
    <row r="29" spans="1:15">
      <c r="A29" s="719"/>
      <c r="B29" s="719"/>
      <c r="I29" s="719"/>
    </row>
    <row r="30" spans="1:15">
      <c r="A30" s="866" t="s">
        <v>396</v>
      </c>
      <c r="B30" s="866"/>
      <c r="C30" s="866"/>
      <c r="D30" s="866"/>
      <c r="E30" s="866"/>
      <c r="F30" s="866"/>
      <c r="G30" s="866"/>
      <c r="I30" s="866" t="s">
        <v>397</v>
      </c>
      <c r="J30" s="866"/>
      <c r="K30" s="866"/>
      <c r="L30" s="866"/>
      <c r="M30" s="866"/>
      <c r="N30" s="866"/>
      <c r="O30" s="866"/>
    </row>
    <row r="31" spans="1:15">
      <c r="A31" s="867" t="s">
        <v>753</v>
      </c>
      <c r="B31" s="866"/>
      <c r="C31" s="866"/>
      <c r="D31" s="866"/>
      <c r="E31" s="866"/>
      <c r="F31" s="866"/>
      <c r="G31" s="866"/>
      <c r="I31" s="867" t="s">
        <v>754</v>
      </c>
      <c r="J31" s="866"/>
      <c r="K31" s="866"/>
      <c r="L31" s="866"/>
      <c r="M31" s="866"/>
      <c r="N31" s="866"/>
      <c r="O31" s="866"/>
    </row>
    <row r="32" spans="1:15">
      <c r="A32" s="867" t="s">
        <v>755</v>
      </c>
      <c r="B32" s="866"/>
      <c r="C32" s="866"/>
      <c r="D32" s="866"/>
      <c r="E32" s="866"/>
      <c r="F32" s="866"/>
      <c r="G32" s="866"/>
      <c r="I32" s="867" t="s">
        <v>756</v>
      </c>
      <c r="J32" s="866"/>
      <c r="K32" s="866"/>
      <c r="L32" s="866"/>
      <c r="M32" s="866"/>
      <c r="N32" s="866"/>
      <c r="O32" s="866"/>
    </row>
    <row r="33" spans="1:15">
      <c r="A33" s="719"/>
      <c r="B33" s="719"/>
      <c r="I33" s="719"/>
    </row>
    <row r="34" spans="1:15">
      <c r="A34" s="719"/>
      <c r="B34" s="719"/>
      <c r="I34" s="719"/>
    </row>
    <row r="35" spans="1:15" ht="63.75" customHeight="1">
      <c r="A35" s="869" t="s">
        <v>757</v>
      </c>
      <c r="B35" s="869"/>
      <c r="C35" s="869"/>
      <c r="D35" s="869"/>
      <c r="E35" s="869"/>
      <c r="F35" s="869"/>
      <c r="G35" s="869"/>
      <c r="I35" s="869" t="s">
        <v>758</v>
      </c>
      <c r="J35" s="869"/>
      <c r="K35" s="869"/>
      <c r="L35" s="869"/>
      <c r="M35" s="869"/>
      <c r="N35" s="869"/>
      <c r="O35" s="869"/>
    </row>
    <row r="36" spans="1:15">
      <c r="A36" s="719"/>
      <c r="B36" s="719"/>
      <c r="I36" s="719"/>
    </row>
    <row r="37" spans="1:15" ht="73.5" customHeight="1">
      <c r="A37" s="869" t="s">
        <v>759</v>
      </c>
      <c r="B37" s="869"/>
      <c r="C37" s="869"/>
      <c r="D37" s="869"/>
      <c r="E37" s="869"/>
      <c r="F37" s="869"/>
      <c r="G37" s="869"/>
      <c r="I37" s="869" t="s">
        <v>760</v>
      </c>
      <c r="J37" s="869"/>
      <c r="K37" s="869"/>
      <c r="L37" s="869"/>
      <c r="M37" s="869"/>
      <c r="N37" s="869"/>
      <c r="O37" s="869"/>
    </row>
    <row r="38" spans="1:15">
      <c r="A38" s="719"/>
      <c r="B38" s="719"/>
      <c r="I38" s="719"/>
    </row>
    <row r="39" spans="1:15" ht="90.75" customHeight="1">
      <c r="A39" s="869" t="s">
        <v>761</v>
      </c>
      <c r="B39" s="869"/>
      <c r="C39" s="869"/>
      <c r="D39" s="869"/>
      <c r="E39" s="869"/>
      <c r="F39" s="869"/>
      <c r="G39" s="869"/>
      <c r="I39" s="869" t="s">
        <v>762</v>
      </c>
      <c r="J39" s="869"/>
      <c r="K39" s="869"/>
      <c r="L39" s="869"/>
      <c r="M39" s="869"/>
      <c r="N39" s="869"/>
      <c r="O39" s="869"/>
    </row>
  </sheetData>
  <mergeCells count="49">
    <mergeCell ref="A1:G1"/>
    <mergeCell ref="I1:O1"/>
    <mergeCell ref="A3:G3"/>
    <mergeCell ref="I3:O3"/>
    <mergeCell ref="A5:G5"/>
    <mergeCell ref="I5:O5"/>
    <mergeCell ref="A10:G10"/>
    <mergeCell ref="I10:O10"/>
    <mergeCell ref="B12:O12"/>
    <mergeCell ref="B13:C13"/>
    <mergeCell ref="D13:E13"/>
    <mergeCell ref="F13:G13"/>
    <mergeCell ref="A6:G6"/>
    <mergeCell ref="I6:O6"/>
    <mergeCell ref="A8:G8"/>
    <mergeCell ref="I8:O8"/>
    <mergeCell ref="A9:G9"/>
    <mergeCell ref="I9:O9"/>
    <mergeCell ref="H13:I13"/>
    <mergeCell ref="J13:K13"/>
    <mergeCell ref="L13:M13"/>
    <mergeCell ref="N13:O13"/>
    <mergeCell ref="I22:O22"/>
    <mergeCell ref="B14:O14"/>
    <mergeCell ref="A20:G20"/>
    <mergeCell ref="I20:O20"/>
    <mergeCell ref="A22:G22"/>
    <mergeCell ref="A25:G25"/>
    <mergeCell ref="I25:O25"/>
    <mergeCell ref="A26:G26"/>
    <mergeCell ref="I26:O26"/>
    <mergeCell ref="A24:G24"/>
    <mergeCell ref="I24:O24"/>
    <mergeCell ref="A27:G27"/>
    <mergeCell ref="I27:O27"/>
    <mergeCell ref="A28:G28"/>
    <mergeCell ref="I28:O28"/>
    <mergeCell ref="A30:G30"/>
    <mergeCell ref="I30:O30"/>
    <mergeCell ref="A31:G31"/>
    <mergeCell ref="I31:O31"/>
    <mergeCell ref="A39:G39"/>
    <mergeCell ref="I39:O39"/>
    <mergeCell ref="A32:G32"/>
    <mergeCell ref="I32:O32"/>
    <mergeCell ref="A35:G35"/>
    <mergeCell ref="I35:O35"/>
    <mergeCell ref="A37:G37"/>
    <mergeCell ref="I37:O37"/>
  </mergeCells>
  <printOptions horizontalCentered="1"/>
  <pageMargins left="0.39370078740157483" right="0.39370078740157483" top="0.59055118110236227" bottom="0.59055118110236227" header="0.39370078740157483" footer="0.39370078740157483"/>
  <pageSetup paperSize="9" scale="85" orientation="portrait" r:id="rId1"/>
  <headerFooter alignWithMargins="0">
    <oddHeader>&amp;C&amp;"Helvetica,Fett"&amp;12 2017</oddHeader>
    <oddFooter>&amp;L70&amp;C&amp;"Helvetica,Standard" Eidg. Steuerverwaltung  -  Administration fédérale des contributions  -  Amministrazione federale delle contribuzioni</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Tabelle68"/>
  <dimension ref="A1:R113"/>
  <sheetViews>
    <sheetView view="pageLayout" zoomScale="70" zoomScaleNormal="60" zoomScalePageLayoutView="70" workbookViewId="0"/>
  </sheetViews>
  <sheetFormatPr baseColWidth="10" defaultColWidth="10.33203125" defaultRowHeight="15"/>
  <cols>
    <col min="1" max="1" width="23.6640625" style="354" customWidth="1"/>
    <col min="2" max="7" width="8.1640625" style="354" customWidth="1"/>
    <col min="8" max="8" width="9.83203125" style="354" customWidth="1"/>
    <col min="9" max="9" width="8.1640625" style="354" customWidth="1"/>
    <col min="10" max="11" width="9.6640625" style="354" customWidth="1"/>
    <col min="12" max="13" width="9.5" style="354" customWidth="1"/>
    <col min="14" max="14" width="23.83203125" style="354" bestFit="1" customWidth="1"/>
    <col min="15" max="17" width="8.1640625" style="354" customWidth="1"/>
    <col min="18" max="247" width="12.6640625" style="354" customWidth="1"/>
    <col min="248" max="16384" width="10.33203125" style="354"/>
  </cols>
  <sheetData>
    <row r="1" spans="1:14" ht="19" customHeight="1">
      <c r="A1" s="353" t="s">
        <v>362</v>
      </c>
      <c r="B1" s="353"/>
      <c r="C1" s="353"/>
      <c r="D1" s="353"/>
      <c r="E1" s="353"/>
      <c r="F1" s="353"/>
      <c r="G1" s="353"/>
      <c r="H1" s="353"/>
      <c r="I1" s="353"/>
    </row>
    <row r="2" spans="1:14" ht="19" customHeight="1">
      <c r="B2" s="353"/>
      <c r="C2" s="353"/>
      <c r="D2" s="353"/>
      <c r="E2" s="458"/>
      <c r="F2" s="353"/>
      <c r="G2" s="353"/>
      <c r="H2" s="353"/>
      <c r="I2" s="353"/>
    </row>
    <row r="3" spans="1:14" ht="19" customHeight="1">
      <c r="A3" s="356" t="s">
        <v>318</v>
      </c>
      <c r="B3" s="353"/>
      <c r="C3" s="353"/>
      <c r="D3" s="353"/>
      <c r="E3" s="353"/>
      <c r="F3" s="353"/>
      <c r="G3" s="353"/>
      <c r="H3" s="353"/>
      <c r="I3" s="353"/>
    </row>
    <row r="4" spans="1:14" ht="19" customHeight="1" thickBot="1">
      <c r="A4" s="459"/>
    </row>
    <row r="5" spans="1:14" ht="19" customHeight="1">
      <c r="A5" s="423">
        <v>36</v>
      </c>
      <c r="B5" s="954" t="s">
        <v>319</v>
      </c>
      <c r="C5" s="955"/>
      <c r="D5" s="955"/>
      <c r="E5" s="955"/>
      <c r="F5" s="955"/>
      <c r="G5" s="955"/>
      <c r="H5" s="955"/>
      <c r="I5" s="955"/>
      <c r="J5" s="955"/>
      <c r="K5" s="955"/>
      <c r="L5" s="955"/>
      <c r="M5" s="956"/>
      <c r="N5" s="365">
        <v>36</v>
      </c>
    </row>
    <row r="6" spans="1:14" ht="19" customHeight="1" thickBot="1">
      <c r="A6" s="423" t="s">
        <v>224</v>
      </c>
      <c r="B6" s="957" t="s">
        <v>321</v>
      </c>
      <c r="C6" s="958"/>
      <c r="D6" s="958"/>
      <c r="E6" s="958"/>
      <c r="F6" s="958"/>
      <c r="G6" s="958"/>
      <c r="H6" s="958"/>
      <c r="I6" s="958"/>
      <c r="J6" s="958"/>
      <c r="K6" s="958"/>
      <c r="L6" s="958"/>
      <c r="M6" s="959"/>
      <c r="N6" s="366" t="s">
        <v>237</v>
      </c>
    </row>
    <row r="7" spans="1:14" ht="19" customHeight="1">
      <c r="A7" s="423"/>
      <c r="B7" s="960" t="s">
        <v>225</v>
      </c>
      <c r="C7" s="961"/>
      <c r="D7" s="960" t="s">
        <v>226</v>
      </c>
      <c r="E7" s="961"/>
      <c r="F7" s="960" t="s">
        <v>227</v>
      </c>
      <c r="G7" s="961"/>
      <c r="H7" s="960" t="s">
        <v>228</v>
      </c>
      <c r="I7" s="961"/>
      <c r="J7" s="960" t="s">
        <v>363</v>
      </c>
      <c r="K7" s="961"/>
      <c r="L7" s="960" t="s">
        <v>364</v>
      </c>
      <c r="M7" s="961"/>
      <c r="N7" s="365"/>
    </row>
    <row r="8" spans="1:14" ht="19" customHeight="1">
      <c r="A8" s="423"/>
      <c r="B8" s="355"/>
      <c r="C8" s="355"/>
      <c r="D8" s="355"/>
      <c r="E8" s="355"/>
      <c r="F8" s="355"/>
      <c r="G8" s="355"/>
      <c r="H8" s="355"/>
      <c r="I8" s="355"/>
      <c r="J8" s="355"/>
      <c r="K8" s="355"/>
      <c r="L8" s="355"/>
      <c r="M8" s="355"/>
      <c r="N8" s="365"/>
    </row>
    <row r="9" spans="1:14" ht="19" customHeight="1">
      <c r="A9" s="424" t="s">
        <v>302</v>
      </c>
      <c r="B9" s="964" t="s">
        <v>29</v>
      </c>
      <c r="C9" s="965"/>
      <c r="D9" s="965"/>
      <c r="E9" s="965"/>
      <c r="F9" s="965"/>
      <c r="G9" s="965"/>
      <c r="H9" s="965"/>
      <c r="I9" s="965"/>
      <c r="J9" s="965"/>
      <c r="K9" s="965"/>
      <c r="L9" s="965"/>
      <c r="M9" s="966"/>
      <c r="N9" s="410" t="s">
        <v>295</v>
      </c>
    </row>
    <row r="10" spans="1:14" ht="19" customHeight="1">
      <c r="A10" s="356"/>
      <c r="B10" s="367" t="s">
        <v>323</v>
      </c>
      <c r="C10" s="425" t="s">
        <v>31</v>
      </c>
      <c r="D10" s="367" t="s">
        <v>323</v>
      </c>
      <c r="E10" s="425" t="s">
        <v>31</v>
      </c>
      <c r="F10" s="367" t="s">
        <v>323</v>
      </c>
      <c r="G10" s="425" t="s">
        <v>31</v>
      </c>
      <c r="H10" s="367" t="s">
        <v>323</v>
      </c>
      <c r="I10" s="426" t="s">
        <v>31</v>
      </c>
      <c r="J10" s="367" t="s">
        <v>323</v>
      </c>
      <c r="K10" s="425" t="s">
        <v>31</v>
      </c>
      <c r="L10" s="367" t="s">
        <v>323</v>
      </c>
      <c r="M10" s="425" t="s">
        <v>31</v>
      </c>
      <c r="N10" s="411"/>
    </row>
    <row r="11" spans="1:14" ht="25" customHeight="1">
      <c r="A11" s="414" t="s">
        <v>155</v>
      </c>
      <c r="B11" s="398">
        <v>0</v>
      </c>
      <c r="C11" s="399">
        <v>0</v>
      </c>
      <c r="D11" s="378">
        <v>0</v>
      </c>
      <c r="E11" s="379">
        <v>0</v>
      </c>
      <c r="F11" s="398">
        <v>0</v>
      </c>
      <c r="G11" s="399">
        <v>0</v>
      </c>
      <c r="H11" s="398">
        <v>0</v>
      </c>
      <c r="I11" s="399">
        <v>0</v>
      </c>
      <c r="J11" s="398">
        <v>0</v>
      </c>
      <c r="K11" s="399">
        <v>0</v>
      </c>
      <c r="L11" s="378">
        <v>0</v>
      </c>
      <c r="M11" s="399">
        <v>0</v>
      </c>
      <c r="N11" s="412" t="s">
        <v>365</v>
      </c>
    </row>
    <row r="12" spans="1:14" ht="25" customHeight="1">
      <c r="A12" s="414" t="s">
        <v>56</v>
      </c>
      <c r="B12" s="398">
        <v>0</v>
      </c>
      <c r="C12" s="399">
        <v>0</v>
      </c>
      <c r="D12" s="378">
        <v>0</v>
      </c>
      <c r="E12" s="379">
        <v>0</v>
      </c>
      <c r="F12" s="398">
        <v>0</v>
      </c>
      <c r="G12" s="399">
        <v>0</v>
      </c>
      <c r="H12" s="398">
        <v>0</v>
      </c>
      <c r="I12" s="399">
        <v>0</v>
      </c>
      <c r="J12" s="398">
        <v>0</v>
      </c>
      <c r="K12" s="399">
        <v>0</v>
      </c>
      <c r="L12" s="378">
        <v>0</v>
      </c>
      <c r="M12" s="399">
        <v>0</v>
      </c>
      <c r="N12" s="412" t="s">
        <v>366</v>
      </c>
    </row>
    <row r="13" spans="1:14" ht="25" customHeight="1">
      <c r="A13" s="414" t="s">
        <v>59</v>
      </c>
      <c r="B13" s="398">
        <v>0</v>
      </c>
      <c r="C13" s="399">
        <v>0</v>
      </c>
      <c r="D13" s="378">
        <v>0</v>
      </c>
      <c r="E13" s="379">
        <v>0</v>
      </c>
      <c r="F13" s="398">
        <v>0</v>
      </c>
      <c r="G13" s="399">
        <v>0</v>
      </c>
      <c r="H13" s="398">
        <v>0</v>
      </c>
      <c r="I13" s="399">
        <v>0</v>
      </c>
      <c r="J13" s="398">
        <v>0</v>
      </c>
      <c r="K13" s="399">
        <v>0</v>
      </c>
      <c r="L13" s="378">
        <v>0</v>
      </c>
      <c r="M13" s="399">
        <v>0</v>
      </c>
      <c r="N13" s="412" t="s">
        <v>367</v>
      </c>
    </row>
    <row r="14" spans="1:14" ht="25" customHeight="1">
      <c r="A14" s="414" t="s">
        <v>303</v>
      </c>
      <c r="B14" s="398">
        <v>0</v>
      </c>
      <c r="C14" s="399">
        <v>0</v>
      </c>
      <c r="D14" s="378">
        <v>0</v>
      </c>
      <c r="E14" s="379">
        <v>0</v>
      </c>
      <c r="F14" s="398">
        <v>0</v>
      </c>
      <c r="G14" s="399">
        <v>0</v>
      </c>
      <c r="H14" s="398">
        <v>0</v>
      </c>
      <c r="I14" s="399">
        <v>0</v>
      </c>
      <c r="J14" s="398">
        <v>0</v>
      </c>
      <c r="K14" s="399">
        <v>0</v>
      </c>
      <c r="L14" s="378">
        <v>0</v>
      </c>
      <c r="M14" s="399">
        <v>0</v>
      </c>
      <c r="N14" s="412" t="s">
        <v>303</v>
      </c>
    </row>
    <row r="15" spans="1:14" ht="25" customHeight="1">
      <c r="A15" s="414" t="s">
        <v>65</v>
      </c>
      <c r="B15" s="398">
        <v>0</v>
      </c>
      <c r="C15" s="399">
        <v>0</v>
      </c>
      <c r="D15" s="378">
        <v>0</v>
      </c>
      <c r="E15" s="379">
        <v>0</v>
      </c>
      <c r="F15" s="398">
        <v>0</v>
      </c>
      <c r="G15" s="399">
        <v>0</v>
      </c>
      <c r="H15" s="398">
        <v>0</v>
      </c>
      <c r="I15" s="399">
        <v>0</v>
      </c>
      <c r="J15" s="398">
        <v>0</v>
      </c>
      <c r="K15" s="399">
        <v>0</v>
      </c>
      <c r="L15" s="378">
        <v>0</v>
      </c>
      <c r="M15" s="399">
        <v>0</v>
      </c>
      <c r="N15" s="412" t="s">
        <v>65</v>
      </c>
    </row>
    <row r="16" spans="1:14" ht="25" customHeight="1">
      <c r="A16" s="414" t="s">
        <v>304</v>
      </c>
      <c r="B16" s="398">
        <v>0</v>
      </c>
      <c r="C16" s="399">
        <v>0</v>
      </c>
      <c r="D16" s="378">
        <v>0</v>
      </c>
      <c r="E16" s="379">
        <v>0</v>
      </c>
      <c r="F16" s="398">
        <v>0</v>
      </c>
      <c r="G16" s="399">
        <v>0</v>
      </c>
      <c r="H16" s="398">
        <v>0</v>
      </c>
      <c r="I16" s="399">
        <v>0</v>
      </c>
      <c r="J16" s="398">
        <v>0</v>
      </c>
      <c r="K16" s="399">
        <v>0</v>
      </c>
      <c r="L16" s="378">
        <v>0</v>
      </c>
      <c r="M16" s="399">
        <v>0</v>
      </c>
      <c r="N16" s="412" t="s">
        <v>368</v>
      </c>
    </row>
    <row r="17" spans="1:14" ht="25" customHeight="1">
      <c r="A17" s="414" t="s">
        <v>305</v>
      </c>
      <c r="B17" s="398">
        <v>0</v>
      </c>
      <c r="C17" s="399">
        <v>0</v>
      </c>
      <c r="D17" s="378">
        <v>0</v>
      </c>
      <c r="E17" s="379">
        <v>0</v>
      </c>
      <c r="F17" s="398">
        <v>0</v>
      </c>
      <c r="G17" s="399">
        <v>0</v>
      </c>
      <c r="H17" s="398">
        <v>0</v>
      </c>
      <c r="I17" s="399">
        <v>0</v>
      </c>
      <c r="J17" s="398">
        <v>0</v>
      </c>
      <c r="K17" s="399">
        <v>0</v>
      </c>
      <c r="L17" s="378">
        <v>0</v>
      </c>
      <c r="M17" s="399">
        <v>0</v>
      </c>
      <c r="N17" s="412" t="s">
        <v>369</v>
      </c>
    </row>
    <row r="18" spans="1:14" ht="25" customHeight="1">
      <c r="A18" s="414" t="s">
        <v>74</v>
      </c>
      <c r="B18" s="398">
        <v>0</v>
      </c>
      <c r="C18" s="399">
        <v>0</v>
      </c>
      <c r="D18" s="378">
        <v>0</v>
      </c>
      <c r="E18" s="379">
        <v>0</v>
      </c>
      <c r="F18" s="398">
        <v>0</v>
      </c>
      <c r="G18" s="399">
        <v>0</v>
      </c>
      <c r="H18" s="398">
        <v>0</v>
      </c>
      <c r="I18" s="399">
        <v>0</v>
      </c>
      <c r="J18" s="398">
        <v>0</v>
      </c>
      <c r="K18" s="399">
        <v>0</v>
      </c>
      <c r="L18" s="378">
        <v>0</v>
      </c>
      <c r="M18" s="399">
        <v>0</v>
      </c>
      <c r="N18" s="412" t="s">
        <v>370</v>
      </c>
    </row>
    <row r="19" spans="1:14" ht="25" customHeight="1">
      <c r="A19" s="414" t="s">
        <v>229</v>
      </c>
      <c r="B19" s="398">
        <v>0</v>
      </c>
      <c r="C19" s="399">
        <v>0</v>
      </c>
      <c r="D19" s="378">
        <v>0</v>
      </c>
      <c r="E19" s="379">
        <v>0</v>
      </c>
      <c r="F19" s="398">
        <v>0</v>
      </c>
      <c r="G19" s="399">
        <v>0</v>
      </c>
      <c r="H19" s="398">
        <v>0</v>
      </c>
      <c r="I19" s="399">
        <v>0</v>
      </c>
      <c r="J19" s="398">
        <v>0</v>
      </c>
      <c r="K19" s="399">
        <v>0</v>
      </c>
      <c r="L19" s="378">
        <v>0</v>
      </c>
      <c r="M19" s="399">
        <v>0</v>
      </c>
      <c r="N19" s="412" t="s">
        <v>371</v>
      </c>
    </row>
    <row r="20" spans="1:14" ht="25" customHeight="1">
      <c r="A20" s="414" t="s">
        <v>19</v>
      </c>
      <c r="B20" s="398">
        <v>0</v>
      </c>
      <c r="C20" s="399">
        <v>0</v>
      </c>
      <c r="D20" s="378">
        <v>0</v>
      </c>
      <c r="E20" s="379">
        <v>0</v>
      </c>
      <c r="F20" s="398">
        <v>0</v>
      </c>
      <c r="G20" s="399">
        <v>0</v>
      </c>
      <c r="H20" s="398">
        <v>0</v>
      </c>
      <c r="I20" s="399">
        <v>0</v>
      </c>
      <c r="J20" s="398">
        <v>0</v>
      </c>
      <c r="K20" s="399">
        <v>0</v>
      </c>
      <c r="L20" s="378">
        <v>0</v>
      </c>
      <c r="M20" s="399">
        <v>0</v>
      </c>
      <c r="N20" s="412" t="s">
        <v>53</v>
      </c>
    </row>
    <row r="21" spans="1:14" ht="25" customHeight="1">
      <c r="A21" s="414" t="s">
        <v>230</v>
      </c>
      <c r="B21" s="398">
        <v>0</v>
      </c>
      <c r="C21" s="399">
        <v>0</v>
      </c>
      <c r="D21" s="378">
        <v>0</v>
      </c>
      <c r="E21" s="379">
        <v>0</v>
      </c>
      <c r="F21" s="398">
        <v>0</v>
      </c>
      <c r="G21" s="399">
        <v>0</v>
      </c>
      <c r="H21" s="398">
        <v>0</v>
      </c>
      <c r="I21" s="399">
        <v>0</v>
      </c>
      <c r="J21" s="398">
        <v>0</v>
      </c>
      <c r="K21" s="399">
        <v>0</v>
      </c>
      <c r="L21" s="378">
        <v>0</v>
      </c>
      <c r="M21" s="399">
        <v>0</v>
      </c>
      <c r="N21" s="412" t="s">
        <v>372</v>
      </c>
    </row>
    <row r="22" spans="1:14" ht="25" customHeight="1">
      <c r="A22" s="414" t="s">
        <v>306</v>
      </c>
      <c r="B22" s="398">
        <v>0</v>
      </c>
      <c r="C22" s="399">
        <v>0</v>
      </c>
      <c r="D22" s="378">
        <v>0</v>
      </c>
      <c r="E22" s="379">
        <v>0</v>
      </c>
      <c r="F22" s="398">
        <v>0</v>
      </c>
      <c r="G22" s="399">
        <v>0</v>
      </c>
      <c r="H22" s="398">
        <v>0</v>
      </c>
      <c r="I22" s="399">
        <v>0</v>
      </c>
      <c r="J22" s="398">
        <v>0</v>
      </c>
      <c r="K22" s="399">
        <v>0</v>
      </c>
      <c r="L22" s="378">
        <v>0</v>
      </c>
      <c r="M22" s="399">
        <v>0</v>
      </c>
      <c r="N22" s="412" t="s">
        <v>373</v>
      </c>
    </row>
    <row r="23" spans="1:14" ht="25" customHeight="1">
      <c r="A23" s="414" t="s">
        <v>158</v>
      </c>
      <c r="B23" s="398">
        <v>0</v>
      </c>
      <c r="C23" s="399">
        <v>0</v>
      </c>
      <c r="D23" s="378">
        <v>0</v>
      </c>
      <c r="E23" s="379">
        <v>0</v>
      </c>
      <c r="F23" s="398">
        <v>0</v>
      </c>
      <c r="G23" s="399">
        <v>0</v>
      </c>
      <c r="H23" s="398">
        <v>0</v>
      </c>
      <c r="I23" s="399">
        <v>0</v>
      </c>
      <c r="J23" s="398">
        <v>0</v>
      </c>
      <c r="K23" s="399">
        <v>0</v>
      </c>
      <c r="L23" s="378">
        <v>0</v>
      </c>
      <c r="M23" s="399">
        <v>0</v>
      </c>
      <c r="N23" s="412" t="s">
        <v>374</v>
      </c>
    </row>
    <row r="24" spans="1:14" ht="25" customHeight="1">
      <c r="A24" s="414" t="s">
        <v>66</v>
      </c>
      <c r="B24" s="398">
        <v>0</v>
      </c>
      <c r="C24" s="399">
        <v>0</v>
      </c>
      <c r="D24" s="378">
        <v>0</v>
      </c>
      <c r="E24" s="379">
        <v>0</v>
      </c>
      <c r="F24" s="398">
        <v>0</v>
      </c>
      <c r="G24" s="399">
        <v>0</v>
      </c>
      <c r="H24" s="398">
        <v>0</v>
      </c>
      <c r="I24" s="399">
        <v>0</v>
      </c>
      <c r="J24" s="398">
        <v>0</v>
      </c>
      <c r="K24" s="399">
        <v>0</v>
      </c>
      <c r="L24" s="378">
        <v>0</v>
      </c>
      <c r="M24" s="399">
        <v>0</v>
      </c>
      <c r="N24" s="412" t="s">
        <v>375</v>
      </c>
    </row>
    <row r="25" spans="1:14" ht="25" customHeight="1">
      <c r="A25" s="414" t="s">
        <v>307</v>
      </c>
      <c r="B25" s="398">
        <v>0</v>
      </c>
      <c r="C25" s="399">
        <v>0</v>
      </c>
      <c r="D25" s="378">
        <v>0</v>
      </c>
      <c r="E25" s="379">
        <v>0</v>
      </c>
      <c r="F25" s="398">
        <v>0</v>
      </c>
      <c r="G25" s="399">
        <v>0</v>
      </c>
      <c r="H25" s="398">
        <v>0</v>
      </c>
      <c r="I25" s="399">
        <v>0</v>
      </c>
      <c r="J25" s="398">
        <v>0</v>
      </c>
      <c r="K25" s="399">
        <v>0</v>
      </c>
      <c r="L25" s="378">
        <v>0</v>
      </c>
      <c r="M25" s="399">
        <v>0</v>
      </c>
      <c r="N25" s="412" t="s">
        <v>376</v>
      </c>
    </row>
    <row r="26" spans="1:14" ht="25" customHeight="1">
      <c r="A26" s="414" t="s">
        <v>288</v>
      </c>
      <c r="B26" s="398">
        <v>0</v>
      </c>
      <c r="C26" s="399">
        <v>0</v>
      </c>
      <c r="D26" s="378">
        <v>0</v>
      </c>
      <c r="E26" s="379">
        <v>0</v>
      </c>
      <c r="F26" s="398">
        <v>0</v>
      </c>
      <c r="G26" s="399">
        <v>0</v>
      </c>
      <c r="H26" s="398">
        <v>2000</v>
      </c>
      <c r="I26" s="399">
        <v>0.4</v>
      </c>
      <c r="J26" s="398">
        <v>7000</v>
      </c>
      <c r="K26" s="399">
        <v>0.7</v>
      </c>
      <c r="L26" s="378">
        <v>47000</v>
      </c>
      <c r="M26" s="399">
        <v>0.94</v>
      </c>
      <c r="N26" s="412" t="s">
        <v>377</v>
      </c>
    </row>
    <row r="27" spans="1:14" ht="25" customHeight="1">
      <c r="A27" s="414" t="s">
        <v>75</v>
      </c>
      <c r="B27" s="398">
        <v>0</v>
      </c>
      <c r="C27" s="399">
        <v>0</v>
      </c>
      <c r="D27" s="378">
        <v>0</v>
      </c>
      <c r="E27" s="379">
        <v>0</v>
      </c>
      <c r="F27" s="398">
        <v>0</v>
      </c>
      <c r="G27" s="399">
        <v>0</v>
      </c>
      <c r="H27" s="398">
        <v>0</v>
      </c>
      <c r="I27" s="399">
        <v>0</v>
      </c>
      <c r="J27" s="398">
        <v>0</v>
      </c>
      <c r="K27" s="399">
        <v>0</v>
      </c>
      <c r="L27" s="378">
        <v>0</v>
      </c>
      <c r="M27" s="399">
        <v>0</v>
      </c>
      <c r="N27" s="412" t="s">
        <v>378</v>
      </c>
    </row>
    <row r="28" spans="1:14" ht="25" customHeight="1">
      <c r="A28" s="414" t="s">
        <v>231</v>
      </c>
      <c r="B28" s="398">
        <v>0</v>
      </c>
      <c r="C28" s="399">
        <v>0</v>
      </c>
      <c r="D28" s="378">
        <v>0</v>
      </c>
      <c r="E28" s="379">
        <v>0</v>
      </c>
      <c r="F28" s="398">
        <v>0</v>
      </c>
      <c r="G28" s="399">
        <v>0</v>
      </c>
      <c r="H28" s="398">
        <v>0</v>
      </c>
      <c r="I28" s="399">
        <v>0</v>
      </c>
      <c r="J28" s="398">
        <v>0</v>
      </c>
      <c r="K28" s="399">
        <v>0</v>
      </c>
      <c r="L28" s="378">
        <v>0</v>
      </c>
      <c r="M28" s="399">
        <v>0</v>
      </c>
      <c r="N28" s="412" t="s">
        <v>379</v>
      </c>
    </row>
    <row r="29" spans="1:14" ht="25" customHeight="1">
      <c r="A29" s="414" t="s">
        <v>289</v>
      </c>
      <c r="B29" s="398">
        <v>0</v>
      </c>
      <c r="C29" s="399">
        <v>0</v>
      </c>
      <c r="D29" s="378">
        <v>0</v>
      </c>
      <c r="E29" s="379">
        <v>0</v>
      </c>
      <c r="F29" s="398">
        <v>0</v>
      </c>
      <c r="G29" s="399">
        <v>0</v>
      </c>
      <c r="H29" s="398">
        <v>0</v>
      </c>
      <c r="I29" s="399">
        <v>0</v>
      </c>
      <c r="J29" s="398">
        <v>0</v>
      </c>
      <c r="K29" s="399">
        <v>0</v>
      </c>
      <c r="L29" s="378">
        <v>0</v>
      </c>
      <c r="M29" s="399">
        <v>0</v>
      </c>
      <c r="N29" s="412" t="s">
        <v>380</v>
      </c>
    </row>
    <row r="30" spans="1:14" ht="25" customHeight="1">
      <c r="A30" s="414" t="s">
        <v>290</v>
      </c>
      <c r="B30" s="398">
        <v>0</v>
      </c>
      <c r="C30" s="399">
        <v>0</v>
      </c>
      <c r="D30" s="378">
        <v>0</v>
      </c>
      <c r="E30" s="379">
        <v>0</v>
      </c>
      <c r="F30" s="398">
        <v>0</v>
      </c>
      <c r="G30" s="399">
        <v>0</v>
      </c>
      <c r="H30" s="398">
        <v>0</v>
      </c>
      <c r="I30" s="399">
        <v>0</v>
      </c>
      <c r="J30" s="398">
        <v>0</v>
      </c>
      <c r="K30" s="399">
        <v>0</v>
      </c>
      <c r="L30" s="378">
        <v>0</v>
      </c>
      <c r="M30" s="399">
        <v>0</v>
      </c>
      <c r="N30" s="412" t="s">
        <v>381</v>
      </c>
    </row>
    <row r="31" spans="1:14" ht="25" customHeight="1">
      <c r="A31" s="414" t="s">
        <v>291</v>
      </c>
      <c r="B31" s="398">
        <v>0</v>
      </c>
      <c r="C31" s="399">
        <v>0</v>
      </c>
      <c r="D31" s="378">
        <v>0</v>
      </c>
      <c r="E31" s="379">
        <v>0</v>
      </c>
      <c r="F31" s="398">
        <v>0</v>
      </c>
      <c r="G31" s="399">
        <v>0</v>
      </c>
      <c r="H31" s="398">
        <v>0</v>
      </c>
      <c r="I31" s="399">
        <v>0</v>
      </c>
      <c r="J31" s="398">
        <v>0</v>
      </c>
      <c r="K31" s="399">
        <v>0</v>
      </c>
      <c r="L31" s="378">
        <v>0</v>
      </c>
      <c r="M31" s="399">
        <v>0</v>
      </c>
      <c r="N31" s="412" t="s">
        <v>291</v>
      </c>
    </row>
    <row r="32" spans="1:14" ht="25" customHeight="1">
      <c r="A32" s="414" t="s">
        <v>292</v>
      </c>
      <c r="B32" s="398">
        <v>0</v>
      </c>
      <c r="C32" s="399">
        <v>0</v>
      </c>
      <c r="D32" s="378">
        <v>0</v>
      </c>
      <c r="E32" s="379">
        <v>0</v>
      </c>
      <c r="F32" s="398">
        <v>0</v>
      </c>
      <c r="G32" s="399">
        <v>0</v>
      </c>
      <c r="H32" s="398">
        <v>14295</v>
      </c>
      <c r="I32" s="399">
        <v>2.859</v>
      </c>
      <c r="J32" s="398">
        <v>33790</v>
      </c>
      <c r="K32" s="399">
        <v>3.379</v>
      </c>
      <c r="L32" s="378">
        <v>175000.00000000003</v>
      </c>
      <c r="M32" s="399">
        <v>3.5000000000000004</v>
      </c>
      <c r="N32" s="412" t="s">
        <v>283</v>
      </c>
    </row>
    <row r="33" spans="1:18" ht="25" customHeight="1">
      <c r="A33" s="414" t="s">
        <v>293</v>
      </c>
      <c r="B33" s="398">
        <v>0</v>
      </c>
      <c r="C33" s="399">
        <v>0</v>
      </c>
      <c r="D33" s="378">
        <v>0</v>
      </c>
      <c r="E33" s="379">
        <v>0</v>
      </c>
      <c r="F33" s="398">
        <v>0</v>
      </c>
      <c r="G33" s="399">
        <v>0</v>
      </c>
      <c r="H33" s="398">
        <v>0</v>
      </c>
      <c r="I33" s="399">
        <v>0</v>
      </c>
      <c r="J33" s="398">
        <v>0</v>
      </c>
      <c r="K33" s="399">
        <v>0</v>
      </c>
      <c r="L33" s="378">
        <v>0</v>
      </c>
      <c r="M33" s="399">
        <v>0</v>
      </c>
      <c r="N33" s="412" t="s">
        <v>284</v>
      </c>
    </row>
    <row r="34" spans="1:18" ht="25" customHeight="1">
      <c r="A34" s="414" t="s">
        <v>185</v>
      </c>
      <c r="B34" s="398">
        <v>0</v>
      </c>
      <c r="C34" s="399">
        <v>0</v>
      </c>
      <c r="D34" s="378">
        <v>0</v>
      </c>
      <c r="E34" s="379">
        <v>0</v>
      </c>
      <c r="F34" s="398">
        <v>1500</v>
      </c>
      <c r="G34" s="399">
        <v>1.5</v>
      </c>
      <c r="H34" s="398">
        <v>13500</v>
      </c>
      <c r="I34" s="399">
        <v>2.7</v>
      </c>
      <c r="J34" s="398">
        <v>28500</v>
      </c>
      <c r="K34" s="399">
        <v>2.85</v>
      </c>
      <c r="L34" s="378">
        <v>148500</v>
      </c>
      <c r="M34" s="399">
        <v>2.97</v>
      </c>
      <c r="N34" s="412" t="s">
        <v>202</v>
      </c>
    </row>
    <row r="35" spans="1:18" ht="25" customHeight="1">
      <c r="A35" s="414" t="s">
        <v>22</v>
      </c>
      <c r="B35" s="398">
        <v>0</v>
      </c>
      <c r="C35" s="399">
        <v>0</v>
      </c>
      <c r="D35" s="378">
        <v>0</v>
      </c>
      <c r="E35" s="379">
        <v>0</v>
      </c>
      <c r="F35" s="398">
        <v>0</v>
      </c>
      <c r="G35" s="399">
        <v>0</v>
      </c>
      <c r="H35" s="398">
        <v>0</v>
      </c>
      <c r="I35" s="399">
        <v>0</v>
      </c>
      <c r="J35" s="398">
        <v>0</v>
      </c>
      <c r="K35" s="399">
        <v>0</v>
      </c>
      <c r="L35" s="378">
        <v>0</v>
      </c>
      <c r="M35" s="399">
        <v>0</v>
      </c>
      <c r="N35" s="412" t="s">
        <v>73</v>
      </c>
    </row>
    <row r="36" spans="1:18" ht="25" customHeight="1">
      <c r="A36" s="414" t="s">
        <v>294</v>
      </c>
      <c r="B36" s="402">
        <v>0</v>
      </c>
      <c r="C36" s="403">
        <v>0</v>
      </c>
      <c r="D36" s="402">
        <v>0</v>
      </c>
      <c r="E36" s="403">
        <v>0</v>
      </c>
      <c r="F36" s="402">
        <v>0</v>
      </c>
      <c r="G36" s="403">
        <v>0</v>
      </c>
      <c r="H36" s="402">
        <v>0</v>
      </c>
      <c r="I36" s="403">
        <v>0</v>
      </c>
      <c r="J36" s="402">
        <v>0</v>
      </c>
      <c r="K36" s="403">
        <v>0</v>
      </c>
      <c r="L36" s="402">
        <v>0</v>
      </c>
      <c r="M36" s="403">
        <v>0</v>
      </c>
      <c r="N36" s="412" t="s">
        <v>294</v>
      </c>
    </row>
    <row r="37" spans="1:18" ht="25" customHeight="1">
      <c r="A37" s="414"/>
      <c r="B37" s="378"/>
      <c r="C37" s="379"/>
      <c r="D37" s="378"/>
      <c r="E37" s="379"/>
      <c r="F37" s="378"/>
      <c r="G37" s="379"/>
      <c r="H37" s="378"/>
      <c r="I37" s="379"/>
      <c r="J37" s="378"/>
      <c r="K37" s="379"/>
      <c r="L37" s="378"/>
      <c r="M37" s="379"/>
      <c r="N37" s="413"/>
    </row>
    <row r="38" spans="1:18" ht="25" customHeight="1">
      <c r="A38" s="415" t="s">
        <v>324</v>
      </c>
      <c r="B38" s="380"/>
      <c r="C38" s="379"/>
      <c r="D38" s="378"/>
      <c r="E38" s="379"/>
      <c r="F38" s="378"/>
      <c r="G38" s="379"/>
      <c r="H38" s="378"/>
      <c r="I38" s="379"/>
      <c r="J38" s="380"/>
      <c r="K38" s="379"/>
      <c r="L38" s="378"/>
      <c r="M38" s="379"/>
      <c r="N38" s="410" t="s">
        <v>382</v>
      </c>
    </row>
    <row r="39" spans="1:18" ht="25" customHeight="1">
      <c r="A39" s="413"/>
      <c r="B39" s="380"/>
      <c r="C39" s="379"/>
      <c r="D39" s="378"/>
      <c r="E39" s="379"/>
      <c r="F39" s="378"/>
      <c r="G39" s="379"/>
      <c r="H39" s="378"/>
      <c r="I39" s="379"/>
      <c r="J39" s="380"/>
      <c r="K39" s="379"/>
      <c r="L39" s="378"/>
      <c r="M39" s="379"/>
      <c r="N39" s="460"/>
    </row>
    <row r="40" spans="1:18" ht="25" customHeight="1">
      <c r="A40" s="414" t="s">
        <v>232</v>
      </c>
      <c r="B40" s="461">
        <v>0</v>
      </c>
      <c r="C40" s="462">
        <v>0</v>
      </c>
      <c r="D40" s="461">
        <v>0</v>
      </c>
      <c r="E40" s="462">
        <v>0</v>
      </c>
      <c r="F40" s="461">
        <v>0</v>
      </c>
      <c r="G40" s="462">
        <v>0</v>
      </c>
      <c r="H40" s="461">
        <v>9500</v>
      </c>
      <c r="I40" s="462">
        <v>1.9</v>
      </c>
      <c r="J40" s="461">
        <v>20000</v>
      </c>
      <c r="K40" s="462">
        <v>2</v>
      </c>
      <c r="L40" s="461">
        <v>100000</v>
      </c>
      <c r="M40" s="462">
        <v>2</v>
      </c>
      <c r="N40" s="463" t="s">
        <v>383</v>
      </c>
    </row>
    <row r="41" spans="1:18" ht="25" customHeight="1">
      <c r="A41" s="414" t="s">
        <v>325</v>
      </c>
      <c r="B41" s="398">
        <v>0</v>
      </c>
      <c r="C41" s="399">
        <v>0</v>
      </c>
      <c r="D41" s="398">
        <v>0</v>
      </c>
      <c r="E41" s="399">
        <v>0</v>
      </c>
      <c r="F41" s="398">
        <v>0</v>
      </c>
      <c r="G41" s="399">
        <v>0</v>
      </c>
      <c r="H41" s="398">
        <v>0</v>
      </c>
      <c r="I41" s="399">
        <v>0</v>
      </c>
      <c r="J41" s="398">
        <v>0</v>
      </c>
      <c r="K41" s="399">
        <v>0</v>
      </c>
      <c r="L41" s="398">
        <v>0</v>
      </c>
      <c r="M41" s="399">
        <v>0</v>
      </c>
      <c r="N41" s="463" t="s">
        <v>242</v>
      </c>
    </row>
    <row r="42" spans="1:18" ht="25" customHeight="1">
      <c r="A42" s="414" t="s">
        <v>78</v>
      </c>
      <c r="B42" s="398">
        <v>0</v>
      </c>
      <c r="C42" s="399">
        <v>0</v>
      </c>
      <c r="D42" s="398">
        <v>0</v>
      </c>
      <c r="E42" s="399">
        <v>0</v>
      </c>
      <c r="F42" s="398">
        <v>0</v>
      </c>
      <c r="G42" s="399">
        <v>0</v>
      </c>
      <c r="H42" s="398">
        <v>0</v>
      </c>
      <c r="I42" s="399">
        <v>0</v>
      </c>
      <c r="J42" s="398">
        <v>0</v>
      </c>
      <c r="K42" s="399">
        <v>0</v>
      </c>
      <c r="L42" s="398">
        <v>0</v>
      </c>
      <c r="M42" s="399">
        <v>0</v>
      </c>
      <c r="N42" s="463" t="s">
        <v>384</v>
      </c>
    </row>
    <row r="43" spans="1:18" ht="25" customHeight="1">
      <c r="A43" s="414" t="s">
        <v>233</v>
      </c>
      <c r="B43" s="402">
        <v>0</v>
      </c>
      <c r="C43" s="403">
        <v>0</v>
      </c>
      <c r="D43" s="402">
        <v>0</v>
      </c>
      <c r="E43" s="403">
        <v>0</v>
      </c>
      <c r="F43" s="402">
        <v>0</v>
      </c>
      <c r="G43" s="403">
        <v>0</v>
      </c>
      <c r="H43" s="402">
        <v>14295</v>
      </c>
      <c r="I43" s="403">
        <v>2.859</v>
      </c>
      <c r="J43" s="402">
        <v>33790</v>
      </c>
      <c r="K43" s="403">
        <v>3.379</v>
      </c>
      <c r="L43" s="402">
        <v>175000.00000000003</v>
      </c>
      <c r="M43" s="403">
        <v>3.5000000000000004</v>
      </c>
      <c r="N43" s="463" t="s">
        <v>233</v>
      </c>
    </row>
    <row r="44" spans="1:18" ht="19" customHeight="1">
      <c r="B44" s="427"/>
      <c r="C44" s="427"/>
      <c r="D44" s="428"/>
      <c r="E44" s="427"/>
      <c r="G44" s="429"/>
      <c r="H44" s="430"/>
      <c r="I44" s="431"/>
      <c r="J44" s="427"/>
      <c r="K44" s="431"/>
      <c r="L44" s="427"/>
      <c r="M44" s="427"/>
      <c r="N44" s="427"/>
      <c r="O44" s="431"/>
      <c r="Q44" s="431"/>
    </row>
    <row r="45" spans="1:18" ht="19" customHeight="1">
      <c r="A45" s="357"/>
      <c r="B45" s="432"/>
      <c r="C45" s="429"/>
      <c r="D45" s="428"/>
      <c r="E45" s="427"/>
      <c r="G45" s="429"/>
      <c r="H45" s="430"/>
      <c r="I45" s="427"/>
      <c r="J45" s="427"/>
      <c r="K45" s="427"/>
      <c r="L45" s="427"/>
      <c r="M45" s="427"/>
      <c r="N45" s="427"/>
    </row>
    <row r="46" spans="1:18" ht="19" customHeight="1">
      <c r="A46" s="963" t="s">
        <v>699</v>
      </c>
      <c r="B46" s="963"/>
      <c r="C46" s="963"/>
      <c r="D46" s="963"/>
      <c r="E46" s="963"/>
      <c r="F46" s="963"/>
      <c r="G46" s="963"/>
      <c r="H46" s="963"/>
      <c r="I46" s="963"/>
      <c r="J46" s="963"/>
      <c r="K46" s="963"/>
      <c r="L46" s="963"/>
      <c r="M46" s="963"/>
      <c r="N46" s="963"/>
      <c r="O46" s="353"/>
      <c r="P46" s="353"/>
      <c r="Q46" s="353"/>
      <c r="R46" s="353"/>
    </row>
    <row r="47" spans="1:18" ht="19" customHeight="1">
      <c r="A47" s="963" t="s">
        <v>700</v>
      </c>
      <c r="B47" s="963"/>
      <c r="C47" s="963"/>
      <c r="D47" s="963"/>
      <c r="E47" s="963"/>
      <c r="F47" s="963"/>
      <c r="G47" s="963"/>
      <c r="H47" s="963"/>
      <c r="I47" s="963"/>
      <c r="J47" s="963"/>
      <c r="K47" s="963"/>
      <c r="L47" s="963"/>
      <c r="M47" s="963"/>
      <c r="N47" s="963"/>
      <c r="O47" s="353"/>
      <c r="P47" s="353"/>
      <c r="Q47" s="353"/>
      <c r="R47" s="353"/>
    </row>
    <row r="48" spans="1:18" ht="19" customHeight="1">
      <c r="A48" s="353"/>
      <c r="B48" s="363"/>
      <c r="C48" s="372"/>
      <c r="D48" s="360"/>
      <c r="E48" s="369"/>
      <c r="F48" s="361"/>
      <c r="G48" s="372"/>
      <c r="H48" s="362"/>
      <c r="I48" s="369"/>
      <c r="J48" s="359"/>
      <c r="K48" s="359"/>
      <c r="L48" s="369"/>
      <c r="M48" s="359"/>
      <c r="N48" s="369"/>
      <c r="O48" s="359"/>
      <c r="P48" s="369"/>
      <c r="Q48" s="361"/>
      <c r="R48" s="369"/>
    </row>
    <row r="49" spans="1:18" ht="19" customHeight="1">
      <c r="A49" s="963" t="s">
        <v>361</v>
      </c>
      <c r="B49" s="963"/>
      <c r="C49" s="963"/>
      <c r="D49" s="963"/>
      <c r="E49" s="963"/>
      <c r="F49" s="963"/>
      <c r="G49" s="963"/>
      <c r="H49" s="963"/>
      <c r="I49" s="963"/>
      <c r="J49" s="963"/>
      <c r="K49" s="963"/>
      <c r="L49" s="963"/>
      <c r="M49" s="963"/>
      <c r="N49" s="963"/>
      <c r="O49" s="353"/>
      <c r="P49" s="353"/>
      <c r="Q49" s="353"/>
      <c r="R49" s="353"/>
    </row>
    <row r="50" spans="1:18" ht="39" customHeight="1">
      <c r="A50" s="962" t="s">
        <v>157</v>
      </c>
      <c r="B50" s="962"/>
      <c r="C50" s="962"/>
      <c r="D50" s="962"/>
      <c r="E50" s="962"/>
      <c r="F50" s="962"/>
      <c r="G50" s="962"/>
      <c r="H50" s="962"/>
      <c r="I50" s="962"/>
      <c r="J50" s="962"/>
      <c r="K50" s="962"/>
      <c r="L50" s="962"/>
      <c r="M50" s="962"/>
      <c r="N50" s="962"/>
      <c r="O50" s="464"/>
      <c r="P50" s="464"/>
      <c r="Q50" s="464"/>
      <c r="R50" s="464"/>
    </row>
    <row r="51" spans="1:18" ht="19" customHeight="1">
      <c r="B51" s="432"/>
      <c r="C51" s="429"/>
      <c r="D51" s="428"/>
      <c r="E51" s="427"/>
      <c r="G51" s="429"/>
      <c r="H51" s="430"/>
      <c r="I51" s="427"/>
      <c r="J51" s="427"/>
      <c r="K51" s="427"/>
      <c r="L51" s="427"/>
      <c r="M51" s="427"/>
      <c r="N51" s="427"/>
    </row>
    <row r="52" spans="1:18">
      <c r="B52" s="432"/>
      <c r="C52" s="429"/>
      <c r="D52" s="428"/>
      <c r="E52" s="427"/>
      <c r="G52" s="429"/>
      <c r="H52" s="430"/>
      <c r="I52" s="427"/>
      <c r="J52" s="427"/>
      <c r="K52" s="427"/>
      <c r="L52" s="427"/>
      <c r="M52" s="427"/>
      <c r="N52" s="427"/>
    </row>
    <row r="53" spans="1:18">
      <c r="B53" s="432"/>
      <c r="C53" s="429"/>
      <c r="D53" s="428"/>
      <c r="E53" s="427"/>
      <c r="G53" s="429"/>
      <c r="H53" s="430"/>
      <c r="I53" s="427"/>
      <c r="J53" s="427"/>
      <c r="K53" s="427"/>
      <c r="L53" s="427"/>
      <c r="M53" s="427"/>
      <c r="N53" s="427"/>
    </row>
    <row r="54" spans="1:18">
      <c r="B54" s="432"/>
      <c r="C54" s="429"/>
      <c r="D54" s="428"/>
      <c r="E54" s="427"/>
      <c r="G54" s="429"/>
      <c r="H54" s="430"/>
      <c r="I54" s="427"/>
      <c r="J54" s="427"/>
      <c r="K54" s="427"/>
      <c r="L54" s="427"/>
      <c r="M54" s="427"/>
      <c r="N54" s="427"/>
    </row>
    <row r="55" spans="1:18">
      <c r="B55" s="427"/>
      <c r="C55" s="427"/>
      <c r="D55" s="427"/>
      <c r="E55" s="427"/>
      <c r="F55" s="427"/>
      <c r="G55" s="427"/>
      <c r="H55" s="427"/>
      <c r="I55" s="427"/>
      <c r="J55" s="427"/>
      <c r="K55" s="427"/>
      <c r="L55" s="427"/>
      <c r="M55" s="427"/>
      <c r="N55" s="427"/>
    </row>
    <row r="56" spans="1:18">
      <c r="B56" s="427"/>
      <c r="C56" s="427"/>
      <c r="D56" s="427"/>
      <c r="E56" s="427"/>
      <c r="F56" s="427"/>
      <c r="G56" s="427"/>
      <c r="H56" s="427"/>
      <c r="I56" s="427"/>
      <c r="J56" s="427"/>
      <c r="K56" s="427"/>
      <c r="L56" s="427"/>
      <c r="M56" s="427"/>
      <c r="N56" s="427"/>
    </row>
    <row r="57" spans="1:18">
      <c r="B57" s="427"/>
      <c r="C57" s="427"/>
      <c r="D57" s="427"/>
      <c r="E57" s="427"/>
      <c r="F57" s="427"/>
      <c r="G57" s="427"/>
      <c r="H57" s="427"/>
      <c r="I57" s="427"/>
      <c r="J57" s="427"/>
      <c r="K57" s="427"/>
      <c r="L57" s="427"/>
      <c r="M57" s="427"/>
      <c r="N57" s="427"/>
    </row>
    <row r="58" spans="1:18">
      <c r="B58" s="427"/>
      <c r="C58" s="427"/>
      <c r="D58" s="427"/>
      <c r="E58" s="427"/>
      <c r="F58" s="427"/>
      <c r="G58" s="427"/>
      <c r="H58" s="427"/>
      <c r="I58" s="427"/>
      <c r="J58" s="427"/>
      <c r="K58" s="427"/>
      <c r="L58" s="427"/>
      <c r="M58" s="427"/>
      <c r="N58" s="427"/>
    </row>
    <row r="59" spans="1:18">
      <c r="B59" s="427"/>
      <c r="C59" s="427"/>
      <c r="D59" s="427"/>
      <c r="E59" s="427"/>
      <c r="F59" s="427"/>
      <c r="G59" s="427"/>
      <c r="H59" s="427"/>
      <c r="I59" s="427"/>
      <c r="J59" s="427"/>
      <c r="K59" s="427"/>
      <c r="L59" s="427"/>
      <c r="M59" s="427"/>
      <c r="N59" s="427"/>
    </row>
    <row r="60" spans="1:18">
      <c r="B60" s="427"/>
      <c r="C60" s="427"/>
      <c r="D60" s="427"/>
      <c r="E60" s="427"/>
      <c r="F60" s="427"/>
      <c r="G60" s="427"/>
      <c r="H60" s="427"/>
      <c r="I60" s="427"/>
      <c r="J60" s="427"/>
      <c r="K60" s="427"/>
      <c r="L60" s="427"/>
      <c r="M60" s="427"/>
      <c r="N60" s="427"/>
    </row>
    <row r="61" spans="1:18">
      <c r="B61" s="427"/>
      <c r="C61" s="427"/>
      <c r="D61" s="427"/>
      <c r="E61" s="427"/>
      <c r="F61" s="427"/>
      <c r="G61" s="427"/>
      <c r="H61" s="427"/>
      <c r="I61" s="427"/>
      <c r="J61" s="427"/>
      <c r="K61" s="427"/>
      <c r="L61" s="427"/>
      <c r="M61" s="427"/>
      <c r="N61" s="427"/>
    </row>
    <row r="62" spans="1:18">
      <c r="B62" s="427"/>
      <c r="C62" s="427"/>
      <c r="D62" s="427"/>
      <c r="E62" s="427"/>
      <c r="F62" s="427"/>
      <c r="G62" s="427"/>
      <c r="H62" s="427"/>
      <c r="I62" s="427"/>
      <c r="J62" s="427"/>
      <c r="K62" s="427"/>
      <c r="L62" s="427"/>
      <c r="M62" s="427"/>
      <c r="N62" s="427"/>
    </row>
    <row r="63" spans="1:18">
      <c r="B63" s="427"/>
      <c r="C63" s="427"/>
      <c r="D63" s="427"/>
      <c r="E63" s="427"/>
      <c r="F63" s="427"/>
      <c r="G63" s="427"/>
      <c r="H63" s="427"/>
      <c r="I63" s="427"/>
      <c r="J63" s="427"/>
      <c r="K63" s="427"/>
      <c r="L63" s="427"/>
      <c r="M63" s="427"/>
      <c r="N63" s="427"/>
    </row>
    <row r="64" spans="1:18">
      <c r="B64" s="427"/>
      <c r="C64" s="427"/>
      <c r="D64" s="427"/>
      <c r="E64" s="427"/>
      <c r="F64" s="427"/>
      <c r="G64" s="427"/>
      <c r="H64" s="427"/>
      <c r="I64" s="427"/>
      <c r="J64" s="427"/>
      <c r="K64" s="427"/>
      <c r="L64" s="427"/>
      <c r="M64" s="427"/>
      <c r="N64" s="427"/>
    </row>
    <row r="65" spans="2:14">
      <c r="B65" s="427"/>
      <c r="C65" s="427"/>
      <c r="D65" s="427"/>
      <c r="E65" s="427"/>
      <c r="F65" s="427"/>
      <c r="G65" s="427"/>
      <c r="H65" s="427"/>
      <c r="I65" s="427"/>
      <c r="J65" s="427"/>
      <c r="K65" s="427"/>
      <c r="L65" s="427"/>
      <c r="M65" s="427"/>
      <c r="N65" s="427"/>
    </row>
    <row r="66" spans="2:14">
      <c r="B66" s="427"/>
      <c r="C66" s="427"/>
      <c r="D66" s="427"/>
      <c r="E66" s="427"/>
      <c r="F66" s="427"/>
      <c r="G66" s="427"/>
      <c r="H66" s="427"/>
      <c r="I66" s="427"/>
      <c r="J66" s="427"/>
      <c r="K66" s="427"/>
      <c r="L66" s="427"/>
      <c r="M66" s="427"/>
      <c r="N66" s="427"/>
    </row>
    <row r="67" spans="2:14">
      <c r="B67" s="427"/>
      <c r="C67" s="427"/>
      <c r="D67" s="427"/>
      <c r="E67" s="427"/>
      <c r="F67" s="427"/>
      <c r="G67" s="427"/>
      <c r="H67" s="427"/>
      <c r="I67" s="427"/>
      <c r="J67" s="427"/>
      <c r="K67" s="427"/>
      <c r="L67" s="427"/>
      <c r="M67" s="427"/>
      <c r="N67" s="427"/>
    </row>
    <row r="68" spans="2:14">
      <c r="B68" s="427"/>
      <c r="C68" s="427"/>
      <c r="D68" s="427"/>
      <c r="E68" s="427"/>
      <c r="F68" s="427"/>
      <c r="G68" s="427"/>
      <c r="H68" s="427"/>
      <c r="I68" s="427"/>
      <c r="J68" s="427"/>
      <c r="K68" s="427"/>
      <c r="L68" s="427"/>
      <c r="M68" s="427"/>
      <c r="N68" s="427"/>
    </row>
    <row r="69" spans="2:14">
      <c r="B69" s="427"/>
      <c r="C69" s="427"/>
      <c r="D69" s="427"/>
      <c r="E69" s="427"/>
      <c r="F69" s="427"/>
      <c r="G69" s="427"/>
      <c r="H69" s="427"/>
      <c r="I69" s="427"/>
      <c r="J69" s="427"/>
      <c r="K69" s="427"/>
      <c r="L69" s="427"/>
      <c r="M69" s="427"/>
      <c r="N69" s="427"/>
    </row>
    <row r="70" spans="2:14">
      <c r="B70" s="427"/>
      <c r="C70" s="427"/>
      <c r="D70" s="427"/>
      <c r="E70" s="427"/>
      <c r="F70" s="427"/>
      <c r="G70" s="427"/>
      <c r="H70" s="427"/>
      <c r="I70" s="427"/>
      <c r="J70" s="427"/>
      <c r="K70" s="427"/>
      <c r="L70" s="427"/>
      <c r="M70" s="427"/>
      <c r="N70" s="427"/>
    </row>
    <row r="71" spans="2:14">
      <c r="B71" s="427"/>
      <c r="C71" s="427"/>
      <c r="D71" s="427"/>
      <c r="E71" s="427"/>
      <c r="F71" s="427"/>
      <c r="G71" s="427"/>
      <c r="H71" s="427"/>
      <c r="I71" s="427"/>
      <c r="J71" s="427"/>
      <c r="K71" s="427"/>
      <c r="L71" s="427"/>
      <c r="M71" s="427"/>
      <c r="N71" s="427"/>
    </row>
    <row r="72" spans="2:14">
      <c r="B72" s="427"/>
      <c r="C72" s="427"/>
      <c r="D72" s="427"/>
      <c r="E72" s="427"/>
      <c r="F72" s="427"/>
      <c r="G72" s="427"/>
      <c r="H72" s="427"/>
      <c r="I72" s="427"/>
      <c r="J72" s="427"/>
      <c r="K72" s="427"/>
      <c r="L72" s="427"/>
      <c r="M72" s="427"/>
      <c r="N72" s="427"/>
    </row>
    <row r="73" spans="2:14">
      <c r="B73" s="427"/>
      <c r="C73" s="427"/>
      <c r="D73" s="427"/>
      <c r="E73" s="427"/>
      <c r="F73" s="427"/>
      <c r="G73" s="427"/>
      <c r="H73" s="427"/>
      <c r="I73" s="427"/>
      <c r="J73" s="427"/>
      <c r="K73" s="427"/>
      <c r="L73" s="427"/>
      <c r="M73" s="427"/>
      <c r="N73" s="427"/>
    </row>
    <row r="74" spans="2:14">
      <c r="B74" s="427"/>
      <c r="C74" s="427"/>
      <c r="D74" s="427"/>
      <c r="E74" s="427"/>
      <c r="F74" s="427"/>
      <c r="G74" s="427"/>
      <c r="H74" s="427"/>
      <c r="I74" s="427"/>
      <c r="J74" s="427"/>
      <c r="K74" s="427"/>
      <c r="L74" s="427"/>
      <c r="M74" s="427"/>
      <c r="N74" s="427"/>
    </row>
    <row r="75" spans="2:14">
      <c r="B75" s="427"/>
      <c r="C75" s="427"/>
      <c r="D75" s="427"/>
      <c r="E75" s="427"/>
      <c r="F75" s="427"/>
      <c r="G75" s="427"/>
      <c r="H75" s="427"/>
      <c r="I75" s="427"/>
      <c r="J75" s="427"/>
      <c r="K75" s="427"/>
      <c r="L75" s="427"/>
      <c r="M75" s="427"/>
      <c r="N75" s="427"/>
    </row>
    <row r="76" spans="2:14">
      <c r="B76" s="427"/>
      <c r="C76" s="427"/>
      <c r="D76" s="427"/>
      <c r="E76" s="427"/>
      <c r="F76" s="427"/>
      <c r="G76" s="427"/>
      <c r="H76" s="427"/>
      <c r="I76" s="427"/>
      <c r="J76" s="427"/>
      <c r="K76" s="427"/>
      <c r="L76" s="427"/>
      <c r="M76" s="427"/>
      <c r="N76" s="427"/>
    </row>
    <row r="77" spans="2:14">
      <c r="B77" s="427"/>
      <c r="C77" s="427"/>
      <c r="D77" s="427"/>
      <c r="E77" s="427"/>
      <c r="F77" s="427"/>
      <c r="G77" s="427"/>
      <c r="H77" s="427"/>
      <c r="I77" s="427"/>
      <c r="J77" s="427"/>
      <c r="K77" s="427"/>
      <c r="L77" s="427"/>
      <c r="M77" s="427"/>
      <c r="N77" s="427"/>
    </row>
    <row r="78" spans="2:14">
      <c r="B78" s="427"/>
      <c r="C78" s="427"/>
      <c r="D78" s="427"/>
      <c r="E78" s="427"/>
      <c r="F78" s="427"/>
      <c r="G78" s="427"/>
      <c r="H78" s="427"/>
      <c r="I78" s="427"/>
      <c r="J78" s="427"/>
      <c r="K78" s="427"/>
      <c r="L78" s="427"/>
      <c r="M78" s="427"/>
      <c r="N78" s="427"/>
    </row>
    <row r="79" spans="2:14">
      <c r="B79" s="427"/>
      <c r="C79" s="427"/>
      <c r="D79" s="427"/>
      <c r="E79" s="427"/>
      <c r="F79" s="427"/>
      <c r="G79" s="427"/>
      <c r="H79" s="427"/>
      <c r="I79" s="427"/>
      <c r="J79" s="427"/>
      <c r="K79" s="427"/>
      <c r="L79" s="427"/>
      <c r="M79" s="427"/>
      <c r="N79" s="427"/>
    </row>
    <row r="80" spans="2:14">
      <c r="B80" s="427"/>
      <c r="C80" s="427"/>
      <c r="D80" s="427"/>
      <c r="E80" s="427"/>
      <c r="F80" s="427"/>
      <c r="G80" s="427"/>
      <c r="H80" s="427"/>
      <c r="I80" s="427"/>
      <c r="J80" s="427"/>
      <c r="K80" s="427"/>
      <c r="L80" s="427"/>
      <c r="M80" s="427"/>
      <c r="N80" s="427"/>
    </row>
    <row r="81" spans="2:14">
      <c r="B81" s="427"/>
      <c r="C81" s="427"/>
      <c r="D81" s="427"/>
      <c r="E81" s="427"/>
      <c r="F81" s="427"/>
      <c r="G81" s="427"/>
      <c r="H81" s="427"/>
      <c r="I81" s="427"/>
      <c r="J81" s="427"/>
      <c r="K81" s="427"/>
      <c r="L81" s="427"/>
      <c r="M81" s="427"/>
      <c r="N81" s="427"/>
    </row>
    <row r="82" spans="2:14">
      <c r="B82" s="427"/>
      <c r="C82" s="427"/>
      <c r="D82" s="427"/>
      <c r="E82" s="427"/>
      <c r="F82" s="427"/>
      <c r="G82" s="427"/>
      <c r="H82" s="427"/>
      <c r="I82" s="427"/>
      <c r="J82" s="427"/>
      <c r="K82" s="427"/>
      <c r="L82" s="427"/>
      <c r="M82" s="427"/>
      <c r="N82" s="427"/>
    </row>
    <row r="83" spans="2:14">
      <c r="B83" s="427"/>
      <c r="C83" s="427"/>
      <c r="D83" s="427"/>
      <c r="E83" s="427"/>
      <c r="F83" s="427"/>
      <c r="G83" s="427"/>
      <c r="H83" s="427"/>
      <c r="I83" s="427"/>
      <c r="J83" s="427"/>
      <c r="K83" s="427"/>
      <c r="L83" s="427"/>
      <c r="M83" s="427"/>
      <c r="N83" s="427"/>
    </row>
    <row r="84" spans="2:14">
      <c r="B84" s="427"/>
      <c r="C84" s="427"/>
      <c r="D84" s="427"/>
      <c r="E84" s="427"/>
      <c r="F84" s="427"/>
      <c r="G84" s="427"/>
      <c r="H84" s="427"/>
      <c r="I84" s="427"/>
      <c r="J84" s="427"/>
      <c r="K84" s="427"/>
      <c r="L84" s="427"/>
      <c r="M84" s="427"/>
      <c r="N84" s="427"/>
    </row>
    <row r="85" spans="2:14">
      <c r="B85" s="427"/>
      <c r="C85" s="427"/>
      <c r="D85" s="427"/>
      <c r="E85" s="427"/>
      <c r="F85" s="427"/>
      <c r="G85" s="427"/>
      <c r="H85" s="427"/>
      <c r="I85" s="427"/>
      <c r="J85" s="427"/>
      <c r="K85" s="427"/>
      <c r="L85" s="427"/>
      <c r="M85" s="427"/>
      <c r="N85" s="427"/>
    </row>
    <row r="86" spans="2:14">
      <c r="B86" s="427"/>
      <c r="C86" s="427"/>
      <c r="D86" s="427"/>
      <c r="E86" s="427"/>
      <c r="F86" s="427"/>
      <c r="G86" s="427"/>
      <c r="H86" s="427"/>
      <c r="I86" s="427"/>
      <c r="J86" s="427"/>
      <c r="K86" s="427"/>
      <c r="L86" s="427"/>
      <c r="M86" s="427"/>
      <c r="N86" s="427"/>
    </row>
    <row r="87" spans="2:14">
      <c r="B87" s="427"/>
      <c r="C87" s="427"/>
      <c r="D87" s="427"/>
      <c r="E87" s="427"/>
      <c r="F87" s="427"/>
      <c r="G87" s="427"/>
      <c r="H87" s="427"/>
      <c r="I87" s="427"/>
      <c r="J87" s="427"/>
      <c r="K87" s="427"/>
      <c r="L87" s="427"/>
      <c r="M87" s="427"/>
      <c r="N87" s="427"/>
    </row>
    <row r="88" spans="2:14">
      <c r="B88" s="427"/>
      <c r="C88" s="427"/>
      <c r="D88" s="427"/>
      <c r="E88" s="427"/>
      <c r="F88" s="427"/>
      <c r="G88" s="427"/>
      <c r="H88" s="427"/>
      <c r="I88" s="427"/>
      <c r="J88" s="427"/>
      <c r="K88" s="427"/>
      <c r="L88" s="427"/>
      <c r="M88" s="427"/>
      <c r="N88" s="427"/>
    </row>
    <row r="89" spans="2:14">
      <c r="B89" s="427"/>
      <c r="C89" s="427"/>
      <c r="D89" s="427"/>
      <c r="E89" s="427"/>
      <c r="F89" s="427"/>
      <c r="G89" s="427"/>
      <c r="H89" s="427"/>
      <c r="I89" s="427"/>
      <c r="J89" s="427"/>
      <c r="K89" s="427"/>
      <c r="L89" s="427"/>
      <c r="M89" s="427"/>
      <c r="N89" s="427"/>
    </row>
    <row r="90" spans="2:14">
      <c r="B90" s="427"/>
      <c r="C90" s="427"/>
      <c r="D90" s="427"/>
      <c r="E90" s="427"/>
      <c r="F90" s="427"/>
      <c r="G90" s="427"/>
      <c r="H90" s="427"/>
      <c r="I90" s="427"/>
      <c r="J90" s="427"/>
      <c r="K90" s="427"/>
      <c r="L90" s="427"/>
      <c r="M90" s="427"/>
      <c r="N90" s="427"/>
    </row>
    <row r="91" spans="2:14">
      <c r="B91" s="427"/>
      <c r="C91" s="427"/>
      <c r="D91" s="427"/>
      <c r="E91" s="427"/>
      <c r="F91" s="427"/>
      <c r="G91" s="427"/>
      <c r="H91" s="427"/>
      <c r="I91" s="427"/>
      <c r="J91" s="427"/>
      <c r="K91" s="427"/>
      <c r="L91" s="427"/>
      <c r="M91" s="427"/>
      <c r="N91" s="427"/>
    </row>
    <row r="92" spans="2:14">
      <c r="B92" s="427"/>
      <c r="C92" s="427"/>
      <c r="D92" s="427"/>
      <c r="E92" s="427"/>
      <c r="F92" s="427"/>
      <c r="G92" s="427"/>
      <c r="H92" s="427"/>
      <c r="I92" s="427"/>
      <c r="J92" s="427"/>
      <c r="K92" s="427"/>
      <c r="L92" s="427"/>
      <c r="M92" s="427"/>
      <c r="N92" s="427"/>
    </row>
    <row r="93" spans="2:14">
      <c r="B93" s="427"/>
      <c r="C93" s="427"/>
      <c r="D93" s="427"/>
      <c r="E93" s="427"/>
      <c r="F93" s="427"/>
      <c r="G93" s="427"/>
      <c r="H93" s="427"/>
      <c r="I93" s="427"/>
      <c r="J93" s="427"/>
      <c r="K93" s="427"/>
      <c r="L93" s="427"/>
      <c r="M93" s="427"/>
      <c r="N93" s="427"/>
    </row>
    <row r="94" spans="2:14">
      <c r="B94" s="427"/>
      <c r="C94" s="427"/>
      <c r="D94" s="427"/>
      <c r="E94" s="427"/>
      <c r="F94" s="427"/>
      <c r="G94" s="427"/>
      <c r="H94" s="427"/>
      <c r="I94" s="427"/>
      <c r="J94" s="427"/>
      <c r="K94" s="427"/>
      <c r="L94" s="427"/>
      <c r="M94" s="427"/>
      <c r="N94" s="427"/>
    </row>
    <row r="95" spans="2:14">
      <c r="B95" s="427"/>
      <c r="C95" s="427"/>
      <c r="D95" s="427"/>
      <c r="E95" s="427"/>
      <c r="F95" s="427"/>
      <c r="G95" s="427"/>
      <c r="H95" s="427"/>
      <c r="I95" s="427"/>
      <c r="J95" s="427"/>
      <c r="K95" s="427"/>
      <c r="L95" s="427"/>
      <c r="M95" s="427"/>
      <c r="N95" s="427"/>
    </row>
    <row r="96" spans="2:14">
      <c r="B96" s="427"/>
      <c r="C96" s="427"/>
      <c r="D96" s="427"/>
      <c r="E96" s="427"/>
      <c r="F96" s="427"/>
      <c r="G96" s="427"/>
      <c r="H96" s="427"/>
      <c r="I96" s="427"/>
      <c r="J96" s="427"/>
      <c r="K96" s="427"/>
      <c r="L96" s="427"/>
      <c r="M96" s="427"/>
      <c r="N96" s="427"/>
    </row>
    <row r="97" spans="2:14">
      <c r="B97" s="427"/>
      <c r="C97" s="427"/>
      <c r="D97" s="427"/>
      <c r="E97" s="427"/>
      <c r="F97" s="427"/>
      <c r="G97" s="427"/>
      <c r="H97" s="427"/>
      <c r="I97" s="427"/>
      <c r="J97" s="427"/>
      <c r="K97" s="427"/>
      <c r="L97" s="427"/>
      <c r="M97" s="427"/>
      <c r="N97" s="427"/>
    </row>
    <row r="98" spans="2:14">
      <c r="B98" s="427"/>
      <c r="C98" s="427"/>
      <c r="D98" s="427"/>
      <c r="E98" s="427"/>
      <c r="F98" s="427"/>
      <c r="G98" s="427"/>
      <c r="H98" s="427"/>
      <c r="I98" s="427"/>
      <c r="J98" s="427"/>
      <c r="K98" s="427"/>
      <c r="L98" s="427"/>
      <c r="M98" s="427"/>
      <c r="N98" s="427"/>
    </row>
    <row r="99" spans="2:14">
      <c r="B99" s="427"/>
      <c r="C99" s="427"/>
      <c r="D99" s="427"/>
      <c r="E99" s="427"/>
      <c r="F99" s="427"/>
      <c r="G99" s="427"/>
      <c r="H99" s="427"/>
      <c r="I99" s="427"/>
      <c r="J99" s="427"/>
      <c r="K99" s="427"/>
      <c r="L99" s="427"/>
      <c r="M99" s="427"/>
      <c r="N99" s="427"/>
    </row>
    <row r="100" spans="2:14">
      <c r="B100" s="427"/>
      <c r="C100" s="427"/>
      <c r="D100" s="427"/>
      <c r="E100" s="427"/>
      <c r="F100" s="427"/>
      <c r="G100" s="427"/>
      <c r="H100" s="427"/>
      <c r="I100" s="427"/>
      <c r="J100" s="427"/>
      <c r="K100" s="427"/>
      <c r="L100" s="427"/>
      <c r="M100" s="427"/>
      <c r="N100" s="427"/>
    </row>
    <row r="101" spans="2:14">
      <c r="B101" s="427"/>
      <c r="C101" s="427"/>
      <c r="D101" s="427"/>
      <c r="E101" s="427"/>
      <c r="F101" s="427"/>
      <c r="G101" s="427"/>
      <c r="H101" s="427"/>
      <c r="I101" s="427"/>
      <c r="J101" s="427"/>
      <c r="K101" s="427"/>
      <c r="L101" s="427"/>
      <c r="M101" s="427"/>
      <c r="N101" s="427"/>
    </row>
    <row r="102" spans="2:14">
      <c r="B102" s="427"/>
      <c r="C102" s="427"/>
      <c r="D102" s="427"/>
      <c r="E102" s="427"/>
      <c r="F102" s="427"/>
      <c r="G102" s="427"/>
      <c r="H102" s="427"/>
      <c r="I102" s="427"/>
      <c r="J102" s="427"/>
      <c r="K102" s="427"/>
      <c r="L102" s="427"/>
      <c r="M102" s="427"/>
      <c r="N102" s="427"/>
    </row>
    <row r="103" spans="2:14">
      <c r="B103" s="427"/>
      <c r="C103" s="427"/>
      <c r="D103" s="427"/>
      <c r="E103" s="427"/>
      <c r="F103" s="427"/>
      <c r="G103" s="427"/>
      <c r="H103" s="427"/>
      <c r="I103" s="427"/>
      <c r="J103" s="427"/>
      <c r="K103" s="427"/>
      <c r="L103" s="427"/>
      <c r="M103" s="427"/>
      <c r="N103" s="427"/>
    </row>
    <row r="104" spans="2:14">
      <c r="B104" s="427"/>
      <c r="C104" s="427"/>
      <c r="D104" s="427"/>
      <c r="E104" s="427"/>
      <c r="F104" s="427"/>
      <c r="G104" s="427"/>
      <c r="H104" s="427"/>
      <c r="I104" s="427"/>
      <c r="J104" s="427"/>
      <c r="K104" s="427"/>
      <c r="L104" s="427"/>
      <c r="M104" s="427"/>
      <c r="N104" s="427"/>
    </row>
    <row r="105" spans="2:14">
      <c r="B105" s="427"/>
      <c r="C105" s="427"/>
      <c r="D105" s="427"/>
      <c r="E105" s="427"/>
      <c r="F105" s="427"/>
      <c r="G105" s="427"/>
      <c r="H105" s="427"/>
      <c r="I105" s="427"/>
      <c r="J105" s="427"/>
      <c r="K105" s="427"/>
      <c r="L105" s="427"/>
      <c r="M105" s="427"/>
      <c r="N105" s="427"/>
    </row>
    <row r="106" spans="2:14">
      <c r="B106" s="427"/>
      <c r="C106" s="427"/>
      <c r="D106" s="427"/>
      <c r="E106" s="427"/>
      <c r="F106" s="427"/>
      <c r="G106" s="427"/>
      <c r="H106" s="427"/>
      <c r="I106" s="427"/>
      <c r="J106" s="427"/>
      <c r="K106" s="427"/>
      <c r="L106" s="427"/>
      <c r="M106" s="427"/>
      <c r="N106" s="427"/>
    </row>
    <row r="107" spans="2:14">
      <c r="B107" s="427"/>
      <c r="C107" s="427"/>
      <c r="D107" s="427"/>
      <c r="E107" s="427"/>
      <c r="F107" s="427"/>
      <c r="G107" s="427"/>
      <c r="H107" s="427"/>
      <c r="I107" s="427"/>
      <c r="J107" s="427"/>
      <c r="K107" s="427"/>
      <c r="L107" s="427"/>
      <c r="M107" s="427"/>
      <c r="N107" s="427"/>
    </row>
    <row r="108" spans="2:14">
      <c r="B108" s="427"/>
      <c r="C108" s="427"/>
      <c r="D108" s="427"/>
      <c r="E108" s="427"/>
      <c r="F108" s="427"/>
      <c r="G108" s="427"/>
      <c r="H108" s="427"/>
      <c r="I108" s="427"/>
      <c r="J108" s="427"/>
      <c r="K108" s="427"/>
      <c r="L108" s="427"/>
      <c r="M108" s="427"/>
      <c r="N108" s="427"/>
    </row>
    <row r="109" spans="2:14">
      <c r="B109" s="427"/>
      <c r="C109" s="427"/>
      <c r="D109" s="427"/>
      <c r="E109" s="427"/>
      <c r="F109" s="427"/>
      <c r="G109" s="427"/>
      <c r="H109" s="427"/>
      <c r="I109" s="427"/>
      <c r="J109" s="427"/>
      <c r="K109" s="427"/>
      <c r="L109" s="427"/>
      <c r="M109" s="427"/>
      <c r="N109" s="427"/>
    </row>
    <row r="110" spans="2:14">
      <c r="B110" s="427"/>
      <c r="C110" s="427"/>
      <c r="D110" s="427"/>
      <c r="E110" s="427"/>
      <c r="F110" s="427"/>
      <c r="G110" s="427"/>
      <c r="H110" s="427"/>
      <c r="I110" s="427"/>
      <c r="J110" s="427"/>
      <c r="K110" s="427"/>
      <c r="L110" s="427"/>
      <c r="M110" s="427"/>
      <c r="N110" s="427"/>
    </row>
    <row r="111" spans="2:14">
      <c r="B111" s="427"/>
      <c r="C111" s="427"/>
      <c r="D111" s="427"/>
      <c r="E111" s="427"/>
      <c r="F111" s="427"/>
      <c r="G111" s="427"/>
      <c r="H111" s="427"/>
      <c r="I111" s="427"/>
      <c r="J111" s="427"/>
      <c r="K111" s="427"/>
      <c r="L111" s="427"/>
      <c r="M111" s="427"/>
      <c r="N111" s="427"/>
    </row>
    <row r="112" spans="2:14">
      <c r="B112" s="427"/>
      <c r="C112" s="427"/>
      <c r="D112" s="427"/>
      <c r="E112" s="427"/>
      <c r="F112" s="427"/>
      <c r="G112" s="427"/>
      <c r="H112" s="427"/>
      <c r="I112" s="427"/>
      <c r="J112" s="427"/>
      <c r="K112" s="427"/>
      <c r="L112" s="427"/>
      <c r="M112" s="427"/>
      <c r="N112" s="427"/>
    </row>
    <row r="113" spans="2:14">
      <c r="B113" s="427"/>
      <c r="C113" s="427"/>
      <c r="D113" s="427"/>
      <c r="E113" s="427"/>
      <c r="F113" s="427"/>
      <c r="G113" s="427"/>
      <c r="H113" s="427"/>
      <c r="I113" s="427"/>
      <c r="J113" s="427"/>
      <c r="K113" s="427"/>
      <c r="L113" s="427"/>
      <c r="M113" s="427"/>
      <c r="N113" s="427"/>
    </row>
  </sheetData>
  <mergeCells count="13">
    <mergeCell ref="A50:N50"/>
    <mergeCell ref="A49:N49"/>
    <mergeCell ref="A46:N46"/>
    <mergeCell ref="A47:N47"/>
    <mergeCell ref="B9:M9"/>
    <mergeCell ref="B5:M5"/>
    <mergeCell ref="B6:M6"/>
    <mergeCell ref="J7:K7"/>
    <mergeCell ref="L7:M7"/>
    <mergeCell ref="B7:C7"/>
    <mergeCell ref="D7:E7"/>
    <mergeCell ref="F7:G7"/>
    <mergeCell ref="H7:I7"/>
  </mergeCells>
  <phoneticPr fontId="7" type="noConversion"/>
  <printOptions horizontalCentered="1"/>
  <pageMargins left="0.39370078740157483" right="0.39370078740157483" top="0.59055118110236227" bottom="0.59055118110236227" header="0.39370078740157483" footer="0.39370078740157483"/>
  <pageSetup paperSize="9" scale="61" orientation="portrait" r:id="rId1"/>
  <headerFooter alignWithMargins="0">
    <oddHeader>&amp;C&amp;"Helvetica,Fett"&amp;12 2017</oddHeader>
    <oddFooter>&amp;L76&amp;C&amp;"Helvetica,Standard" Eidg. Steuerverwaltung  -  Administration fédérale des contributions  -  Amministrazione federale delle contribuzioni</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Tabelle71">
    <pageSetUpPr fitToPage="1"/>
  </sheetPr>
  <dimension ref="A1:Q113"/>
  <sheetViews>
    <sheetView view="pageLayout" zoomScale="70" zoomScaleNormal="60" zoomScalePageLayoutView="70" workbookViewId="0"/>
  </sheetViews>
  <sheetFormatPr baseColWidth="10" defaultColWidth="10.33203125" defaultRowHeight="15"/>
  <cols>
    <col min="1" max="1" width="23.6640625" style="354" customWidth="1"/>
    <col min="2" max="13" width="9.83203125" style="354" customWidth="1"/>
    <col min="14" max="14" width="23.83203125" style="354" bestFit="1" customWidth="1"/>
    <col min="15" max="17" width="8.1640625" style="354" customWidth="1"/>
    <col min="18" max="247" width="12.6640625" style="354" customWidth="1"/>
    <col min="248" max="16384" width="10.33203125" style="354"/>
  </cols>
  <sheetData>
    <row r="1" spans="1:14" ht="19" customHeight="1">
      <c r="A1" s="353" t="s">
        <v>385</v>
      </c>
      <c r="B1" s="353"/>
      <c r="C1" s="353"/>
      <c r="D1" s="353"/>
      <c r="E1" s="353"/>
      <c r="F1" s="353"/>
      <c r="G1" s="353"/>
      <c r="H1" s="353"/>
      <c r="I1" s="353"/>
    </row>
    <row r="2" spans="1:14" ht="19" customHeight="1">
      <c r="B2" s="353"/>
      <c r="C2" s="353"/>
      <c r="D2" s="353"/>
      <c r="E2" s="353"/>
      <c r="F2" s="353"/>
      <c r="G2" s="353"/>
      <c r="H2" s="353"/>
      <c r="I2" s="353"/>
    </row>
    <row r="3" spans="1:14" ht="19" customHeight="1">
      <c r="A3" s="356" t="s">
        <v>318</v>
      </c>
      <c r="B3" s="353"/>
      <c r="C3" s="353"/>
      <c r="D3" s="353"/>
      <c r="E3" s="353"/>
      <c r="F3" s="353"/>
      <c r="G3" s="353"/>
      <c r="H3" s="353"/>
      <c r="I3" s="353"/>
    </row>
    <row r="4" spans="1:14" ht="19" customHeight="1" thickBot="1">
      <c r="A4" s="459"/>
    </row>
    <row r="5" spans="1:14" ht="19" customHeight="1">
      <c r="A5" s="423">
        <v>37</v>
      </c>
      <c r="B5" s="954" t="s">
        <v>320</v>
      </c>
      <c r="C5" s="955"/>
      <c r="D5" s="955"/>
      <c r="E5" s="955"/>
      <c r="F5" s="955"/>
      <c r="G5" s="955"/>
      <c r="H5" s="955"/>
      <c r="I5" s="955"/>
      <c r="J5" s="955"/>
      <c r="K5" s="955"/>
      <c r="L5" s="955"/>
      <c r="M5" s="956"/>
      <c r="N5" s="365">
        <v>37</v>
      </c>
    </row>
    <row r="6" spans="1:14" ht="19" customHeight="1" thickBot="1">
      <c r="A6" s="423" t="s">
        <v>224</v>
      </c>
      <c r="B6" s="957" t="s">
        <v>322</v>
      </c>
      <c r="C6" s="958"/>
      <c r="D6" s="958"/>
      <c r="E6" s="958"/>
      <c r="F6" s="958"/>
      <c r="G6" s="958"/>
      <c r="H6" s="958"/>
      <c r="I6" s="958"/>
      <c r="J6" s="958"/>
      <c r="K6" s="958"/>
      <c r="L6" s="958"/>
      <c r="M6" s="959"/>
      <c r="N6" s="366" t="s">
        <v>237</v>
      </c>
    </row>
    <row r="7" spans="1:14" ht="19" customHeight="1">
      <c r="A7" s="423"/>
      <c r="B7" s="967" t="s">
        <v>225</v>
      </c>
      <c r="C7" s="968"/>
      <c r="D7" s="967" t="s">
        <v>226</v>
      </c>
      <c r="E7" s="968"/>
      <c r="F7" s="967" t="s">
        <v>227</v>
      </c>
      <c r="G7" s="968"/>
      <c r="H7" s="967" t="s">
        <v>228</v>
      </c>
      <c r="I7" s="968"/>
      <c r="J7" s="967" t="s">
        <v>363</v>
      </c>
      <c r="K7" s="968"/>
      <c r="L7" s="967" t="s">
        <v>364</v>
      </c>
      <c r="M7" s="968"/>
      <c r="N7" s="365"/>
    </row>
    <row r="8" spans="1:14" ht="19" customHeight="1">
      <c r="A8" s="423"/>
      <c r="B8" s="355"/>
      <c r="C8" s="355"/>
      <c r="D8" s="355"/>
      <c r="E8" s="355"/>
      <c r="F8" s="355"/>
      <c r="G8" s="355"/>
      <c r="H8" s="355"/>
      <c r="I8" s="355"/>
      <c r="J8" s="355"/>
      <c r="K8" s="355"/>
      <c r="L8" s="355"/>
      <c r="M8" s="355"/>
      <c r="N8" s="365"/>
    </row>
    <row r="9" spans="1:14" ht="19" customHeight="1">
      <c r="A9" s="424" t="s">
        <v>302</v>
      </c>
      <c r="B9" s="964" t="s">
        <v>29</v>
      </c>
      <c r="C9" s="965"/>
      <c r="D9" s="965"/>
      <c r="E9" s="965"/>
      <c r="F9" s="965"/>
      <c r="G9" s="965"/>
      <c r="H9" s="965"/>
      <c r="I9" s="965"/>
      <c r="J9" s="965"/>
      <c r="K9" s="965"/>
      <c r="L9" s="965"/>
      <c r="M9" s="965"/>
      <c r="N9" s="410" t="s">
        <v>295</v>
      </c>
    </row>
    <row r="10" spans="1:14" ht="19" customHeight="1">
      <c r="A10" s="356"/>
      <c r="B10" s="367" t="s">
        <v>323</v>
      </c>
      <c r="C10" s="425" t="s">
        <v>31</v>
      </c>
      <c r="D10" s="367" t="s">
        <v>323</v>
      </c>
      <c r="E10" s="425" t="s">
        <v>31</v>
      </c>
      <c r="F10" s="367" t="s">
        <v>323</v>
      </c>
      <c r="G10" s="425" t="s">
        <v>31</v>
      </c>
      <c r="H10" s="367" t="s">
        <v>323</v>
      </c>
      <c r="I10" s="426" t="s">
        <v>31</v>
      </c>
      <c r="J10" s="367" t="s">
        <v>323</v>
      </c>
      <c r="K10" s="425" t="s">
        <v>31</v>
      </c>
      <c r="L10" s="367" t="s">
        <v>323</v>
      </c>
      <c r="M10" s="425" t="s">
        <v>31</v>
      </c>
      <c r="N10" s="411"/>
    </row>
    <row r="11" spans="1:14" ht="25" customHeight="1">
      <c r="A11" s="414" t="s">
        <v>155</v>
      </c>
      <c r="B11" s="396">
        <v>0</v>
      </c>
      <c r="C11" s="465">
        <v>0</v>
      </c>
      <c r="D11" s="396">
        <v>0</v>
      </c>
      <c r="E11" s="465">
        <v>0</v>
      </c>
      <c r="F11" s="396">
        <v>0</v>
      </c>
      <c r="G11" s="465">
        <v>0</v>
      </c>
      <c r="H11" s="396">
        <v>0</v>
      </c>
      <c r="I11" s="465">
        <v>0</v>
      </c>
      <c r="J11" s="396">
        <v>0</v>
      </c>
      <c r="K11" s="465">
        <v>0</v>
      </c>
      <c r="L11" s="396">
        <v>0</v>
      </c>
      <c r="M11" s="465">
        <v>0</v>
      </c>
      <c r="N11" s="412" t="s">
        <v>365</v>
      </c>
    </row>
    <row r="12" spans="1:14" ht="25" customHeight="1">
      <c r="A12" s="414" t="s">
        <v>56</v>
      </c>
      <c r="B12" s="398">
        <v>0</v>
      </c>
      <c r="C12" s="466">
        <v>0</v>
      </c>
      <c r="D12" s="398">
        <v>0</v>
      </c>
      <c r="E12" s="466">
        <v>0</v>
      </c>
      <c r="F12" s="398">
        <v>0</v>
      </c>
      <c r="G12" s="466">
        <v>0</v>
      </c>
      <c r="H12" s="398">
        <v>0</v>
      </c>
      <c r="I12" s="466">
        <v>0</v>
      </c>
      <c r="J12" s="398">
        <v>0</v>
      </c>
      <c r="K12" s="466">
        <v>0</v>
      </c>
      <c r="L12" s="398">
        <v>0</v>
      </c>
      <c r="M12" s="466">
        <v>0</v>
      </c>
      <c r="N12" s="412" t="s">
        <v>366</v>
      </c>
    </row>
    <row r="13" spans="1:14" ht="25" customHeight="1">
      <c r="A13" s="414" t="s">
        <v>59</v>
      </c>
      <c r="B13" s="398">
        <v>0</v>
      </c>
      <c r="C13" s="466">
        <v>0</v>
      </c>
      <c r="D13" s="398">
        <v>0</v>
      </c>
      <c r="E13" s="466">
        <v>0</v>
      </c>
      <c r="F13" s="398">
        <v>0</v>
      </c>
      <c r="G13" s="466">
        <v>0</v>
      </c>
      <c r="H13" s="398">
        <v>0</v>
      </c>
      <c r="I13" s="466">
        <v>0</v>
      </c>
      <c r="J13" s="398">
        <v>0</v>
      </c>
      <c r="K13" s="466">
        <v>0</v>
      </c>
      <c r="L13" s="398">
        <v>0</v>
      </c>
      <c r="M13" s="466">
        <v>0</v>
      </c>
      <c r="N13" s="412" t="s">
        <v>367</v>
      </c>
    </row>
    <row r="14" spans="1:14" ht="25" customHeight="1">
      <c r="A14" s="414" t="s">
        <v>303</v>
      </c>
      <c r="B14" s="398">
        <v>0</v>
      </c>
      <c r="C14" s="466">
        <v>0</v>
      </c>
      <c r="D14" s="398">
        <v>0</v>
      </c>
      <c r="E14" s="466">
        <v>0</v>
      </c>
      <c r="F14" s="398">
        <v>0</v>
      </c>
      <c r="G14" s="466">
        <v>0</v>
      </c>
      <c r="H14" s="398">
        <v>0</v>
      </c>
      <c r="I14" s="466">
        <v>0</v>
      </c>
      <c r="J14" s="398">
        <v>0</v>
      </c>
      <c r="K14" s="466">
        <v>0</v>
      </c>
      <c r="L14" s="398">
        <v>0</v>
      </c>
      <c r="M14" s="466">
        <v>0</v>
      </c>
      <c r="N14" s="412" t="s">
        <v>303</v>
      </c>
    </row>
    <row r="15" spans="1:14" ht="25" customHeight="1">
      <c r="A15" s="414" t="s">
        <v>65</v>
      </c>
      <c r="B15" s="398">
        <v>0</v>
      </c>
      <c r="C15" s="466">
        <v>0</v>
      </c>
      <c r="D15" s="398">
        <v>0</v>
      </c>
      <c r="E15" s="466">
        <v>0</v>
      </c>
      <c r="F15" s="398">
        <v>0</v>
      </c>
      <c r="G15" s="466">
        <v>0</v>
      </c>
      <c r="H15" s="398">
        <v>0</v>
      </c>
      <c r="I15" s="466">
        <v>0</v>
      </c>
      <c r="J15" s="398">
        <v>0</v>
      </c>
      <c r="K15" s="466">
        <v>0</v>
      </c>
      <c r="L15" s="398">
        <v>0</v>
      </c>
      <c r="M15" s="466">
        <v>0</v>
      </c>
      <c r="N15" s="412" t="s">
        <v>65</v>
      </c>
    </row>
    <row r="16" spans="1:14" ht="25" customHeight="1">
      <c r="A16" s="414" t="s">
        <v>304</v>
      </c>
      <c r="B16" s="398">
        <v>0</v>
      </c>
      <c r="C16" s="466">
        <v>0</v>
      </c>
      <c r="D16" s="398">
        <v>0</v>
      </c>
      <c r="E16" s="466">
        <v>0</v>
      </c>
      <c r="F16" s="398">
        <v>0</v>
      </c>
      <c r="G16" s="466">
        <v>0</v>
      </c>
      <c r="H16" s="398">
        <v>0</v>
      </c>
      <c r="I16" s="466">
        <v>0</v>
      </c>
      <c r="J16" s="398">
        <v>0</v>
      </c>
      <c r="K16" s="466">
        <v>0</v>
      </c>
      <c r="L16" s="398">
        <v>0</v>
      </c>
      <c r="M16" s="466">
        <v>0</v>
      </c>
      <c r="N16" s="412" t="s">
        <v>368</v>
      </c>
    </row>
    <row r="17" spans="1:14" ht="25" customHeight="1">
      <c r="A17" s="414" t="s">
        <v>305</v>
      </c>
      <c r="B17" s="398">
        <v>0</v>
      </c>
      <c r="C17" s="466">
        <v>0</v>
      </c>
      <c r="D17" s="398">
        <v>0</v>
      </c>
      <c r="E17" s="466">
        <v>0</v>
      </c>
      <c r="F17" s="398">
        <v>0</v>
      </c>
      <c r="G17" s="466">
        <v>0</v>
      </c>
      <c r="H17" s="398">
        <v>0</v>
      </c>
      <c r="I17" s="466">
        <v>0</v>
      </c>
      <c r="J17" s="398">
        <v>0</v>
      </c>
      <c r="K17" s="466">
        <v>0</v>
      </c>
      <c r="L17" s="398">
        <v>0</v>
      </c>
      <c r="M17" s="466">
        <v>0</v>
      </c>
      <c r="N17" s="412" t="s">
        <v>369</v>
      </c>
    </row>
    <row r="18" spans="1:14" ht="25" customHeight="1">
      <c r="A18" s="414" t="s">
        <v>74</v>
      </c>
      <c r="B18" s="398">
        <v>0</v>
      </c>
      <c r="C18" s="466">
        <v>0</v>
      </c>
      <c r="D18" s="398">
        <v>0</v>
      </c>
      <c r="E18" s="466">
        <v>0</v>
      </c>
      <c r="F18" s="398">
        <v>0</v>
      </c>
      <c r="G18" s="466">
        <v>0</v>
      </c>
      <c r="H18" s="398">
        <v>0</v>
      </c>
      <c r="I18" s="466">
        <v>0</v>
      </c>
      <c r="J18" s="398">
        <v>0</v>
      </c>
      <c r="K18" s="466">
        <v>0</v>
      </c>
      <c r="L18" s="398">
        <v>0</v>
      </c>
      <c r="M18" s="466">
        <v>0</v>
      </c>
      <c r="N18" s="412" t="s">
        <v>370</v>
      </c>
    </row>
    <row r="19" spans="1:14" ht="25" customHeight="1">
      <c r="A19" s="414" t="s">
        <v>229</v>
      </c>
      <c r="B19" s="398">
        <v>0</v>
      </c>
      <c r="C19" s="466">
        <v>0</v>
      </c>
      <c r="D19" s="398">
        <v>0</v>
      </c>
      <c r="E19" s="466">
        <v>0</v>
      </c>
      <c r="F19" s="398">
        <v>0</v>
      </c>
      <c r="G19" s="466">
        <v>0</v>
      </c>
      <c r="H19" s="398">
        <v>0</v>
      </c>
      <c r="I19" s="466">
        <v>0</v>
      </c>
      <c r="J19" s="398">
        <v>0</v>
      </c>
      <c r="K19" s="466">
        <v>0</v>
      </c>
      <c r="L19" s="398">
        <v>0</v>
      </c>
      <c r="M19" s="466">
        <v>0</v>
      </c>
      <c r="N19" s="412" t="s">
        <v>371</v>
      </c>
    </row>
    <row r="20" spans="1:14" ht="25" customHeight="1">
      <c r="A20" s="414" t="s">
        <v>19</v>
      </c>
      <c r="B20" s="398">
        <v>0</v>
      </c>
      <c r="C20" s="466">
        <v>0</v>
      </c>
      <c r="D20" s="398">
        <v>0</v>
      </c>
      <c r="E20" s="466">
        <v>0</v>
      </c>
      <c r="F20" s="398">
        <v>0</v>
      </c>
      <c r="G20" s="466">
        <v>0</v>
      </c>
      <c r="H20" s="398">
        <v>0</v>
      </c>
      <c r="I20" s="466">
        <v>0</v>
      </c>
      <c r="J20" s="398">
        <v>0</v>
      </c>
      <c r="K20" s="466">
        <v>0</v>
      </c>
      <c r="L20" s="398">
        <v>0</v>
      </c>
      <c r="M20" s="466">
        <v>0</v>
      </c>
      <c r="N20" s="412" t="s">
        <v>53</v>
      </c>
    </row>
    <row r="21" spans="1:14" ht="25" customHeight="1">
      <c r="A21" s="414" t="s">
        <v>230</v>
      </c>
      <c r="B21" s="398">
        <v>0</v>
      </c>
      <c r="C21" s="466">
        <v>0</v>
      </c>
      <c r="D21" s="398">
        <v>0</v>
      </c>
      <c r="E21" s="466">
        <v>0</v>
      </c>
      <c r="F21" s="398">
        <v>0</v>
      </c>
      <c r="G21" s="466">
        <v>0</v>
      </c>
      <c r="H21" s="398">
        <v>0</v>
      </c>
      <c r="I21" s="466">
        <v>0</v>
      </c>
      <c r="J21" s="398">
        <v>0</v>
      </c>
      <c r="K21" s="466">
        <v>0</v>
      </c>
      <c r="L21" s="398">
        <v>0</v>
      </c>
      <c r="M21" s="466">
        <v>0</v>
      </c>
      <c r="N21" s="412" t="s">
        <v>372</v>
      </c>
    </row>
    <row r="22" spans="1:14" ht="25" customHeight="1">
      <c r="A22" s="414" t="s">
        <v>306</v>
      </c>
      <c r="B22" s="398">
        <v>0</v>
      </c>
      <c r="C22" s="466">
        <v>0</v>
      </c>
      <c r="D22" s="398">
        <v>0</v>
      </c>
      <c r="E22" s="466">
        <v>0</v>
      </c>
      <c r="F22" s="398">
        <v>0</v>
      </c>
      <c r="G22" s="466">
        <v>0</v>
      </c>
      <c r="H22" s="398">
        <v>0</v>
      </c>
      <c r="I22" s="466">
        <v>0</v>
      </c>
      <c r="J22" s="398">
        <v>0</v>
      </c>
      <c r="K22" s="466">
        <v>0</v>
      </c>
      <c r="L22" s="398">
        <v>0</v>
      </c>
      <c r="M22" s="466">
        <v>0</v>
      </c>
      <c r="N22" s="412" t="s">
        <v>373</v>
      </c>
    </row>
    <row r="23" spans="1:14" ht="25" customHeight="1">
      <c r="A23" s="414" t="s">
        <v>158</v>
      </c>
      <c r="B23" s="398">
        <v>0</v>
      </c>
      <c r="C23" s="466">
        <v>0</v>
      </c>
      <c r="D23" s="398">
        <v>0</v>
      </c>
      <c r="E23" s="466">
        <v>0</v>
      </c>
      <c r="F23" s="398">
        <v>0</v>
      </c>
      <c r="G23" s="466">
        <v>0</v>
      </c>
      <c r="H23" s="398">
        <v>0</v>
      </c>
      <c r="I23" s="466">
        <v>0</v>
      </c>
      <c r="J23" s="398">
        <v>0</v>
      </c>
      <c r="K23" s="466">
        <v>0</v>
      </c>
      <c r="L23" s="398">
        <v>0</v>
      </c>
      <c r="M23" s="466">
        <v>0</v>
      </c>
      <c r="N23" s="412" t="s">
        <v>374</v>
      </c>
    </row>
    <row r="24" spans="1:14" ht="25" customHeight="1">
      <c r="A24" s="414" t="s">
        <v>66</v>
      </c>
      <c r="B24" s="398">
        <v>0</v>
      </c>
      <c r="C24" s="466">
        <v>0</v>
      </c>
      <c r="D24" s="398">
        <v>0</v>
      </c>
      <c r="E24" s="466">
        <v>0</v>
      </c>
      <c r="F24" s="398">
        <v>0</v>
      </c>
      <c r="G24" s="466">
        <v>0</v>
      </c>
      <c r="H24" s="398">
        <v>0</v>
      </c>
      <c r="I24" s="466">
        <v>0</v>
      </c>
      <c r="J24" s="398">
        <v>0</v>
      </c>
      <c r="K24" s="466">
        <v>0</v>
      </c>
      <c r="L24" s="398">
        <v>0</v>
      </c>
      <c r="M24" s="466">
        <v>0</v>
      </c>
      <c r="N24" s="412" t="s">
        <v>375</v>
      </c>
    </row>
    <row r="25" spans="1:14" ht="25" customHeight="1">
      <c r="A25" s="414" t="s">
        <v>307</v>
      </c>
      <c r="B25" s="398">
        <v>0</v>
      </c>
      <c r="C25" s="466">
        <v>0</v>
      </c>
      <c r="D25" s="398">
        <v>0</v>
      </c>
      <c r="E25" s="466">
        <v>0</v>
      </c>
      <c r="F25" s="398">
        <v>0</v>
      </c>
      <c r="G25" s="466">
        <v>0</v>
      </c>
      <c r="H25" s="398">
        <v>0</v>
      </c>
      <c r="I25" s="466">
        <v>0</v>
      </c>
      <c r="J25" s="398">
        <v>0</v>
      </c>
      <c r="K25" s="466">
        <v>0</v>
      </c>
      <c r="L25" s="398">
        <v>0</v>
      </c>
      <c r="M25" s="466">
        <v>0</v>
      </c>
      <c r="N25" s="412" t="s">
        <v>376</v>
      </c>
    </row>
    <row r="26" spans="1:14" ht="25" customHeight="1">
      <c r="A26" s="414" t="s">
        <v>288</v>
      </c>
      <c r="B26" s="398">
        <v>0</v>
      </c>
      <c r="C26" s="466">
        <v>0</v>
      </c>
      <c r="D26" s="398">
        <v>0</v>
      </c>
      <c r="E26" s="466">
        <v>0</v>
      </c>
      <c r="F26" s="398">
        <v>0</v>
      </c>
      <c r="G26" s="466">
        <v>0</v>
      </c>
      <c r="H26" s="398">
        <v>0</v>
      </c>
      <c r="I26" s="466">
        <v>0</v>
      </c>
      <c r="J26" s="398">
        <v>0</v>
      </c>
      <c r="K26" s="466">
        <v>0</v>
      </c>
      <c r="L26" s="398">
        <v>0</v>
      </c>
      <c r="M26" s="466">
        <v>0</v>
      </c>
      <c r="N26" s="412" t="s">
        <v>377</v>
      </c>
    </row>
    <row r="27" spans="1:14" ht="25" customHeight="1">
      <c r="A27" s="414" t="s">
        <v>75</v>
      </c>
      <c r="B27" s="398">
        <v>0</v>
      </c>
      <c r="C27" s="466">
        <v>0</v>
      </c>
      <c r="D27" s="398">
        <v>0</v>
      </c>
      <c r="E27" s="466">
        <v>0</v>
      </c>
      <c r="F27" s="398">
        <v>0</v>
      </c>
      <c r="G27" s="466">
        <v>0</v>
      </c>
      <c r="H27" s="398">
        <v>0</v>
      </c>
      <c r="I27" s="466">
        <v>0</v>
      </c>
      <c r="J27" s="398">
        <v>0</v>
      </c>
      <c r="K27" s="466">
        <v>0</v>
      </c>
      <c r="L27" s="398">
        <v>0</v>
      </c>
      <c r="M27" s="466">
        <v>0</v>
      </c>
      <c r="N27" s="412" t="s">
        <v>378</v>
      </c>
    </row>
    <row r="28" spans="1:14" ht="25" customHeight="1">
      <c r="A28" s="414" t="s">
        <v>231</v>
      </c>
      <c r="B28" s="398">
        <v>0</v>
      </c>
      <c r="C28" s="466">
        <v>0</v>
      </c>
      <c r="D28" s="398">
        <v>0</v>
      </c>
      <c r="E28" s="466">
        <v>0</v>
      </c>
      <c r="F28" s="398">
        <v>0</v>
      </c>
      <c r="G28" s="466">
        <v>0</v>
      </c>
      <c r="H28" s="398">
        <v>0</v>
      </c>
      <c r="I28" s="466">
        <v>0</v>
      </c>
      <c r="J28" s="398">
        <v>0</v>
      </c>
      <c r="K28" s="466">
        <v>0</v>
      </c>
      <c r="L28" s="398">
        <v>0</v>
      </c>
      <c r="M28" s="466">
        <v>0</v>
      </c>
      <c r="N28" s="412" t="s">
        <v>379</v>
      </c>
    </row>
    <row r="29" spans="1:14" ht="25" customHeight="1">
      <c r="A29" s="414" t="s">
        <v>289</v>
      </c>
      <c r="B29" s="398">
        <v>0</v>
      </c>
      <c r="C29" s="466">
        <v>0</v>
      </c>
      <c r="D29" s="398">
        <v>0</v>
      </c>
      <c r="E29" s="466">
        <v>0</v>
      </c>
      <c r="F29" s="398">
        <v>0</v>
      </c>
      <c r="G29" s="466">
        <v>0</v>
      </c>
      <c r="H29" s="398">
        <v>0</v>
      </c>
      <c r="I29" s="466">
        <v>0</v>
      </c>
      <c r="J29" s="398">
        <v>0</v>
      </c>
      <c r="K29" s="466">
        <v>0</v>
      </c>
      <c r="L29" s="398">
        <v>0</v>
      </c>
      <c r="M29" s="466">
        <v>0</v>
      </c>
      <c r="N29" s="412" t="s">
        <v>380</v>
      </c>
    </row>
    <row r="30" spans="1:14" ht="25" customHeight="1">
      <c r="A30" s="414" t="s">
        <v>290</v>
      </c>
      <c r="B30" s="398">
        <v>0</v>
      </c>
      <c r="C30" s="466">
        <v>0</v>
      </c>
      <c r="D30" s="398">
        <v>0</v>
      </c>
      <c r="E30" s="466">
        <v>0</v>
      </c>
      <c r="F30" s="398">
        <v>0</v>
      </c>
      <c r="G30" s="466">
        <v>0</v>
      </c>
      <c r="H30" s="398">
        <v>0</v>
      </c>
      <c r="I30" s="466">
        <v>0</v>
      </c>
      <c r="J30" s="398">
        <v>0</v>
      </c>
      <c r="K30" s="466">
        <v>0</v>
      </c>
      <c r="L30" s="398">
        <v>0</v>
      </c>
      <c r="M30" s="466">
        <v>0</v>
      </c>
      <c r="N30" s="412" t="s">
        <v>381</v>
      </c>
    </row>
    <row r="31" spans="1:14" ht="25" customHeight="1">
      <c r="A31" s="414" t="s">
        <v>291</v>
      </c>
      <c r="B31" s="398">
        <v>0</v>
      </c>
      <c r="C31" s="466">
        <v>0</v>
      </c>
      <c r="D31" s="398">
        <v>0</v>
      </c>
      <c r="E31" s="466">
        <v>0</v>
      </c>
      <c r="F31" s="398">
        <v>0</v>
      </c>
      <c r="G31" s="466">
        <v>0</v>
      </c>
      <c r="H31" s="398">
        <v>0</v>
      </c>
      <c r="I31" s="466">
        <v>0</v>
      </c>
      <c r="J31" s="398">
        <v>0</v>
      </c>
      <c r="K31" s="466">
        <v>0</v>
      </c>
      <c r="L31" s="398">
        <v>0</v>
      </c>
      <c r="M31" s="466">
        <v>0</v>
      </c>
      <c r="N31" s="412" t="s">
        <v>291</v>
      </c>
    </row>
    <row r="32" spans="1:14" ht="25" customHeight="1">
      <c r="A32" s="414" t="s">
        <v>292</v>
      </c>
      <c r="B32" s="398">
        <v>0</v>
      </c>
      <c r="C32" s="466">
        <v>0</v>
      </c>
      <c r="D32" s="398">
        <v>0</v>
      </c>
      <c r="E32" s="466">
        <v>0</v>
      </c>
      <c r="F32" s="398">
        <v>0</v>
      </c>
      <c r="G32" s="466">
        <v>0</v>
      </c>
      <c r="H32" s="398">
        <v>0</v>
      </c>
      <c r="I32" s="466">
        <v>0</v>
      </c>
      <c r="J32" s="398">
        <v>0</v>
      </c>
      <c r="K32" s="466">
        <v>0</v>
      </c>
      <c r="L32" s="398">
        <v>0</v>
      </c>
      <c r="M32" s="466">
        <v>0</v>
      </c>
      <c r="N32" s="412" t="s">
        <v>283</v>
      </c>
    </row>
    <row r="33" spans="1:17" ht="25" customHeight="1">
      <c r="A33" s="414" t="s">
        <v>293</v>
      </c>
      <c r="B33" s="398">
        <v>0</v>
      </c>
      <c r="C33" s="466">
        <v>0</v>
      </c>
      <c r="D33" s="398">
        <v>0</v>
      </c>
      <c r="E33" s="466">
        <v>0</v>
      </c>
      <c r="F33" s="398">
        <v>0</v>
      </c>
      <c r="G33" s="466">
        <v>0</v>
      </c>
      <c r="H33" s="398">
        <v>0</v>
      </c>
      <c r="I33" s="466">
        <v>0</v>
      </c>
      <c r="J33" s="398">
        <v>0</v>
      </c>
      <c r="K33" s="466">
        <v>0</v>
      </c>
      <c r="L33" s="398">
        <v>0</v>
      </c>
      <c r="M33" s="466">
        <v>0</v>
      </c>
      <c r="N33" s="412" t="s">
        <v>284</v>
      </c>
    </row>
    <row r="34" spans="1:17" ht="25" customHeight="1">
      <c r="A34" s="414" t="s">
        <v>185</v>
      </c>
      <c r="B34" s="398">
        <v>0</v>
      </c>
      <c r="C34" s="466">
        <v>0</v>
      </c>
      <c r="D34" s="398">
        <v>0</v>
      </c>
      <c r="E34" s="466">
        <v>0</v>
      </c>
      <c r="F34" s="398">
        <v>0</v>
      </c>
      <c r="G34" s="466">
        <v>0</v>
      </c>
      <c r="H34" s="398">
        <v>0</v>
      </c>
      <c r="I34" s="466">
        <v>0</v>
      </c>
      <c r="J34" s="398">
        <v>0</v>
      </c>
      <c r="K34" s="466">
        <v>0</v>
      </c>
      <c r="L34" s="398">
        <v>0</v>
      </c>
      <c r="M34" s="466">
        <v>0</v>
      </c>
      <c r="N34" s="412" t="s">
        <v>202</v>
      </c>
    </row>
    <row r="35" spans="1:17" ht="25" customHeight="1">
      <c r="A35" s="414" t="s">
        <v>22</v>
      </c>
      <c r="B35" s="398">
        <v>0</v>
      </c>
      <c r="C35" s="466">
        <v>0</v>
      </c>
      <c r="D35" s="398">
        <v>0</v>
      </c>
      <c r="E35" s="466">
        <v>0</v>
      </c>
      <c r="F35" s="398">
        <v>0</v>
      </c>
      <c r="G35" s="466">
        <v>0</v>
      </c>
      <c r="H35" s="398">
        <v>0</v>
      </c>
      <c r="I35" s="466">
        <v>0</v>
      </c>
      <c r="J35" s="398">
        <v>0</v>
      </c>
      <c r="K35" s="466">
        <v>0</v>
      </c>
      <c r="L35" s="398">
        <v>0</v>
      </c>
      <c r="M35" s="466">
        <v>0</v>
      </c>
      <c r="N35" s="412" t="s">
        <v>73</v>
      </c>
    </row>
    <row r="36" spans="1:17" ht="25" customHeight="1">
      <c r="A36" s="414" t="s">
        <v>294</v>
      </c>
      <c r="B36" s="402">
        <v>0</v>
      </c>
      <c r="C36" s="467">
        <v>0</v>
      </c>
      <c r="D36" s="402">
        <v>0</v>
      </c>
      <c r="E36" s="467">
        <v>0</v>
      </c>
      <c r="F36" s="402">
        <v>0</v>
      </c>
      <c r="G36" s="467">
        <v>0</v>
      </c>
      <c r="H36" s="402">
        <v>0</v>
      </c>
      <c r="I36" s="467">
        <v>0</v>
      </c>
      <c r="J36" s="402">
        <v>0</v>
      </c>
      <c r="K36" s="467">
        <v>0</v>
      </c>
      <c r="L36" s="402">
        <v>0</v>
      </c>
      <c r="M36" s="467">
        <v>0</v>
      </c>
      <c r="N36" s="412" t="s">
        <v>294</v>
      </c>
    </row>
    <row r="37" spans="1:17" ht="25" customHeight="1">
      <c r="A37" s="414"/>
      <c r="B37" s="378"/>
      <c r="C37" s="379"/>
      <c r="D37" s="378"/>
      <c r="E37" s="379"/>
      <c r="F37" s="378"/>
      <c r="G37" s="379"/>
      <c r="H37" s="378"/>
      <c r="I37" s="379"/>
      <c r="J37" s="378"/>
      <c r="K37" s="379"/>
      <c r="L37" s="378"/>
      <c r="M37" s="379"/>
      <c r="N37" s="413"/>
    </row>
    <row r="38" spans="1:17" ht="25" customHeight="1">
      <c r="A38" s="415" t="s">
        <v>324</v>
      </c>
      <c r="B38" s="380"/>
      <c r="C38" s="379"/>
      <c r="D38" s="378"/>
      <c r="E38" s="379"/>
      <c r="F38" s="378"/>
      <c r="G38" s="379"/>
      <c r="H38" s="378"/>
      <c r="I38" s="379"/>
      <c r="J38" s="380"/>
      <c r="K38" s="379"/>
      <c r="L38" s="378"/>
      <c r="M38" s="379"/>
      <c r="N38" s="410" t="s">
        <v>382</v>
      </c>
    </row>
    <row r="39" spans="1:17" ht="25" customHeight="1">
      <c r="A39" s="413"/>
      <c r="B39" s="380"/>
      <c r="C39" s="379"/>
      <c r="D39" s="378"/>
      <c r="E39" s="379"/>
      <c r="F39" s="378"/>
      <c r="G39" s="379"/>
      <c r="H39" s="378"/>
      <c r="I39" s="379"/>
      <c r="J39" s="380"/>
      <c r="K39" s="379"/>
      <c r="L39" s="378"/>
      <c r="M39" s="379"/>
      <c r="N39" s="460"/>
    </row>
    <row r="40" spans="1:17" ht="25" customHeight="1">
      <c r="A40" s="414" t="s">
        <v>232</v>
      </c>
      <c r="B40" s="404">
        <v>0</v>
      </c>
      <c r="C40" s="405">
        <v>0</v>
      </c>
      <c r="D40" s="404">
        <v>0</v>
      </c>
      <c r="E40" s="405">
        <v>0</v>
      </c>
      <c r="F40" s="404">
        <v>0</v>
      </c>
      <c r="G40" s="405">
        <v>0</v>
      </c>
      <c r="H40" s="404">
        <v>0</v>
      </c>
      <c r="I40" s="405">
        <v>0</v>
      </c>
      <c r="J40" s="404">
        <v>0</v>
      </c>
      <c r="K40" s="405">
        <v>0</v>
      </c>
      <c r="L40" s="404">
        <v>0</v>
      </c>
      <c r="M40" s="405">
        <v>0</v>
      </c>
      <c r="N40" s="463" t="s">
        <v>383</v>
      </c>
    </row>
    <row r="41" spans="1:17" ht="25" customHeight="1">
      <c r="A41" s="414" t="s">
        <v>325</v>
      </c>
      <c r="B41" s="400">
        <v>0</v>
      </c>
      <c r="C41" s="401">
        <v>0</v>
      </c>
      <c r="D41" s="400">
        <v>0</v>
      </c>
      <c r="E41" s="401">
        <v>0</v>
      </c>
      <c r="F41" s="400">
        <v>0</v>
      </c>
      <c r="G41" s="401">
        <v>0</v>
      </c>
      <c r="H41" s="400">
        <v>0</v>
      </c>
      <c r="I41" s="401">
        <v>0</v>
      </c>
      <c r="J41" s="400">
        <v>0</v>
      </c>
      <c r="K41" s="401">
        <v>0</v>
      </c>
      <c r="L41" s="400">
        <v>0</v>
      </c>
      <c r="M41" s="401">
        <v>0</v>
      </c>
      <c r="N41" s="463" t="s">
        <v>242</v>
      </c>
    </row>
    <row r="42" spans="1:17" ht="25" customHeight="1">
      <c r="A42" s="414" t="s">
        <v>78</v>
      </c>
      <c r="B42" s="400">
        <v>0</v>
      </c>
      <c r="C42" s="401">
        <v>0</v>
      </c>
      <c r="D42" s="400">
        <v>0</v>
      </c>
      <c r="E42" s="401">
        <v>0</v>
      </c>
      <c r="F42" s="400">
        <v>0</v>
      </c>
      <c r="G42" s="401">
        <v>0</v>
      </c>
      <c r="H42" s="400">
        <v>0</v>
      </c>
      <c r="I42" s="401">
        <v>0</v>
      </c>
      <c r="J42" s="400">
        <v>0</v>
      </c>
      <c r="K42" s="401">
        <v>0</v>
      </c>
      <c r="L42" s="400">
        <v>0</v>
      </c>
      <c r="M42" s="401">
        <v>0</v>
      </c>
      <c r="N42" s="463" t="s">
        <v>384</v>
      </c>
    </row>
    <row r="43" spans="1:17" ht="25" customHeight="1">
      <c r="A43" s="414" t="s">
        <v>233</v>
      </c>
      <c r="B43" s="468">
        <v>0</v>
      </c>
      <c r="C43" s="469">
        <v>0</v>
      </c>
      <c r="D43" s="468">
        <v>0</v>
      </c>
      <c r="E43" s="469">
        <v>0</v>
      </c>
      <c r="F43" s="468">
        <v>0</v>
      </c>
      <c r="G43" s="469">
        <v>0</v>
      </c>
      <c r="H43" s="468">
        <v>0</v>
      </c>
      <c r="I43" s="469">
        <v>0</v>
      </c>
      <c r="J43" s="468">
        <v>0</v>
      </c>
      <c r="K43" s="469">
        <v>0</v>
      </c>
      <c r="L43" s="468">
        <v>0</v>
      </c>
      <c r="M43" s="469">
        <v>0</v>
      </c>
      <c r="N43" s="463" t="s">
        <v>233</v>
      </c>
    </row>
    <row r="44" spans="1:17" ht="19" customHeight="1">
      <c r="B44" s="427"/>
      <c r="C44" s="427"/>
      <c r="D44" s="428"/>
      <c r="E44" s="427"/>
      <c r="G44" s="429"/>
      <c r="H44" s="430"/>
      <c r="I44" s="431"/>
      <c r="J44" s="427"/>
      <c r="K44" s="431"/>
      <c r="L44" s="427"/>
      <c r="M44" s="427"/>
      <c r="N44" s="427"/>
      <c r="O44" s="431"/>
      <c r="Q44" s="431"/>
    </row>
    <row r="45" spans="1:17" ht="19" customHeight="1">
      <c r="A45" s="357"/>
      <c r="B45" s="432"/>
      <c r="C45" s="429"/>
      <c r="D45" s="428"/>
      <c r="E45" s="427"/>
      <c r="G45" s="429"/>
      <c r="H45" s="430"/>
      <c r="I45" s="427"/>
      <c r="J45" s="427"/>
      <c r="K45" s="427"/>
      <c r="L45" s="427"/>
      <c r="M45" s="427"/>
      <c r="N45" s="427"/>
    </row>
    <row r="46" spans="1:17" ht="19" customHeight="1">
      <c r="A46" s="963" t="s">
        <v>699</v>
      </c>
      <c r="B46" s="963"/>
      <c r="C46" s="963"/>
      <c r="D46" s="963"/>
      <c r="E46" s="963"/>
      <c r="F46" s="963"/>
      <c r="G46" s="963"/>
      <c r="H46" s="963"/>
      <c r="I46" s="963"/>
      <c r="J46" s="963"/>
      <c r="K46" s="963"/>
      <c r="L46" s="963"/>
      <c r="M46" s="963"/>
      <c r="N46" s="963"/>
    </row>
    <row r="47" spans="1:17" ht="19" customHeight="1">
      <c r="A47" s="963" t="s">
        <v>700</v>
      </c>
      <c r="B47" s="963"/>
      <c r="C47" s="963"/>
      <c r="D47" s="963"/>
      <c r="E47" s="963"/>
      <c r="F47" s="963"/>
      <c r="G47" s="963"/>
      <c r="H47" s="963"/>
      <c r="I47" s="963"/>
      <c r="J47" s="963"/>
      <c r="K47" s="963"/>
      <c r="L47" s="963"/>
      <c r="M47" s="963"/>
      <c r="N47" s="963"/>
    </row>
    <row r="48" spans="1:17" ht="19" customHeight="1">
      <c r="A48" s="353"/>
      <c r="B48" s="363"/>
      <c r="C48" s="372"/>
      <c r="D48" s="360"/>
      <c r="E48" s="369"/>
      <c r="F48" s="361"/>
      <c r="G48" s="372"/>
      <c r="H48" s="362"/>
      <c r="I48" s="369"/>
      <c r="J48" s="359"/>
      <c r="K48" s="359"/>
      <c r="L48" s="369"/>
      <c r="M48" s="359"/>
      <c r="N48" s="369"/>
    </row>
    <row r="49" spans="1:14" ht="19" customHeight="1">
      <c r="A49" s="963" t="s">
        <v>361</v>
      </c>
      <c r="B49" s="963"/>
      <c r="C49" s="963"/>
      <c r="D49" s="963"/>
      <c r="E49" s="963"/>
      <c r="F49" s="963"/>
      <c r="G49" s="963"/>
      <c r="H49" s="963"/>
      <c r="I49" s="963"/>
      <c r="J49" s="963"/>
      <c r="K49" s="963"/>
      <c r="L49" s="963"/>
      <c r="M49" s="963"/>
      <c r="N49" s="963"/>
    </row>
    <row r="50" spans="1:14" ht="42.75" customHeight="1">
      <c r="A50" s="962" t="s">
        <v>157</v>
      </c>
      <c r="B50" s="962"/>
      <c r="C50" s="962"/>
      <c r="D50" s="962"/>
      <c r="E50" s="962"/>
      <c r="F50" s="962"/>
      <c r="G50" s="962"/>
      <c r="H50" s="962"/>
      <c r="I50" s="962"/>
      <c r="J50" s="962"/>
      <c r="K50" s="962"/>
      <c r="L50" s="962"/>
      <c r="M50" s="962"/>
      <c r="N50" s="962"/>
    </row>
    <row r="51" spans="1:14" ht="19" customHeight="1">
      <c r="B51" s="432"/>
      <c r="C51" s="429"/>
      <c r="D51" s="428"/>
      <c r="E51" s="427"/>
      <c r="G51" s="429"/>
      <c r="H51" s="430"/>
      <c r="I51" s="427"/>
      <c r="J51" s="427"/>
      <c r="K51" s="427"/>
      <c r="L51" s="427"/>
      <c r="M51" s="427"/>
      <c r="N51" s="427"/>
    </row>
    <row r="52" spans="1:14">
      <c r="B52" s="432"/>
      <c r="C52" s="429"/>
      <c r="D52" s="428"/>
      <c r="E52" s="427"/>
      <c r="G52" s="429"/>
      <c r="H52" s="430"/>
      <c r="I52" s="427"/>
      <c r="J52" s="427"/>
      <c r="K52" s="427"/>
      <c r="L52" s="427"/>
      <c r="M52" s="427"/>
      <c r="N52" s="427"/>
    </row>
    <row r="53" spans="1:14">
      <c r="B53" s="432"/>
      <c r="C53" s="429"/>
      <c r="D53" s="428"/>
      <c r="E53" s="427"/>
      <c r="G53" s="429"/>
      <c r="H53" s="430"/>
      <c r="I53" s="427"/>
      <c r="J53" s="427"/>
      <c r="K53" s="427"/>
      <c r="L53" s="427"/>
      <c r="M53" s="427"/>
      <c r="N53" s="427"/>
    </row>
    <row r="54" spans="1:14">
      <c r="B54" s="432"/>
      <c r="C54" s="429"/>
      <c r="D54" s="428"/>
      <c r="E54" s="427"/>
      <c r="G54" s="429"/>
      <c r="H54" s="430"/>
      <c r="I54" s="427"/>
      <c r="J54" s="427"/>
      <c r="K54" s="427"/>
      <c r="L54" s="427"/>
      <c r="M54" s="427"/>
      <c r="N54" s="427"/>
    </row>
    <row r="55" spans="1:14">
      <c r="B55" s="427"/>
      <c r="C55" s="427"/>
      <c r="D55" s="427"/>
      <c r="E55" s="427"/>
      <c r="F55" s="427"/>
      <c r="G55" s="427"/>
      <c r="H55" s="427"/>
      <c r="I55" s="427"/>
      <c r="J55" s="427"/>
      <c r="K55" s="427"/>
      <c r="L55" s="427"/>
      <c r="M55" s="427"/>
      <c r="N55" s="427"/>
    </row>
    <row r="56" spans="1:14">
      <c r="B56" s="427"/>
      <c r="C56" s="427"/>
      <c r="D56" s="427"/>
      <c r="E56" s="427"/>
      <c r="F56" s="427"/>
      <c r="G56" s="427"/>
      <c r="H56" s="427"/>
      <c r="I56" s="427"/>
      <c r="J56" s="427"/>
      <c r="K56" s="427"/>
      <c r="L56" s="427"/>
      <c r="M56" s="427"/>
      <c r="N56" s="427"/>
    </row>
    <row r="57" spans="1:14">
      <c r="B57" s="427"/>
      <c r="C57" s="427"/>
      <c r="D57" s="427"/>
      <c r="E57" s="427"/>
      <c r="F57" s="427"/>
      <c r="G57" s="427"/>
      <c r="H57" s="427"/>
      <c r="I57" s="427"/>
      <c r="J57" s="427"/>
      <c r="K57" s="427"/>
      <c r="L57" s="427"/>
      <c r="M57" s="427"/>
      <c r="N57" s="427"/>
    </row>
    <row r="58" spans="1:14">
      <c r="B58" s="427"/>
      <c r="C58" s="427"/>
      <c r="D58" s="427"/>
      <c r="E58" s="427"/>
      <c r="F58" s="427"/>
      <c r="G58" s="427"/>
      <c r="H58" s="427"/>
      <c r="I58" s="427"/>
      <c r="J58" s="427"/>
      <c r="K58" s="427"/>
      <c r="L58" s="427"/>
      <c r="M58" s="427"/>
      <c r="N58" s="427"/>
    </row>
    <row r="59" spans="1:14">
      <c r="B59" s="427"/>
      <c r="C59" s="427"/>
      <c r="D59" s="427"/>
      <c r="E59" s="427"/>
      <c r="F59" s="427"/>
      <c r="G59" s="427"/>
      <c r="H59" s="427"/>
      <c r="I59" s="427"/>
      <c r="J59" s="427"/>
      <c r="K59" s="427"/>
      <c r="L59" s="427"/>
      <c r="M59" s="427"/>
      <c r="N59" s="427"/>
    </row>
    <row r="60" spans="1:14">
      <c r="B60" s="427"/>
      <c r="C60" s="427"/>
      <c r="D60" s="427"/>
      <c r="E60" s="427"/>
      <c r="F60" s="427"/>
      <c r="G60" s="427"/>
      <c r="H60" s="427"/>
      <c r="I60" s="427"/>
      <c r="J60" s="427"/>
      <c r="K60" s="427"/>
      <c r="L60" s="427"/>
      <c r="M60" s="427"/>
      <c r="N60" s="427"/>
    </row>
    <row r="61" spans="1:14">
      <c r="B61" s="427"/>
      <c r="C61" s="427"/>
      <c r="D61" s="427"/>
      <c r="E61" s="427"/>
      <c r="F61" s="427"/>
      <c r="G61" s="427"/>
      <c r="H61" s="427"/>
      <c r="I61" s="427"/>
      <c r="J61" s="427"/>
      <c r="K61" s="427"/>
      <c r="L61" s="427"/>
      <c r="M61" s="427"/>
      <c r="N61" s="427"/>
    </row>
    <row r="62" spans="1:14">
      <c r="B62" s="427"/>
      <c r="C62" s="427"/>
      <c r="D62" s="427"/>
      <c r="E62" s="427"/>
      <c r="F62" s="427"/>
      <c r="G62" s="427"/>
      <c r="H62" s="427"/>
      <c r="I62" s="427"/>
      <c r="J62" s="427"/>
      <c r="K62" s="427"/>
      <c r="L62" s="427"/>
      <c r="M62" s="427"/>
      <c r="N62" s="427"/>
    </row>
    <row r="63" spans="1:14">
      <c r="B63" s="427"/>
      <c r="C63" s="427"/>
      <c r="D63" s="427"/>
      <c r="E63" s="427"/>
      <c r="F63" s="427"/>
      <c r="G63" s="427"/>
      <c r="H63" s="427"/>
      <c r="I63" s="427"/>
      <c r="J63" s="427"/>
      <c r="K63" s="427"/>
      <c r="L63" s="427"/>
      <c r="M63" s="427"/>
      <c r="N63" s="427"/>
    </row>
    <row r="64" spans="1:14">
      <c r="B64" s="427"/>
      <c r="C64" s="427"/>
      <c r="D64" s="427"/>
      <c r="E64" s="427"/>
      <c r="F64" s="427"/>
      <c r="G64" s="427"/>
      <c r="H64" s="427"/>
      <c r="I64" s="427"/>
      <c r="J64" s="427"/>
      <c r="K64" s="427"/>
      <c r="L64" s="427"/>
      <c r="M64" s="427"/>
      <c r="N64" s="427"/>
    </row>
    <row r="65" spans="2:14">
      <c r="B65" s="427"/>
      <c r="C65" s="427"/>
      <c r="D65" s="427"/>
      <c r="E65" s="427"/>
      <c r="F65" s="427"/>
      <c r="G65" s="427"/>
      <c r="H65" s="427"/>
      <c r="I65" s="427"/>
      <c r="J65" s="427"/>
      <c r="K65" s="427"/>
      <c r="L65" s="427"/>
      <c r="M65" s="427"/>
      <c r="N65" s="427"/>
    </row>
    <row r="66" spans="2:14">
      <c r="B66" s="427"/>
      <c r="C66" s="427"/>
      <c r="D66" s="427"/>
      <c r="E66" s="427"/>
      <c r="F66" s="427"/>
      <c r="G66" s="427"/>
      <c r="H66" s="427"/>
      <c r="I66" s="427"/>
      <c r="J66" s="427"/>
      <c r="K66" s="427"/>
      <c r="L66" s="427"/>
      <c r="M66" s="427"/>
      <c r="N66" s="427"/>
    </row>
    <row r="67" spans="2:14">
      <c r="B67" s="427"/>
      <c r="C67" s="427"/>
      <c r="D67" s="427"/>
      <c r="E67" s="427"/>
      <c r="F67" s="427"/>
      <c r="G67" s="427"/>
      <c r="H67" s="427"/>
      <c r="I67" s="427"/>
      <c r="J67" s="427"/>
      <c r="K67" s="427"/>
      <c r="L67" s="427"/>
      <c r="M67" s="427"/>
      <c r="N67" s="427"/>
    </row>
    <row r="68" spans="2:14">
      <c r="B68" s="427"/>
      <c r="C68" s="427"/>
      <c r="D68" s="427"/>
      <c r="E68" s="427"/>
      <c r="F68" s="427"/>
      <c r="G68" s="427"/>
      <c r="H68" s="427"/>
      <c r="I68" s="427"/>
      <c r="J68" s="427"/>
      <c r="K68" s="427"/>
      <c r="L68" s="427"/>
      <c r="M68" s="427"/>
      <c r="N68" s="427"/>
    </row>
    <row r="69" spans="2:14">
      <c r="B69" s="427"/>
      <c r="C69" s="427"/>
      <c r="D69" s="427"/>
      <c r="E69" s="427"/>
      <c r="F69" s="427"/>
      <c r="G69" s="427"/>
      <c r="H69" s="427"/>
      <c r="I69" s="427"/>
      <c r="J69" s="427"/>
      <c r="K69" s="427"/>
      <c r="L69" s="427"/>
      <c r="M69" s="427"/>
      <c r="N69" s="427"/>
    </row>
    <row r="70" spans="2:14">
      <c r="B70" s="427"/>
      <c r="C70" s="427"/>
      <c r="D70" s="427"/>
      <c r="E70" s="427"/>
      <c r="F70" s="427"/>
      <c r="G70" s="427"/>
      <c r="H70" s="427"/>
      <c r="I70" s="427"/>
      <c r="J70" s="427"/>
      <c r="K70" s="427"/>
      <c r="L70" s="427"/>
      <c r="M70" s="427"/>
      <c r="N70" s="427"/>
    </row>
    <row r="71" spans="2:14">
      <c r="B71" s="427"/>
      <c r="C71" s="427"/>
      <c r="D71" s="427"/>
      <c r="E71" s="427"/>
      <c r="F71" s="427"/>
      <c r="G71" s="427"/>
      <c r="H71" s="427"/>
      <c r="I71" s="427"/>
      <c r="J71" s="427"/>
      <c r="K71" s="427"/>
      <c r="L71" s="427"/>
      <c r="M71" s="427"/>
      <c r="N71" s="427"/>
    </row>
    <row r="72" spans="2:14">
      <c r="B72" s="427"/>
      <c r="C72" s="427"/>
      <c r="D72" s="427"/>
      <c r="E72" s="427"/>
      <c r="F72" s="427"/>
      <c r="G72" s="427"/>
      <c r="H72" s="427"/>
      <c r="I72" s="427"/>
      <c r="J72" s="427"/>
      <c r="K72" s="427"/>
      <c r="L72" s="427"/>
      <c r="M72" s="427"/>
      <c r="N72" s="427"/>
    </row>
    <row r="73" spans="2:14">
      <c r="B73" s="427"/>
      <c r="C73" s="427"/>
      <c r="D73" s="427"/>
      <c r="E73" s="427"/>
      <c r="F73" s="427"/>
      <c r="G73" s="427"/>
      <c r="H73" s="427"/>
      <c r="I73" s="427"/>
      <c r="J73" s="427"/>
      <c r="K73" s="427"/>
      <c r="L73" s="427"/>
      <c r="M73" s="427"/>
      <c r="N73" s="427"/>
    </row>
    <row r="74" spans="2:14">
      <c r="B74" s="427"/>
      <c r="C74" s="427"/>
      <c r="D74" s="427"/>
      <c r="E74" s="427"/>
      <c r="F74" s="427"/>
      <c r="G74" s="427"/>
      <c r="H74" s="427"/>
      <c r="I74" s="427"/>
      <c r="J74" s="427"/>
      <c r="K74" s="427"/>
      <c r="L74" s="427"/>
      <c r="M74" s="427"/>
      <c r="N74" s="427"/>
    </row>
    <row r="75" spans="2:14">
      <c r="B75" s="427"/>
      <c r="C75" s="427"/>
      <c r="D75" s="427"/>
      <c r="E75" s="427"/>
      <c r="F75" s="427"/>
      <c r="G75" s="427"/>
      <c r="H75" s="427"/>
      <c r="I75" s="427"/>
      <c r="J75" s="427"/>
      <c r="K75" s="427"/>
      <c r="L75" s="427"/>
      <c r="M75" s="427"/>
      <c r="N75" s="427"/>
    </row>
    <row r="76" spans="2:14">
      <c r="B76" s="427"/>
      <c r="C76" s="427"/>
      <c r="D76" s="427"/>
      <c r="E76" s="427"/>
      <c r="F76" s="427"/>
      <c r="G76" s="427"/>
      <c r="H76" s="427"/>
      <c r="I76" s="427"/>
      <c r="J76" s="427"/>
      <c r="K76" s="427"/>
      <c r="L76" s="427"/>
      <c r="M76" s="427"/>
      <c r="N76" s="427"/>
    </row>
    <row r="77" spans="2:14">
      <c r="B77" s="427"/>
      <c r="C77" s="427"/>
      <c r="D77" s="427"/>
      <c r="E77" s="427"/>
      <c r="F77" s="427"/>
      <c r="G77" s="427"/>
      <c r="H77" s="427"/>
      <c r="I77" s="427"/>
      <c r="J77" s="427"/>
      <c r="K77" s="427"/>
      <c r="L77" s="427"/>
      <c r="M77" s="427"/>
      <c r="N77" s="427"/>
    </row>
    <row r="78" spans="2:14">
      <c r="B78" s="427"/>
      <c r="C78" s="427"/>
      <c r="D78" s="427"/>
      <c r="E78" s="427"/>
      <c r="F78" s="427"/>
      <c r="G78" s="427"/>
      <c r="H78" s="427"/>
      <c r="I78" s="427"/>
      <c r="J78" s="427"/>
      <c r="K78" s="427"/>
      <c r="L78" s="427"/>
      <c r="M78" s="427"/>
      <c r="N78" s="427"/>
    </row>
    <row r="79" spans="2:14">
      <c r="B79" s="427"/>
      <c r="C79" s="427"/>
      <c r="D79" s="427"/>
      <c r="E79" s="427"/>
      <c r="F79" s="427"/>
      <c r="G79" s="427"/>
      <c r="H79" s="427"/>
      <c r="I79" s="427"/>
      <c r="J79" s="427"/>
      <c r="K79" s="427"/>
      <c r="L79" s="427"/>
      <c r="M79" s="427"/>
      <c r="N79" s="427"/>
    </row>
    <row r="80" spans="2:14">
      <c r="B80" s="427"/>
      <c r="C80" s="427"/>
      <c r="D80" s="427"/>
      <c r="E80" s="427"/>
      <c r="F80" s="427"/>
      <c r="G80" s="427"/>
      <c r="H80" s="427"/>
      <c r="I80" s="427"/>
      <c r="J80" s="427"/>
      <c r="K80" s="427"/>
      <c r="L80" s="427"/>
      <c r="M80" s="427"/>
      <c r="N80" s="427"/>
    </row>
    <row r="81" spans="2:14">
      <c r="B81" s="427"/>
      <c r="C81" s="427"/>
      <c r="D81" s="427"/>
      <c r="E81" s="427"/>
      <c r="F81" s="427"/>
      <c r="G81" s="427"/>
      <c r="H81" s="427"/>
      <c r="I81" s="427"/>
      <c r="J81" s="427"/>
      <c r="K81" s="427"/>
      <c r="L81" s="427"/>
      <c r="M81" s="427"/>
      <c r="N81" s="427"/>
    </row>
    <row r="82" spans="2:14">
      <c r="B82" s="427"/>
      <c r="C82" s="427"/>
      <c r="D82" s="427"/>
      <c r="E82" s="427"/>
      <c r="F82" s="427"/>
      <c r="G82" s="427"/>
      <c r="H82" s="427"/>
      <c r="I82" s="427"/>
      <c r="J82" s="427"/>
      <c r="K82" s="427"/>
      <c r="L82" s="427"/>
      <c r="M82" s="427"/>
      <c r="N82" s="427"/>
    </row>
    <row r="83" spans="2:14">
      <c r="B83" s="427"/>
      <c r="C83" s="427"/>
      <c r="D83" s="427"/>
      <c r="E83" s="427"/>
      <c r="F83" s="427"/>
      <c r="G83" s="427"/>
      <c r="H83" s="427"/>
      <c r="I83" s="427"/>
      <c r="J83" s="427"/>
      <c r="K83" s="427"/>
      <c r="L83" s="427"/>
      <c r="M83" s="427"/>
      <c r="N83" s="427"/>
    </row>
    <row r="84" spans="2:14">
      <c r="B84" s="427"/>
      <c r="C84" s="427"/>
      <c r="D84" s="427"/>
      <c r="E84" s="427"/>
      <c r="F84" s="427"/>
      <c r="G84" s="427"/>
      <c r="H84" s="427"/>
      <c r="I84" s="427"/>
      <c r="J84" s="427"/>
      <c r="K84" s="427"/>
      <c r="L84" s="427"/>
      <c r="M84" s="427"/>
      <c r="N84" s="427"/>
    </row>
    <row r="85" spans="2:14">
      <c r="B85" s="427"/>
      <c r="C85" s="427"/>
      <c r="D85" s="427"/>
      <c r="E85" s="427"/>
      <c r="F85" s="427"/>
      <c r="G85" s="427"/>
      <c r="H85" s="427"/>
      <c r="I85" s="427"/>
      <c r="J85" s="427"/>
      <c r="K85" s="427"/>
      <c r="L85" s="427"/>
      <c r="M85" s="427"/>
      <c r="N85" s="427"/>
    </row>
    <row r="86" spans="2:14">
      <c r="B86" s="427"/>
      <c r="C86" s="427"/>
      <c r="D86" s="427"/>
      <c r="E86" s="427"/>
      <c r="F86" s="427"/>
      <c r="G86" s="427"/>
      <c r="H86" s="427"/>
      <c r="I86" s="427"/>
      <c r="J86" s="427"/>
      <c r="K86" s="427"/>
      <c r="L86" s="427"/>
      <c r="M86" s="427"/>
      <c r="N86" s="427"/>
    </row>
    <row r="87" spans="2:14">
      <c r="B87" s="427"/>
      <c r="C87" s="427"/>
      <c r="D87" s="427"/>
      <c r="E87" s="427"/>
      <c r="F87" s="427"/>
      <c r="G87" s="427"/>
      <c r="H87" s="427"/>
      <c r="I87" s="427"/>
      <c r="J87" s="427"/>
      <c r="K87" s="427"/>
      <c r="L87" s="427"/>
      <c r="M87" s="427"/>
      <c r="N87" s="427"/>
    </row>
    <row r="88" spans="2:14">
      <c r="B88" s="427"/>
      <c r="C88" s="427"/>
      <c r="D88" s="427"/>
      <c r="E88" s="427"/>
      <c r="F88" s="427"/>
      <c r="G88" s="427"/>
      <c r="H88" s="427"/>
      <c r="I88" s="427"/>
      <c r="J88" s="427"/>
      <c r="K88" s="427"/>
      <c r="L88" s="427"/>
      <c r="M88" s="427"/>
      <c r="N88" s="427"/>
    </row>
    <row r="89" spans="2:14">
      <c r="B89" s="427"/>
      <c r="C89" s="427"/>
      <c r="D89" s="427"/>
      <c r="E89" s="427"/>
      <c r="F89" s="427"/>
      <c r="G89" s="427"/>
      <c r="H89" s="427"/>
      <c r="I89" s="427"/>
      <c r="J89" s="427"/>
      <c r="K89" s="427"/>
      <c r="L89" s="427"/>
      <c r="M89" s="427"/>
      <c r="N89" s="427"/>
    </row>
    <row r="90" spans="2:14">
      <c r="B90" s="427"/>
      <c r="C90" s="427"/>
      <c r="D90" s="427"/>
      <c r="E90" s="427"/>
      <c r="F90" s="427"/>
      <c r="G90" s="427"/>
      <c r="H90" s="427"/>
      <c r="I90" s="427"/>
      <c r="J90" s="427"/>
      <c r="K90" s="427"/>
      <c r="L90" s="427"/>
      <c r="M90" s="427"/>
      <c r="N90" s="427"/>
    </row>
    <row r="91" spans="2:14">
      <c r="B91" s="427"/>
      <c r="C91" s="427"/>
      <c r="D91" s="427"/>
      <c r="E91" s="427"/>
      <c r="F91" s="427"/>
      <c r="G91" s="427"/>
      <c r="H91" s="427"/>
      <c r="I91" s="427"/>
      <c r="J91" s="427"/>
      <c r="K91" s="427"/>
      <c r="L91" s="427"/>
      <c r="M91" s="427"/>
      <c r="N91" s="427"/>
    </row>
    <row r="92" spans="2:14">
      <c r="B92" s="427"/>
      <c r="C92" s="427"/>
      <c r="D92" s="427"/>
      <c r="E92" s="427"/>
      <c r="F92" s="427"/>
      <c r="G92" s="427"/>
      <c r="H92" s="427"/>
      <c r="I92" s="427"/>
      <c r="J92" s="427"/>
      <c r="K92" s="427"/>
      <c r="L92" s="427"/>
      <c r="M92" s="427"/>
      <c r="N92" s="427"/>
    </row>
    <row r="93" spans="2:14">
      <c r="B93" s="427"/>
      <c r="C93" s="427"/>
      <c r="D93" s="427"/>
      <c r="E93" s="427"/>
      <c r="F93" s="427"/>
      <c r="G93" s="427"/>
      <c r="H93" s="427"/>
      <c r="I93" s="427"/>
      <c r="J93" s="427"/>
      <c r="K93" s="427"/>
      <c r="L93" s="427"/>
      <c r="M93" s="427"/>
      <c r="N93" s="427"/>
    </row>
    <row r="94" spans="2:14">
      <c r="B94" s="427"/>
      <c r="C94" s="427"/>
      <c r="D94" s="427"/>
      <c r="E94" s="427"/>
      <c r="F94" s="427"/>
      <c r="G94" s="427"/>
      <c r="H94" s="427"/>
      <c r="I94" s="427"/>
      <c r="J94" s="427"/>
      <c r="K94" s="427"/>
      <c r="L94" s="427"/>
      <c r="M94" s="427"/>
      <c r="N94" s="427"/>
    </row>
    <row r="95" spans="2:14">
      <c r="B95" s="427"/>
      <c r="C95" s="427"/>
      <c r="D95" s="427"/>
      <c r="E95" s="427"/>
      <c r="F95" s="427"/>
      <c r="G95" s="427"/>
      <c r="H95" s="427"/>
      <c r="I95" s="427"/>
      <c r="J95" s="427"/>
      <c r="K95" s="427"/>
      <c r="L95" s="427"/>
      <c r="M95" s="427"/>
      <c r="N95" s="427"/>
    </row>
    <row r="96" spans="2:14">
      <c r="B96" s="427"/>
      <c r="C96" s="427"/>
      <c r="D96" s="427"/>
      <c r="E96" s="427"/>
      <c r="F96" s="427"/>
      <c r="G96" s="427"/>
      <c r="H96" s="427"/>
      <c r="I96" s="427"/>
      <c r="J96" s="427"/>
      <c r="K96" s="427"/>
      <c r="L96" s="427"/>
      <c r="M96" s="427"/>
      <c r="N96" s="427"/>
    </row>
    <row r="97" spans="2:14">
      <c r="B97" s="427"/>
      <c r="C97" s="427"/>
      <c r="D97" s="427"/>
      <c r="E97" s="427"/>
      <c r="F97" s="427"/>
      <c r="G97" s="427"/>
      <c r="H97" s="427"/>
      <c r="I97" s="427"/>
      <c r="J97" s="427"/>
      <c r="K97" s="427"/>
      <c r="L97" s="427"/>
      <c r="M97" s="427"/>
      <c r="N97" s="427"/>
    </row>
    <row r="98" spans="2:14">
      <c r="B98" s="427"/>
      <c r="C98" s="427"/>
      <c r="D98" s="427"/>
      <c r="E98" s="427"/>
      <c r="F98" s="427"/>
      <c r="G98" s="427"/>
      <c r="H98" s="427"/>
      <c r="I98" s="427"/>
      <c r="J98" s="427"/>
      <c r="K98" s="427"/>
      <c r="L98" s="427"/>
      <c r="M98" s="427"/>
      <c r="N98" s="427"/>
    </row>
    <row r="99" spans="2:14">
      <c r="B99" s="427"/>
      <c r="C99" s="427"/>
      <c r="D99" s="427"/>
      <c r="E99" s="427"/>
      <c r="F99" s="427"/>
      <c r="G99" s="427"/>
      <c r="H99" s="427"/>
      <c r="I99" s="427"/>
      <c r="J99" s="427"/>
      <c r="K99" s="427"/>
      <c r="L99" s="427"/>
      <c r="M99" s="427"/>
      <c r="N99" s="427"/>
    </row>
    <row r="100" spans="2:14">
      <c r="B100" s="427"/>
      <c r="C100" s="427"/>
      <c r="D100" s="427"/>
      <c r="E100" s="427"/>
      <c r="F100" s="427"/>
      <c r="G100" s="427"/>
      <c r="H100" s="427"/>
      <c r="I100" s="427"/>
      <c r="J100" s="427"/>
      <c r="K100" s="427"/>
      <c r="L100" s="427"/>
      <c r="M100" s="427"/>
      <c r="N100" s="427"/>
    </row>
    <row r="101" spans="2:14">
      <c r="B101" s="427"/>
      <c r="C101" s="427"/>
      <c r="D101" s="427"/>
      <c r="E101" s="427"/>
      <c r="F101" s="427"/>
      <c r="G101" s="427"/>
      <c r="H101" s="427"/>
      <c r="I101" s="427"/>
      <c r="J101" s="427"/>
      <c r="K101" s="427"/>
      <c r="L101" s="427"/>
      <c r="M101" s="427"/>
      <c r="N101" s="427"/>
    </row>
    <row r="102" spans="2:14">
      <c r="B102" s="427"/>
      <c r="C102" s="427"/>
      <c r="D102" s="427"/>
      <c r="E102" s="427"/>
      <c r="F102" s="427"/>
      <c r="G102" s="427"/>
      <c r="H102" s="427"/>
      <c r="I102" s="427"/>
      <c r="J102" s="427"/>
      <c r="K102" s="427"/>
      <c r="L102" s="427"/>
      <c r="M102" s="427"/>
      <c r="N102" s="427"/>
    </row>
    <row r="103" spans="2:14">
      <c r="B103" s="427"/>
      <c r="C103" s="427"/>
      <c r="D103" s="427"/>
      <c r="E103" s="427"/>
      <c r="F103" s="427"/>
      <c r="G103" s="427"/>
      <c r="H103" s="427"/>
      <c r="I103" s="427"/>
      <c r="J103" s="427"/>
      <c r="K103" s="427"/>
      <c r="L103" s="427"/>
      <c r="M103" s="427"/>
      <c r="N103" s="427"/>
    </row>
    <row r="104" spans="2:14">
      <c r="B104" s="427"/>
      <c r="C104" s="427"/>
      <c r="D104" s="427"/>
      <c r="E104" s="427"/>
      <c r="F104" s="427"/>
      <c r="G104" s="427"/>
      <c r="H104" s="427"/>
      <c r="I104" s="427"/>
      <c r="J104" s="427"/>
      <c r="K104" s="427"/>
      <c r="L104" s="427"/>
      <c r="M104" s="427"/>
      <c r="N104" s="427"/>
    </row>
    <row r="105" spans="2:14">
      <c r="B105" s="427"/>
      <c r="C105" s="427"/>
      <c r="D105" s="427"/>
      <c r="E105" s="427"/>
      <c r="F105" s="427"/>
      <c r="G105" s="427"/>
      <c r="H105" s="427"/>
      <c r="I105" s="427"/>
      <c r="J105" s="427"/>
      <c r="K105" s="427"/>
      <c r="L105" s="427"/>
      <c r="M105" s="427"/>
      <c r="N105" s="427"/>
    </row>
    <row r="106" spans="2:14">
      <c r="B106" s="427"/>
      <c r="C106" s="427"/>
      <c r="D106" s="427"/>
      <c r="E106" s="427"/>
      <c r="F106" s="427"/>
      <c r="G106" s="427"/>
      <c r="H106" s="427"/>
      <c r="I106" s="427"/>
      <c r="J106" s="427"/>
      <c r="K106" s="427"/>
      <c r="L106" s="427"/>
      <c r="M106" s="427"/>
      <c r="N106" s="427"/>
    </row>
    <row r="107" spans="2:14">
      <c r="B107" s="427"/>
      <c r="C107" s="427"/>
      <c r="D107" s="427"/>
      <c r="E107" s="427"/>
      <c r="F107" s="427"/>
      <c r="G107" s="427"/>
      <c r="H107" s="427"/>
      <c r="I107" s="427"/>
      <c r="J107" s="427"/>
      <c r="K107" s="427"/>
      <c r="L107" s="427"/>
      <c r="M107" s="427"/>
      <c r="N107" s="427"/>
    </row>
    <row r="108" spans="2:14">
      <c r="B108" s="427"/>
      <c r="C108" s="427"/>
      <c r="D108" s="427"/>
      <c r="E108" s="427"/>
      <c r="F108" s="427"/>
      <c r="G108" s="427"/>
      <c r="H108" s="427"/>
      <c r="I108" s="427"/>
      <c r="J108" s="427"/>
      <c r="K108" s="427"/>
      <c r="L108" s="427"/>
      <c r="M108" s="427"/>
      <c r="N108" s="427"/>
    </row>
    <row r="109" spans="2:14">
      <c r="B109" s="427"/>
      <c r="C109" s="427"/>
      <c r="D109" s="427"/>
      <c r="E109" s="427"/>
      <c r="F109" s="427"/>
      <c r="G109" s="427"/>
      <c r="H109" s="427"/>
      <c r="I109" s="427"/>
      <c r="J109" s="427"/>
      <c r="K109" s="427"/>
      <c r="L109" s="427"/>
      <c r="M109" s="427"/>
      <c r="N109" s="427"/>
    </row>
    <row r="110" spans="2:14">
      <c r="B110" s="427"/>
      <c r="C110" s="427"/>
      <c r="D110" s="427"/>
      <c r="E110" s="427"/>
      <c r="F110" s="427"/>
      <c r="G110" s="427"/>
      <c r="H110" s="427"/>
      <c r="I110" s="427"/>
      <c r="J110" s="427"/>
      <c r="K110" s="427"/>
      <c r="L110" s="427"/>
      <c r="M110" s="427"/>
      <c r="N110" s="427"/>
    </row>
    <row r="111" spans="2:14">
      <c r="B111" s="427"/>
      <c r="C111" s="427"/>
      <c r="D111" s="427"/>
      <c r="E111" s="427"/>
      <c r="F111" s="427"/>
      <c r="G111" s="427"/>
      <c r="H111" s="427"/>
      <c r="I111" s="427"/>
      <c r="J111" s="427"/>
      <c r="K111" s="427"/>
      <c r="L111" s="427"/>
      <c r="M111" s="427"/>
      <c r="N111" s="427"/>
    </row>
    <row r="112" spans="2:14">
      <c r="B112" s="427"/>
      <c r="C112" s="427"/>
      <c r="D112" s="427"/>
      <c r="E112" s="427"/>
      <c r="F112" s="427"/>
      <c r="G112" s="427"/>
      <c r="H112" s="427"/>
      <c r="I112" s="427"/>
      <c r="J112" s="427"/>
      <c r="K112" s="427"/>
      <c r="L112" s="427"/>
      <c r="M112" s="427"/>
      <c r="N112" s="427"/>
    </row>
    <row r="113" spans="2:14">
      <c r="B113" s="427"/>
      <c r="C113" s="427"/>
      <c r="D113" s="427"/>
      <c r="E113" s="427"/>
      <c r="F113" s="427"/>
      <c r="G113" s="427"/>
      <c r="H113" s="427"/>
      <c r="I113" s="427"/>
      <c r="J113" s="427"/>
      <c r="K113" s="427"/>
      <c r="L113" s="427"/>
      <c r="M113" s="427"/>
      <c r="N113" s="427"/>
    </row>
  </sheetData>
  <mergeCells count="13">
    <mergeCell ref="A49:N49"/>
    <mergeCell ref="A50:N50"/>
    <mergeCell ref="B9:M9"/>
    <mergeCell ref="B5:M5"/>
    <mergeCell ref="B6:M6"/>
    <mergeCell ref="J7:K7"/>
    <mergeCell ref="L7:M7"/>
    <mergeCell ref="B7:C7"/>
    <mergeCell ref="D7:E7"/>
    <mergeCell ref="F7:G7"/>
    <mergeCell ref="H7:I7"/>
    <mergeCell ref="A46:N46"/>
    <mergeCell ref="A47:N47"/>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2017</oddHeader>
    <oddFooter>&amp;C&amp;"Helvetica,Standard" Eidg. Steuerverwaltung  -  Administration fédérale des contributions  -  Amministrazione federale delle contribuzioni&amp;R77</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1:Z118"/>
  <sheetViews>
    <sheetView view="pageLayout" zoomScale="70" zoomScaleNormal="60" zoomScalePageLayoutView="70" workbookViewId="0"/>
  </sheetViews>
  <sheetFormatPr baseColWidth="10" defaultColWidth="12.6640625" defaultRowHeight="18"/>
  <cols>
    <col min="1" max="1" width="32.6640625" style="18" customWidth="1"/>
    <col min="2" max="4" width="11.6640625" style="20" customWidth="1"/>
    <col min="5" max="5" width="12.33203125" style="20" customWidth="1"/>
    <col min="6" max="6" width="12.83203125" style="20" customWidth="1"/>
    <col min="7" max="7" width="13" style="20" customWidth="1"/>
    <col min="8" max="8" width="12.5" style="20" customWidth="1"/>
    <col min="9" max="9" width="12.33203125" style="20" customWidth="1"/>
    <col min="10" max="13" width="12.5" style="20" customWidth="1"/>
    <col min="14" max="22" width="12.6640625" style="20" customWidth="1"/>
    <col min="23" max="23" width="15.33203125" style="20" bestFit="1" customWidth="1"/>
    <col min="24" max="25" width="15.33203125" style="20" customWidth="1"/>
    <col min="26" max="26" width="34.5" style="20" bestFit="1" customWidth="1"/>
    <col min="27" max="16384" width="12.6640625" style="20"/>
  </cols>
  <sheetData>
    <row r="1" spans="1:26" ht="20.25" customHeight="1">
      <c r="A1" s="18" t="s">
        <v>16</v>
      </c>
      <c r="B1" s="21"/>
      <c r="C1" s="21"/>
      <c r="D1" s="21"/>
      <c r="E1" s="21"/>
      <c r="F1" s="21"/>
      <c r="G1" s="21"/>
      <c r="H1" s="21"/>
      <c r="I1" s="21"/>
      <c r="J1" s="21"/>
      <c r="K1" s="21"/>
      <c r="L1" s="21"/>
      <c r="M1" s="21"/>
    </row>
    <row r="2" spans="1:26" ht="19" customHeight="1">
      <c r="A2" s="18" t="s">
        <v>812</v>
      </c>
    </row>
    <row r="3" spans="1:26" ht="20" customHeight="1">
      <c r="A3" s="23" t="s">
        <v>81</v>
      </c>
    </row>
    <row r="4" spans="1:26" ht="19" customHeight="1">
      <c r="A4" s="23" t="s">
        <v>82</v>
      </c>
      <c r="Z4" s="34"/>
    </row>
    <row r="5" spans="1:26" ht="16.5" customHeight="1" thickBot="1">
      <c r="A5" s="23">
        <v>2</v>
      </c>
      <c r="B5" s="18"/>
      <c r="C5" s="18"/>
      <c r="D5" s="18"/>
      <c r="E5" s="18"/>
      <c r="F5" s="18"/>
      <c r="G5" s="18"/>
      <c r="H5" s="18"/>
      <c r="I5" s="18"/>
      <c r="J5" s="18"/>
      <c r="K5" s="18"/>
      <c r="L5" s="18"/>
      <c r="M5" s="18"/>
      <c r="Z5" s="34">
        <v>2</v>
      </c>
    </row>
    <row r="6" spans="1:26" ht="19.5" customHeight="1" thickBot="1">
      <c r="A6" s="24" t="s">
        <v>10</v>
      </c>
      <c r="B6" s="773" t="s">
        <v>17</v>
      </c>
      <c r="C6" s="774"/>
      <c r="D6" s="774"/>
      <c r="E6" s="774"/>
      <c r="F6" s="774"/>
      <c r="G6" s="774"/>
      <c r="H6" s="774"/>
      <c r="I6" s="774"/>
      <c r="J6" s="774"/>
      <c r="K6" s="774"/>
      <c r="L6" s="774"/>
      <c r="M6" s="435"/>
      <c r="N6" s="773" t="s">
        <v>114</v>
      </c>
      <c r="O6" s="774"/>
      <c r="P6" s="774"/>
      <c r="Q6" s="774"/>
      <c r="R6" s="774"/>
      <c r="S6" s="774"/>
      <c r="T6" s="774"/>
      <c r="U6" s="774"/>
      <c r="V6" s="774"/>
      <c r="W6" s="774"/>
      <c r="X6" s="774"/>
      <c r="Y6" s="775"/>
      <c r="Z6" s="34" t="s">
        <v>11</v>
      </c>
    </row>
    <row r="7" spans="1:26" ht="19" customHeight="1">
      <c r="A7" s="24" t="s">
        <v>13</v>
      </c>
      <c r="B7" s="38">
        <v>12500</v>
      </c>
      <c r="C7" s="38">
        <v>15000</v>
      </c>
      <c r="D7" s="38">
        <v>17500</v>
      </c>
      <c r="E7" s="38">
        <v>20000</v>
      </c>
      <c r="F7" s="38">
        <v>25000</v>
      </c>
      <c r="G7" s="38">
        <v>30000</v>
      </c>
      <c r="H7" s="38">
        <v>35000</v>
      </c>
      <c r="I7" s="38">
        <v>40000</v>
      </c>
      <c r="J7" s="38">
        <v>45000</v>
      </c>
      <c r="K7" s="38">
        <v>50000</v>
      </c>
      <c r="L7" s="38">
        <v>60000</v>
      </c>
      <c r="M7" s="38">
        <v>70000</v>
      </c>
      <c r="N7" s="38">
        <v>80000</v>
      </c>
      <c r="O7" s="38">
        <v>90000</v>
      </c>
      <c r="P7" s="38">
        <v>100000</v>
      </c>
      <c r="Q7" s="38">
        <v>125000</v>
      </c>
      <c r="R7" s="38">
        <v>150000</v>
      </c>
      <c r="S7" s="38">
        <v>175000</v>
      </c>
      <c r="T7" s="38">
        <v>200000</v>
      </c>
      <c r="U7" s="38">
        <v>250000</v>
      </c>
      <c r="V7" s="38">
        <v>300000</v>
      </c>
      <c r="W7" s="38">
        <v>400000</v>
      </c>
      <c r="X7" s="38">
        <v>500000</v>
      </c>
      <c r="Y7" s="38">
        <v>1000000</v>
      </c>
      <c r="Z7" s="34" t="s">
        <v>14</v>
      </c>
    </row>
    <row r="8" spans="1:26" ht="19" customHeight="1" thickBot="1">
      <c r="B8" s="34"/>
      <c r="C8" s="34"/>
      <c r="D8" s="34"/>
      <c r="E8" s="34"/>
      <c r="F8" s="34"/>
      <c r="G8" s="34"/>
      <c r="H8" s="34"/>
      <c r="I8" s="34"/>
      <c r="J8" s="34"/>
      <c r="K8" s="34"/>
      <c r="L8" s="34"/>
      <c r="M8" s="34"/>
      <c r="Z8" s="34"/>
    </row>
    <row r="9" spans="1:26" ht="20" customHeight="1" thickBot="1">
      <c r="B9" s="779" t="s">
        <v>18</v>
      </c>
      <c r="C9" s="780"/>
      <c r="D9" s="780"/>
      <c r="E9" s="780"/>
      <c r="F9" s="780"/>
      <c r="G9" s="780"/>
      <c r="H9" s="780"/>
      <c r="I9" s="780"/>
      <c r="J9" s="780"/>
      <c r="K9" s="780"/>
      <c r="L9" s="780"/>
      <c r="M9" s="781"/>
      <c r="N9" s="779" t="s">
        <v>356</v>
      </c>
      <c r="O9" s="780"/>
      <c r="P9" s="780"/>
      <c r="Q9" s="780"/>
      <c r="R9" s="780"/>
      <c r="S9" s="780"/>
      <c r="T9" s="780"/>
      <c r="U9" s="780"/>
      <c r="V9" s="780"/>
      <c r="W9" s="780"/>
      <c r="X9" s="780"/>
      <c r="Y9" s="781"/>
      <c r="Z9" s="34"/>
    </row>
    <row r="10" spans="1:26" ht="19" customHeight="1">
      <c r="A10" s="25" t="s">
        <v>155</v>
      </c>
      <c r="B10" s="385">
        <v>88.100000000000009</v>
      </c>
      <c r="C10" s="385">
        <v>188.89999999999998</v>
      </c>
      <c r="D10" s="385">
        <v>314.84999999999997</v>
      </c>
      <c r="E10" s="385">
        <v>465.95</v>
      </c>
      <c r="F10" s="385">
        <v>782.00000000000011</v>
      </c>
      <c r="G10" s="385">
        <v>1194.1999999999998</v>
      </c>
      <c r="H10" s="385">
        <v>1647.6000000000001</v>
      </c>
      <c r="I10" s="385">
        <v>2128.5</v>
      </c>
      <c r="J10" s="385">
        <v>2707.8999999999996</v>
      </c>
      <c r="K10" s="385">
        <v>3243.75</v>
      </c>
      <c r="L10" s="385">
        <v>4578.7999999999993</v>
      </c>
      <c r="M10" s="385">
        <v>6037.5500000000011</v>
      </c>
      <c r="N10" s="15">
        <v>7631.4000000000005</v>
      </c>
      <c r="O10" s="15">
        <v>9268.75</v>
      </c>
      <c r="P10" s="15">
        <v>11041.2</v>
      </c>
      <c r="Q10" s="15">
        <v>15472.35</v>
      </c>
      <c r="R10" s="15">
        <v>20384.400000000001</v>
      </c>
      <c r="S10" s="15">
        <v>25770.45</v>
      </c>
      <c r="T10" s="15">
        <v>31387.85</v>
      </c>
      <c r="U10" s="15">
        <v>43270.65</v>
      </c>
      <c r="V10" s="15">
        <v>55684.75</v>
      </c>
      <c r="W10" s="15">
        <v>82299.100000000006</v>
      </c>
      <c r="X10" s="15">
        <v>108883.75</v>
      </c>
      <c r="Y10" s="15">
        <v>241925.85</v>
      </c>
      <c r="Z10" s="34" t="s">
        <v>330</v>
      </c>
    </row>
    <row r="11" spans="1:26" ht="19" customHeight="1">
      <c r="A11" s="25" t="s">
        <v>56</v>
      </c>
      <c r="B11" s="15">
        <v>0</v>
      </c>
      <c r="C11" s="15">
        <v>28.000000000000004</v>
      </c>
      <c r="D11" s="15">
        <v>233.25</v>
      </c>
      <c r="E11" s="15">
        <v>511.15000000000003</v>
      </c>
      <c r="F11" s="15">
        <v>1218.7</v>
      </c>
      <c r="G11" s="15">
        <v>1993.7500000000002</v>
      </c>
      <c r="H11" s="15">
        <v>2913.9000000000005</v>
      </c>
      <c r="I11" s="15">
        <v>3847.05</v>
      </c>
      <c r="J11" s="15">
        <v>4780.1500000000005</v>
      </c>
      <c r="K11" s="15">
        <v>5672.4</v>
      </c>
      <c r="L11" s="15">
        <v>7567.1000000000013</v>
      </c>
      <c r="M11" s="15">
        <v>9461.75</v>
      </c>
      <c r="N11" s="15">
        <v>11369.2</v>
      </c>
      <c r="O11" s="15">
        <v>13450.2</v>
      </c>
      <c r="P11" s="15">
        <v>15507.350000000002</v>
      </c>
      <c r="Q11" s="15">
        <v>21086.400000000001</v>
      </c>
      <c r="R11" s="15">
        <v>26925.35</v>
      </c>
      <c r="S11" s="15">
        <v>33142.35</v>
      </c>
      <c r="T11" s="15">
        <v>39467.550000000003</v>
      </c>
      <c r="U11" s="15">
        <v>52516.6</v>
      </c>
      <c r="V11" s="15">
        <v>65898.400000000009</v>
      </c>
      <c r="W11" s="15">
        <v>93027.55</v>
      </c>
      <c r="X11" s="15">
        <v>120369.05000000002</v>
      </c>
      <c r="Y11" s="15">
        <v>259254.75000000003</v>
      </c>
      <c r="Z11" s="34" t="s">
        <v>331</v>
      </c>
    </row>
    <row r="12" spans="1:26" ht="19" customHeight="1">
      <c r="A12" s="25" t="s">
        <v>59</v>
      </c>
      <c r="B12" s="15">
        <v>50</v>
      </c>
      <c r="C12" s="15">
        <v>85.2</v>
      </c>
      <c r="D12" s="15">
        <v>159.20000000000002</v>
      </c>
      <c r="E12" s="15">
        <v>277.60000000000002</v>
      </c>
      <c r="F12" s="15">
        <v>889.90000000000009</v>
      </c>
      <c r="G12" s="15">
        <v>1655.8000000000002</v>
      </c>
      <c r="H12" s="15">
        <v>2451.3000000000002</v>
      </c>
      <c r="I12" s="15">
        <v>3172.8</v>
      </c>
      <c r="J12" s="15">
        <v>3875.8</v>
      </c>
      <c r="K12" s="15">
        <v>4597.3</v>
      </c>
      <c r="L12" s="15">
        <v>6188.3</v>
      </c>
      <c r="M12" s="15">
        <v>7760.8</v>
      </c>
      <c r="N12" s="15">
        <v>9370.3000000000011</v>
      </c>
      <c r="O12" s="15">
        <v>10979.800000000001</v>
      </c>
      <c r="P12" s="15">
        <v>12570.800000000001</v>
      </c>
      <c r="Q12" s="15">
        <v>16556.600000000002</v>
      </c>
      <c r="R12" s="15">
        <v>20733</v>
      </c>
      <c r="S12" s="15">
        <v>25084.2</v>
      </c>
      <c r="T12" s="15">
        <v>29565.8</v>
      </c>
      <c r="U12" s="15">
        <v>39060.75</v>
      </c>
      <c r="V12" s="15">
        <v>48653.4</v>
      </c>
      <c r="W12" s="15">
        <v>67838.600000000006</v>
      </c>
      <c r="X12" s="15">
        <v>87002.4</v>
      </c>
      <c r="Y12" s="15">
        <v>182907.10000000003</v>
      </c>
      <c r="Z12" s="34" t="s">
        <v>332</v>
      </c>
    </row>
    <row r="13" spans="1:26" ht="19" customHeight="1">
      <c r="A13" s="25" t="s">
        <v>62</v>
      </c>
      <c r="B13" s="15">
        <v>100</v>
      </c>
      <c r="C13" s="15">
        <v>100</v>
      </c>
      <c r="D13" s="15">
        <v>100</v>
      </c>
      <c r="E13" s="15">
        <v>261.315</v>
      </c>
      <c r="F13" s="15">
        <v>906.57499999999993</v>
      </c>
      <c r="G13" s="15">
        <v>1566.5</v>
      </c>
      <c r="H13" s="15">
        <v>2211.7599999999998</v>
      </c>
      <c r="I13" s="15">
        <v>2871.6849999999999</v>
      </c>
      <c r="J13" s="15">
        <v>3458.2850000000003</v>
      </c>
      <c r="K13" s="15">
        <v>4030.2200000000003</v>
      </c>
      <c r="L13" s="15">
        <v>5218.0850000000009</v>
      </c>
      <c r="M13" s="15">
        <v>6523.27</v>
      </c>
      <c r="N13" s="15">
        <v>7799.125</v>
      </c>
      <c r="O13" s="15">
        <v>9074.98</v>
      </c>
      <c r="P13" s="15">
        <v>10336.170000000002</v>
      </c>
      <c r="Q13" s="15">
        <v>13489.145</v>
      </c>
      <c r="R13" s="15">
        <v>16642.12</v>
      </c>
      <c r="S13" s="15">
        <v>19927.080000000002</v>
      </c>
      <c r="T13" s="15">
        <v>23197.375</v>
      </c>
      <c r="U13" s="15">
        <v>29752.63</v>
      </c>
      <c r="V13" s="15">
        <v>36307.885000000002</v>
      </c>
      <c r="W13" s="15">
        <v>49418.395000000004</v>
      </c>
      <c r="X13" s="15">
        <v>62514.239999999991</v>
      </c>
      <c r="Y13" s="15">
        <v>128052.125</v>
      </c>
      <c r="Z13" s="34" t="s">
        <v>333</v>
      </c>
    </row>
    <row r="14" spans="1:26" ht="19" customHeight="1">
      <c r="A14" s="25" t="s">
        <v>65</v>
      </c>
      <c r="B14" s="15">
        <v>179.79999999999998</v>
      </c>
      <c r="C14" s="15">
        <v>307.75</v>
      </c>
      <c r="D14" s="15">
        <v>463.19999999999993</v>
      </c>
      <c r="E14" s="15">
        <v>634.5</v>
      </c>
      <c r="F14" s="15">
        <v>1007.8</v>
      </c>
      <c r="G14" s="15">
        <v>1426.6000000000001</v>
      </c>
      <c r="H14" s="15">
        <v>1855.95</v>
      </c>
      <c r="I14" s="15">
        <v>2312.7999999999997</v>
      </c>
      <c r="J14" s="15">
        <v>2817.2</v>
      </c>
      <c r="K14" s="15">
        <v>3339.6000000000004</v>
      </c>
      <c r="L14" s="15">
        <v>4515.5499999999993</v>
      </c>
      <c r="M14" s="15">
        <v>5790.5000000000009</v>
      </c>
      <c r="N14" s="15">
        <v>7131.4000000000005</v>
      </c>
      <c r="O14" s="15">
        <v>8533.6</v>
      </c>
      <c r="P14" s="15">
        <v>10001.849999999999</v>
      </c>
      <c r="Q14" s="15">
        <v>13664.2</v>
      </c>
      <c r="R14" s="15">
        <v>17326.5</v>
      </c>
      <c r="S14" s="15">
        <v>21021.85</v>
      </c>
      <c r="T14" s="15">
        <v>24700.7</v>
      </c>
      <c r="U14" s="15">
        <v>32074.85</v>
      </c>
      <c r="V14" s="15">
        <v>40042.799999999996</v>
      </c>
      <c r="W14" s="15">
        <v>59775.65</v>
      </c>
      <c r="X14" s="15">
        <v>77976.899999999994</v>
      </c>
      <c r="Y14" s="15">
        <v>158921.65</v>
      </c>
      <c r="Z14" s="34" t="s">
        <v>334</v>
      </c>
    </row>
    <row r="15" spans="1:26" ht="19" customHeight="1">
      <c r="A15" s="25" t="s">
        <v>68</v>
      </c>
      <c r="B15" s="15">
        <v>0</v>
      </c>
      <c r="C15" s="15">
        <v>0</v>
      </c>
      <c r="D15" s="15">
        <v>68.849999999999994</v>
      </c>
      <c r="E15" s="15">
        <v>371.8</v>
      </c>
      <c r="F15" s="15">
        <v>991.5</v>
      </c>
      <c r="G15" s="15">
        <v>1597.35</v>
      </c>
      <c r="H15" s="15">
        <v>2161.8999999999996</v>
      </c>
      <c r="I15" s="15">
        <v>2685.1500000000005</v>
      </c>
      <c r="J15" s="15">
        <v>3208.4</v>
      </c>
      <c r="K15" s="15">
        <v>3786.75</v>
      </c>
      <c r="L15" s="15">
        <v>5122.5000000000009</v>
      </c>
      <c r="M15" s="15">
        <v>6375.5000000000009</v>
      </c>
      <c r="N15" s="15">
        <v>7601.05</v>
      </c>
      <c r="O15" s="15">
        <v>8812.7999999999993</v>
      </c>
      <c r="P15" s="15">
        <v>10038.35</v>
      </c>
      <c r="Q15" s="15">
        <v>13095.25</v>
      </c>
      <c r="R15" s="15">
        <v>16152.199999999999</v>
      </c>
      <c r="S15" s="15">
        <v>19236.75</v>
      </c>
      <c r="T15" s="15">
        <v>22307.4</v>
      </c>
      <c r="U15" s="15">
        <v>28462.6</v>
      </c>
      <c r="V15" s="15">
        <v>34617.75</v>
      </c>
      <c r="W15" s="15">
        <v>46928.15</v>
      </c>
      <c r="X15" s="15">
        <v>59224.75</v>
      </c>
      <c r="Y15" s="15">
        <v>120762.89999999998</v>
      </c>
      <c r="Z15" s="34" t="s">
        <v>335</v>
      </c>
    </row>
    <row r="16" spans="1:26" ht="19" customHeight="1">
      <c r="A16" s="25" t="s">
        <v>71</v>
      </c>
      <c r="B16" s="15">
        <v>50</v>
      </c>
      <c r="C16" s="15">
        <v>96.45</v>
      </c>
      <c r="D16" s="15">
        <v>202.90000000000003</v>
      </c>
      <c r="E16" s="15">
        <v>361.2</v>
      </c>
      <c r="F16" s="15">
        <v>808.94999999999993</v>
      </c>
      <c r="G16" s="15">
        <v>1434.65</v>
      </c>
      <c r="H16" s="15">
        <v>1985.05</v>
      </c>
      <c r="I16" s="15">
        <v>2545.8000000000002</v>
      </c>
      <c r="J16" s="15">
        <v>3147.4500000000003</v>
      </c>
      <c r="K16" s="15">
        <v>3796.65</v>
      </c>
      <c r="L16" s="15">
        <v>5153.45</v>
      </c>
      <c r="M16" s="15">
        <v>6529.35</v>
      </c>
      <c r="N16" s="15">
        <v>7905.3</v>
      </c>
      <c r="O16" s="15">
        <v>9297.5999999999985</v>
      </c>
      <c r="P16" s="15">
        <v>10708.5</v>
      </c>
      <c r="Q16" s="15">
        <v>14279.85</v>
      </c>
      <c r="R16" s="15">
        <v>17938.600000000002</v>
      </c>
      <c r="S16" s="15">
        <v>21821.800000000003</v>
      </c>
      <c r="T16" s="15">
        <v>25440.35</v>
      </c>
      <c r="U16" s="15">
        <v>32152.1</v>
      </c>
      <c r="V16" s="15">
        <v>38863.800000000003</v>
      </c>
      <c r="W16" s="15">
        <v>52287.199999999997</v>
      </c>
      <c r="X16" s="15">
        <v>65695.600000000006</v>
      </c>
      <c r="Y16" s="15">
        <v>132797.6</v>
      </c>
      <c r="Z16" s="34" t="s">
        <v>336</v>
      </c>
    </row>
    <row r="17" spans="1:26" ht="19" customHeight="1">
      <c r="A17" s="25" t="s">
        <v>74</v>
      </c>
      <c r="B17" s="15">
        <v>0</v>
      </c>
      <c r="C17" s="15">
        <v>132.04999999999998</v>
      </c>
      <c r="D17" s="15">
        <v>355.59999999999997</v>
      </c>
      <c r="E17" s="15">
        <v>579.15</v>
      </c>
      <c r="F17" s="15">
        <v>1030</v>
      </c>
      <c r="G17" s="15">
        <v>1658.6499999999999</v>
      </c>
      <c r="H17" s="15">
        <v>2231.4</v>
      </c>
      <c r="I17" s="15">
        <v>2825.75</v>
      </c>
      <c r="J17" s="15">
        <v>3453.0999999999995</v>
      </c>
      <c r="K17" s="15">
        <v>4146.55</v>
      </c>
      <c r="L17" s="15">
        <v>5566.4000000000005</v>
      </c>
      <c r="M17" s="15">
        <v>7181.8499999999995</v>
      </c>
      <c r="N17" s="15">
        <v>8839.1999999999989</v>
      </c>
      <c r="O17" s="15">
        <v>10496.550000000001</v>
      </c>
      <c r="P17" s="15">
        <v>12134.850000000002</v>
      </c>
      <c r="Q17" s="15">
        <v>16296.65</v>
      </c>
      <c r="R17" s="15">
        <v>20665.45</v>
      </c>
      <c r="S17" s="15">
        <v>25217.149999999998</v>
      </c>
      <c r="T17" s="15">
        <v>30156.149999999998</v>
      </c>
      <c r="U17" s="15">
        <v>40090.799999999996</v>
      </c>
      <c r="V17" s="15">
        <v>50231.05</v>
      </c>
      <c r="W17" s="15">
        <v>71803.25</v>
      </c>
      <c r="X17" s="15">
        <v>94354.650000000009</v>
      </c>
      <c r="Y17" s="15">
        <v>191373.74999999997</v>
      </c>
      <c r="Z17" s="34" t="s">
        <v>337</v>
      </c>
    </row>
    <row r="18" spans="1:26" ht="19" customHeight="1">
      <c r="A18" s="25" t="s">
        <v>77</v>
      </c>
      <c r="B18" s="15">
        <v>0</v>
      </c>
      <c r="C18" s="15">
        <v>24.6</v>
      </c>
      <c r="D18" s="15">
        <v>73.75</v>
      </c>
      <c r="E18" s="15">
        <v>148.24999999999997</v>
      </c>
      <c r="F18" s="15">
        <v>349.8</v>
      </c>
      <c r="G18" s="15">
        <v>571.05000000000007</v>
      </c>
      <c r="H18" s="15">
        <v>800.50000000000011</v>
      </c>
      <c r="I18" s="15">
        <v>1061.25</v>
      </c>
      <c r="J18" s="15">
        <v>1313.1000000000001</v>
      </c>
      <c r="K18" s="15">
        <v>1581.3</v>
      </c>
      <c r="L18" s="15">
        <v>2213.75</v>
      </c>
      <c r="M18" s="15">
        <v>2902.15</v>
      </c>
      <c r="N18" s="15">
        <v>3598</v>
      </c>
      <c r="O18" s="15">
        <v>4575.3999999999996</v>
      </c>
      <c r="P18" s="15">
        <v>5746.55</v>
      </c>
      <c r="Q18" s="15">
        <v>9800.1</v>
      </c>
      <c r="R18" s="15">
        <v>13441.7</v>
      </c>
      <c r="S18" s="15">
        <v>16779.3</v>
      </c>
      <c r="T18" s="15">
        <v>19476.2</v>
      </c>
      <c r="U18" s="15">
        <v>24804.399999999998</v>
      </c>
      <c r="V18" s="15">
        <v>30132.65</v>
      </c>
      <c r="W18" s="15">
        <v>40789.100000000006</v>
      </c>
      <c r="X18" s="15">
        <v>51433.700000000004</v>
      </c>
      <c r="Y18" s="15">
        <v>104704.2</v>
      </c>
      <c r="Z18" s="34" t="s">
        <v>338</v>
      </c>
    </row>
    <row r="19" spans="1:26" ht="19" customHeight="1">
      <c r="A19" s="25" t="s">
        <v>19</v>
      </c>
      <c r="B19" s="15">
        <v>50</v>
      </c>
      <c r="C19" s="15">
        <v>210.2</v>
      </c>
      <c r="D19" s="15">
        <v>376.25</v>
      </c>
      <c r="E19" s="15">
        <v>645.1</v>
      </c>
      <c r="F19" s="15">
        <v>1237.1000000000001</v>
      </c>
      <c r="G19" s="15">
        <v>1885.9</v>
      </c>
      <c r="H19" s="15">
        <v>2559.9500000000003</v>
      </c>
      <c r="I19" s="15">
        <v>3255.2000000000003</v>
      </c>
      <c r="J19" s="15">
        <v>4021.1499999999996</v>
      </c>
      <c r="K19" s="15">
        <v>4898.05</v>
      </c>
      <c r="L19" s="15">
        <v>6892.7000000000007</v>
      </c>
      <c r="M19" s="15">
        <v>8889.0499999999993</v>
      </c>
      <c r="N19" s="15">
        <v>10985.6</v>
      </c>
      <c r="O19" s="15">
        <v>13230.949999999999</v>
      </c>
      <c r="P19" s="15">
        <v>15442.749999999998</v>
      </c>
      <c r="Q19" s="15">
        <v>21036.649999999998</v>
      </c>
      <c r="R19" s="15">
        <v>27114.35</v>
      </c>
      <c r="S19" s="15">
        <v>33900.6</v>
      </c>
      <c r="T19" s="15">
        <v>40877.199999999997</v>
      </c>
      <c r="U19" s="15">
        <v>54282.850000000006</v>
      </c>
      <c r="V19" s="15">
        <v>65663.899999999994</v>
      </c>
      <c r="W19" s="15">
        <v>88426.05</v>
      </c>
      <c r="X19" s="15">
        <v>111188.15000000001</v>
      </c>
      <c r="Y19" s="15">
        <v>224947.95</v>
      </c>
      <c r="Z19" s="34" t="s">
        <v>339</v>
      </c>
    </row>
    <row r="20" spans="1:26" ht="19" customHeight="1">
      <c r="A20" s="25" t="s">
        <v>57</v>
      </c>
      <c r="B20" s="15">
        <v>40</v>
      </c>
      <c r="C20" s="15">
        <v>195.95000000000002</v>
      </c>
      <c r="D20" s="15">
        <v>471.7</v>
      </c>
      <c r="E20" s="15">
        <v>787.25</v>
      </c>
      <c r="F20" s="15">
        <v>1494.15</v>
      </c>
      <c r="G20" s="15">
        <v>2245.5</v>
      </c>
      <c r="H20" s="15">
        <v>2848.25</v>
      </c>
      <c r="I20" s="15">
        <v>3704.7</v>
      </c>
      <c r="J20" s="15">
        <v>4617.05</v>
      </c>
      <c r="K20" s="15">
        <v>5575.85</v>
      </c>
      <c r="L20" s="15">
        <v>7493.65</v>
      </c>
      <c r="M20" s="15">
        <v>9506.3499999999985</v>
      </c>
      <c r="N20" s="15">
        <v>11579.400000000001</v>
      </c>
      <c r="O20" s="15">
        <v>13679.45</v>
      </c>
      <c r="P20" s="15">
        <v>15822.400000000001</v>
      </c>
      <c r="Q20" s="15">
        <v>21348.799999999999</v>
      </c>
      <c r="R20" s="15">
        <v>27219.149999999998</v>
      </c>
      <c r="S20" s="15">
        <v>33307.600000000006</v>
      </c>
      <c r="T20" s="15">
        <v>39397.4</v>
      </c>
      <c r="U20" s="15">
        <v>51576.899999999994</v>
      </c>
      <c r="V20" s="15">
        <v>63756.5</v>
      </c>
      <c r="W20" s="15">
        <v>87165.099999999991</v>
      </c>
      <c r="X20" s="15">
        <v>109406</v>
      </c>
      <c r="Y20" s="15">
        <v>220610.89999999997</v>
      </c>
      <c r="Z20" s="34" t="s">
        <v>340</v>
      </c>
    </row>
    <row r="21" spans="1:26" ht="19" customHeight="1">
      <c r="A21" s="25" t="s">
        <v>60</v>
      </c>
      <c r="B21" s="15">
        <v>0</v>
      </c>
      <c r="C21" s="15">
        <v>0</v>
      </c>
      <c r="D21" s="15">
        <v>0</v>
      </c>
      <c r="E21" s="15">
        <v>0</v>
      </c>
      <c r="F21" s="15">
        <v>0</v>
      </c>
      <c r="G21" s="15">
        <v>624.79999999999995</v>
      </c>
      <c r="H21" s="15">
        <v>1682.1</v>
      </c>
      <c r="I21" s="15">
        <v>2763.45</v>
      </c>
      <c r="J21" s="15">
        <v>3820.75</v>
      </c>
      <c r="K21" s="15">
        <v>4878.1000000000004</v>
      </c>
      <c r="L21" s="15">
        <v>7016.75</v>
      </c>
      <c r="M21" s="15">
        <v>9155.4500000000007</v>
      </c>
      <c r="N21" s="15">
        <v>11294.1</v>
      </c>
      <c r="O21" s="15">
        <v>13408.75</v>
      </c>
      <c r="P21" s="15">
        <v>15547.4</v>
      </c>
      <c r="Q21" s="15">
        <v>20882.05</v>
      </c>
      <c r="R21" s="15">
        <v>26218.5</v>
      </c>
      <c r="S21" s="15">
        <v>31601.25</v>
      </c>
      <c r="T21" s="15">
        <v>36959.9</v>
      </c>
      <c r="U21" s="15">
        <v>47701.35</v>
      </c>
      <c r="V21" s="15">
        <v>60190.55</v>
      </c>
      <c r="W21" s="15">
        <v>85294.1</v>
      </c>
      <c r="X21" s="15">
        <v>110369.5</v>
      </c>
      <c r="Y21" s="15">
        <v>235856.95</v>
      </c>
      <c r="Z21" s="34" t="s">
        <v>341</v>
      </c>
    </row>
    <row r="22" spans="1:26" ht="19" customHeight="1">
      <c r="A22" s="25" t="s">
        <v>63</v>
      </c>
      <c r="B22" s="15">
        <v>0</v>
      </c>
      <c r="C22" s="15">
        <v>0</v>
      </c>
      <c r="D22" s="15">
        <v>0</v>
      </c>
      <c r="E22" s="15">
        <v>0</v>
      </c>
      <c r="F22" s="15">
        <v>581.35</v>
      </c>
      <c r="G22" s="15">
        <v>1145.25</v>
      </c>
      <c r="H22" s="15">
        <v>1830.7500000000002</v>
      </c>
      <c r="I22" s="15">
        <v>2618.6000000000004</v>
      </c>
      <c r="J22" s="15">
        <v>3495.1499999999996</v>
      </c>
      <c r="K22" s="15">
        <v>4449.8499999999995</v>
      </c>
      <c r="L22" s="15">
        <v>6501.75</v>
      </c>
      <c r="M22" s="15">
        <v>8664.9</v>
      </c>
      <c r="N22" s="15">
        <v>10922.4</v>
      </c>
      <c r="O22" s="15">
        <v>13261.95</v>
      </c>
      <c r="P22" s="15">
        <v>15674.150000000001</v>
      </c>
      <c r="Q22" s="15">
        <v>21974.6</v>
      </c>
      <c r="R22" s="15">
        <v>28462.399999999998</v>
      </c>
      <c r="S22" s="15">
        <v>35056.75</v>
      </c>
      <c r="T22" s="15">
        <v>41707.449999999997</v>
      </c>
      <c r="U22" s="15">
        <v>55151</v>
      </c>
      <c r="V22" s="15">
        <v>68751.900000000009</v>
      </c>
      <c r="W22" s="15">
        <v>96326.450000000012</v>
      </c>
      <c r="X22" s="15">
        <v>124293.79999999999</v>
      </c>
      <c r="Y22" s="15">
        <v>267956.75</v>
      </c>
      <c r="Z22" s="34" t="s">
        <v>342</v>
      </c>
    </row>
    <row r="23" spans="1:26" ht="19" customHeight="1">
      <c r="A23" s="25" t="s">
        <v>66</v>
      </c>
      <c r="B23" s="15">
        <v>71.150000000000006</v>
      </c>
      <c r="C23" s="15">
        <v>182.65</v>
      </c>
      <c r="D23" s="15">
        <v>345.45</v>
      </c>
      <c r="E23" s="15">
        <v>566.20000000000005</v>
      </c>
      <c r="F23" s="15">
        <v>1112.55</v>
      </c>
      <c r="G23" s="15">
        <v>1716.8999999999996</v>
      </c>
      <c r="H23" s="15">
        <v>2399.25</v>
      </c>
      <c r="I23" s="15">
        <v>3034.7999999999997</v>
      </c>
      <c r="J23" s="15">
        <v>3677.0499999999997</v>
      </c>
      <c r="K23" s="15">
        <v>4444.2000000000007</v>
      </c>
      <c r="L23" s="15">
        <v>6152.35</v>
      </c>
      <c r="M23" s="15">
        <v>7976.5</v>
      </c>
      <c r="N23" s="15">
        <v>9916.6</v>
      </c>
      <c r="O23" s="15">
        <v>12001.65</v>
      </c>
      <c r="P23" s="15">
        <v>14111.25</v>
      </c>
      <c r="Q23" s="15">
        <v>19385.199999999997</v>
      </c>
      <c r="R23" s="15">
        <v>24659.149999999998</v>
      </c>
      <c r="S23" s="15">
        <v>30354.55</v>
      </c>
      <c r="T23" s="15">
        <v>36322.050000000003</v>
      </c>
      <c r="U23" s="15">
        <v>47960.6</v>
      </c>
      <c r="V23" s="15">
        <v>57829.049999999988</v>
      </c>
      <c r="W23" s="15">
        <v>77565.900000000009</v>
      </c>
      <c r="X23" s="15">
        <v>97280.6</v>
      </c>
      <c r="Y23" s="15">
        <v>195942.69999999998</v>
      </c>
      <c r="Z23" s="34" t="s">
        <v>343</v>
      </c>
    </row>
    <row r="24" spans="1:26" ht="19" customHeight="1">
      <c r="A24" s="25" t="s">
        <v>69</v>
      </c>
      <c r="B24" s="15">
        <v>56.15</v>
      </c>
      <c r="C24" s="15">
        <v>210.60000000000002</v>
      </c>
      <c r="D24" s="15">
        <v>444.6</v>
      </c>
      <c r="E24" s="15">
        <v>697.35000000000014</v>
      </c>
      <c r="F24" s="15">
        <v>1315.05</v>
      </c>
      <c r="G24" s="15">
        <v>1946.8500000000001</v>
      </c>
      <c r="H24" s="15">
        <v>2439.85</v>
      </c>
      <c r="I24" s="15">
        <v>3160.55</v>
      </c>
      <c r="J24" s="15">
        <v>3898.4500000000003</v>
      </c>
      <c r="K24" s="15">
        <v>4620.75</v>
      </c>
      <c r="L24" s="15">
        <v>6249.35</v>
      </c>
      <c r="M24" s="15">
        <v>8004.3500000000013</v>
      </c>
      <c r="N24" s="15">
        <v>9809.25</v>
      </c>
      <c r="O24" s="15">
        <v>11628.25</v>
      </c>
      <c r="P24" s="15">
        <v>13502.55</v>
      </c>
      <c r="Q24" s="15">
        <v>18345.600000000002</v>
      </c>
      <c r="R24" s="15">
        <v>23261.950000000004</v>
      </c>
      <c r="S24" s="15">
        <v>28328.850000000002</v>
      </c>
      <c r="T24" s="15">
        <v>33373.050000000003</v>
      </c>
      <c r="U24" s="15">
        <v>43484.25</v>
      </c>
      <c r="V24" s="15">
        <v>53295.85</v>
      </c>
      <c r="W24" s="15">
        <v>71426.150000000009</v>
      </c>
      <c r="X24" s="15">
        <v>89536.200000000012</v>
      </c>
      <c r="Y24" s="15">
        <v>180167.55000000005</v>
      </c>
      <c r="Z24" s="34" t="s">
        <v>344</v>
      </c>
    </row>
    <row r="25" spans="1:26" ht="19" customHeight="1">
      <c r="A25" s="25" t="s">
        <v>72</v>
      </c>
      <c r="B25" s="15">
        <v>185.85000000000002</v>
      </c>
      <c r="C25" s="15">
        <v>297.39999999999998</v>
      </c>
      <c r="D25" s="15">
        <v>439</v>
      </c>
      <c r="E25" s="15">
        <v>601.79999999999995</v>
      </c>
      <c r="F25" s="15">
        <v>1008.9000000000001</v>
      </c>
      <c r="G25" s="15">
        <v>1506.2499999999998</v>
      </c>
      <c r="H25" s="15">
        <v>2022.2500000000002</v>
      </c>
      <c r="I25" s="15">
        <v>2516.9</v>
      </c>
      <c r="J25" s="15">
        <v>3040.9000000000005</v>
      </c>
      <c r="K25" s="15">
        <v>3564.8</v>
      </c>
      <c r="L25" s="15">
        <v>4777.25</v>
      </c>
      <c r="M25" s="15">
        <v>5995.9</v>
      </c>
      <c r="N25" s="15">
        <v>7199.5</v>
      </c>
      <c r="O25" s="15">
        <v>8478.2999999999993</v>
      </c>
      <c r="P25" s="15">
        <v>9862.4</v>
      </c>
      <c r="Q25" s="15">
        <v>13398.900000000001</v>
      </c>
      <c r="R25" s="15">
        <v>16935.400000000001</v>
      </c>
      <c r="S25" s="15">
        <v>20436.400000000001</v>
      </c>
      <c r="T25" s="15">
        <v>23791.449999999997</v>
      </c>
      <c r="U25" s="15">
        <v>30387.4</v>
      </c>
      <c r="V25" s="15">
        <v>36716.9</v>
      </c>
      <c r="W25" s="15">
        <v>49375.899999999994</v>
      </c>
      <c r="X25" s="15">
        <v>62020.800000000003</v>
      </c>
      <c r="Y25" s="15">
        <v>125301.79999999999</v>
      </c>
      <c r="Z25" s="34" t="s">
        <v>345</v>
      </c>
    </row>
    <row r="26" spans="1:26" ht="19" customHeight="1">
      <c r="A26" s="25" t="s">
        <v>75</v>
      </c>
      <c r="B26" s="15">
        <v>0</v>
      </c>
      <c r="C26" s="15">
        <v>0</v>
      </c>
      <c r="D26" s="15">
        <v>205.2</v>
      </c>
      <c r="E26" s="15">
        <v>410.4</v>
      </c>
      <c r="F26" s="15">
        <v>1037.4000000000001</v>
      </c>
      <c r="G26" s="15">
        <v>1687.2</v>
      </c>
      <c r="H26" s="15">
        <v>2371.2000000000003</v>
      </c>
      <c r="I26" s="15">
        <v>3140.7</v>
      </c>
      <c r="J26" s="15">
        <v>4069.8</v>
      </c>
      <c r="K26" s="15">
        <v>5073</v>
      </c>
      <c r="L26" s="15">
        <v>7102.1999999999989</v>
      </c>
      <c r="M26" s="15">
        <v>9141.7000000000007</v>
      </c>
      <c r="N26" s="15">
        <v>11475.2</v>
      </c>
      <c r="O26" s="15">
        <v>13782.6</v>
      </c>
      <c r="P26" s="15">
        <v>16116.15</v>
      </c>
      <c r="Q26" s="15">
        <v>22011.7</v>
      </c>
      <c r="R26" s="15">
        <v>27959.100000000002</v>
      </c>
      <c r="S26" s="15">
        <v>33960</v>
      </c>
      <c r="T26" s="15">
        <v>39934.199999999997</v>
      </c>
      <c r="U26" s="15">
        <v>51909.299999999996</v>
      </c>
      <c r="V26" s="15">
        <v>63566.399999999994</v>
      </c>
      <c r="W26" s="15">
        <v>85223.55</v>
      </c>
      <c r="X26" s="15">
        <v>106856.5</v>
      </c>
      <c r="Y26" s="15">
        <v>215118</v>
      </c>
      <c r="Z26" s="34" t="s">
        <v>346</v>
      </c>
    </row>
    <row r="27" spans="1:26" ht="19" customHeight="1">
      <c r="A27" s="25" t="s">
        <v>78</v>
      </c>
      <c r="B27" s="15">
        <v>0</v>
      </c>
      <c r="C27" s="15">
        <v>0</v>
      </c>
      <c r="D27" s="15">
        <v>0</v>
      </c>
      <c r="E27" s="15">
        <v>45.53</v>
      </c>
      <c r="F27" s="15">
        <v>465.74</v>
      </c>
      <c r="G27" s="15">
        <v>1058.52</v>
      </c>
      <c r="H27" s="15">
        <v>1711.6</v>
      </c>
      <c r="I27" s="15">
        <v>2423.98</v>
      </c>
      <c r="J27" s="15">
        <v>3124.7</v>
      </c>
      <c r="K27" s="15">
        <v>3785.2200000000003</v>
      </c>
      <c r="L27" s="15">
        <v>5520.1399999999994</v>
      </c>
      <c r="M27" s="15">
        <v>7263.5</v>
      </c>
      <c r="N27" s="15">
        <v>9036.51</v>
      </c>
      <c r="O27" s="15">
        <v>10829.619999999999</v>
      </c>
      <c r="P27" s="15">
        <v>12626.95</v>
      </c>
      <c r="Q27" s="15">
        <v>17261.14</v>
      </c>
      <c r="R27" s="15">
        <v>22210.71</v>
      </c>
      <c r="S27" s="15">
        <v>27203.7</v>
      </c>
      <c r="T27" s="15">
        <v>32172.370000000003</v>
      </c>
      <c r="U27" s="15">
        <v>42165.79</v>
      </c>
      <c r="V27" s="15">
        <v>52217.4</v>
      </c>
      <c r="W27" s="15">
        <v>72420.12</v>
      </c>
      <c r="X27" s="15">
        <v>92831.39</v>
      </c>
      <c r="Y27" s="15">
        <v>193778.36</v>
      </c>
      <c r="Z27" s="34" t="s">
        <v>347</v>
      </c>
    </row>
    <row r="28" spans="1:26" ht="19" customHeight="1">
      <c r="A28" s="25" t="s">
        <v>55</v>
      </c>
      <c r="B28" s="15">
        <v>0</v>
      </c>
      <c r="C28" s="15">
        <v>0</v>
      </c>
      <c r="D28" s="15">
        <v>0</v>
      </c>
      <c r="E28" s="15">
        <v>0</v>
      </c>
      <c r="F28" s="15">
        <v>215.05</v>
      </c>
      <c r="G28" s="15">
        <v>913.90000000000009</v>
      </c>
      <c r="H28" s="15">
        <v>1541.1</v>
      </c>
      <c r="I28" s="15">
        <v>2280.3000000000002</v>
      </c>
      <c r="J28" s="15">
        <v>3115.85</v>
      </c>
      <c r="K28" s="15">
        <v>3834.9</v>
      </c>
      <c r="L28" s="15">
        <v>5443.1999999999989</v>
      </c>
      <c r="M28" s="15">
        <v>7137.7499999999991</v>
      </c>
      <c r="N28" s="15">
        <v>8881.6</v>
      </c>
      <c r="O28" s="15">
        <v>10697.15</v>
      </c>
      <c r="P28" s="15">
        <v>12527.25</v>
      </c>
      <c r="Q28" s="15">
        <v>17131.5</v>
      </c>
      <c r="R28" s="15">
        <v>21947.5</v>
      </c>
      <c r="S28" s="15">
        <v>26965.1</v>
      </c>
      <c r="T28" s="15">
        <v>32036.5</v>
      </c>
      <c r="U28" s="15">
        <v>42549.95</v>
      </c>
      <c r="V28" s="15">
        <v>53063.35</v>
      </c>
      <c r="W28" s="15">
        <v>74320.95</v>
      </c>
      <c r="X28" s="15">
        <v>96324.5</v>
      </c>
      <c r="Y28" s="15">
        <v>206440.65</v>
      </c>
      <c r="Z28" s="34" t="s">
        <v>348</v>
      </c>
    </row>
    <row r="29" spans="1:26" ht="19" customHeight="1">
      <c r="A29" s="25" t="s">
        <v>58</v>
      </c>
      <c r="B29" s="15">
        <v>0</v>
      </c>
      <c r="C29" s="15">
        <v>0</v>
      </c>
      <c r="D29" s="15">
        <v>0</v>
      </c>
      <c r="E29" s="15">
        <v>178.60000000000002</v>
      </c>
      <c r="F29" s="15">
        <v>672.34999999999991</v>
      </c>
      <c r="G29" s="15">
        <v>1383.8</v>
      </c>
      <c r="H29" s="15">
        <v>2103.7000000000003</v>
      </c>
      <c r="I29" s="15">
        <v>2806.7</v>
      </c>
      <c r="J29" s="15">
        <v>3562.8</v>
      </c>
      <c r="K29" s="15">
        <v>4383.05</v>
      </c>
      <c r="L29" s="15">
        <v>6062.7</v>
      </c>
      <c r="M29" s="15">
        <v>7722.75</v>
      </c>
      <c r="N29" s="15">
        <v>9363.2000000000007</v>
      </c>
      <c r="O29" s="15">
        <v>11003.8</v>
      </c>
      <c r="P29" s="15">
        <v>12725.150000000001</v>
      </c>
      <c r="Q29" s="15">
        <v>17224.05</v>
      </c>
      <c r="R29" s="15">
        <v>21722.9</v>
      </c>
      <c r="S29" s="15">
        <v>26410.100000000002</v>
      </c>
      <c r="T29" s="15">
        <v>31365.15</v>
      </c>
      <c r="U29" s="15">
        <v>41342.25</v>
      </c>
      <c r="V29" s="15">
        <v>51319.3</v>
      </c>
      <c r="W29" s="15">
        <v>71273.3</v>
      </c>
      <c r="X29" s="15">
        <v>91205.1</v>
      </c>
      <c r="Y29" s="15">
        <v>190953.15000000002</v>
      </c>
      <c r="Z29" s="34" t="s">
        <v>349</v>
      </c>
    </row>
    <row r="30" spans="1:26" ht="19" customHeight="1">
      <c r="A30" s="25" t="s">
        <v>61</v>
      </c>
      <c r="B30" s="15">
        <v>20</v>
      </c>
      <c r="C30" s="15">
        <v>20</v>
      </c>
      <c r="D30" s="15">
        <v>89.35</v>
      </c>
      <c r="E30" s="15">
        <v>296.89999999999998</v>
      </c>
      <c r="F30" s="15">
        <v>793.65</v>
      </c>
      <c r="G30" s="15">
        <v>1098.6500000000001</v>
      </c>
      <c r="H30" s="15">
        <v>1428.35</v>
      </c>
      <c r="I30" s="15">
        <v>1941.7</v>
      </c>
      <c r="J30" s="15">
        <v>2673.3999999999996</v>
      </c>
      <c r="K30" s="15">
        <v>3498.9</v>
      </c>
      <c r="L30" s="15">
        <v>5295.25</v>
      </c>
      <c r="M30" s="15">
        <v>7160.6</v>
      </c>
      <c r="N30" s="15">
        <v>9088.2000000000007</v>
      </c>
      <c r="O30" s="15">
        <v>11113.95</v>
      </c>
      <c r="P30" s="15">
        <v>13137.75</v>
      </c>
      <c r="Q30" s="15">
        <v>18467.3</v>
      </c>
      <c r="R30" s="15">
        <v>24127.1</v>
      </c>
      <c r="S30" s="15">
        <v>29937.4</v>
      </c>
      <c r="T30" s="15">
        <v>35721.800000000003</v>
      </c>
      <c r="U30" s="15">
        <v>47316.5</v>
      </c>
      <c r="V30" s="15">
        <v>59689.599999999999</v>
      </c>
      <c r="W30" s="15">
        <v>84580.450000000012</v>
      </c>
      <c r="X30" s="15">
        <v>110577.9</v>
      </c>
      <c r="Y30" s="15">
        <v>241958.45</v>
      </c>
      <c r="Z30" s="34" t="s">
        <v>350</v>
      </c>
    </row>
    <row r="31" spans="1:26" ht="19" customHeight="1">
      <c r="A31" s="25" t="s">
        <v>64</v>
      </c>
      <c r="B31" s="15">
        <v>0</v>
      </c>
      <c r="C31" s="15">
        <v>0</v>
      </c>
      <c r="D31" s="15">
        <v>0</v>
      </c>
      <c r="E31" s="15">
        <v>0</v>
      </c>
      <c r="F31" s="15">
        <v>0</v>
      </c>
      <c r="G31" s="15">
        <v>140.1</v>
      </c>
      <c r="H31" s="15">
        <v>875.65</v>
      </c>
      <c r="I31" s="15">
        <v>2019.8</v>
      </c>
      <c r="J31" s="15">
        <v>3332.0499999999997</v>
      </c>
      <c r="K31" s="15">
        <v>4733.05</v>
      </c>
      <c r="L31" s="15">
        <v>7712.5</v>
      </c>
      <c r="M31" s="15">
        <v>9746.2999999999993</v>
      </c>
      <c r="N31" s="15">
        <v>11754.4</v>
      </c>
      <c r="O31" s="15">
        <v>13844.199999999999</v>
      </c>
      <c r="P31" s="15">
        <v>16053.150000000001</v>
      </c>
      <c r="Q31" s="15">
        <v>21986.35</v>
      </c>
      <c r="R31" s="15">
        <v>28203.300000000003</v>
      </c>
      <c r="S31" s="15">
        <v>34893.050000000003</v>
      </c>
      <c r="T31" s="15">
        <v>41865.4</v>
      </c>
      <c r="U31" s="15">
        <v>56400.75</v>
      </c>
      <c r="V31" s="15">
        <v>71746.399999999994</v>
      </c>
      <c r="W31" s="15">
        <v>103922.70000000001</v>
      </c>
      <c r="X31" s="15">
        <v>131490</v>
      </c>
      <c r="Y31" s="15">
        <v>265560</v>
      </c>
      <c r="Z31" s="34" t="s">
        <v>351</v>
      </c>
    </row>
    <row r="32" spans="1:26" ht="19" customHeight="1">
      <c r="A32" s="25" t="s">
        <v>20</v>
      </c>
      <c r="B32" s="15">
        <v>34</v>
      </c>
      <c r="C32" s="15">
        <v>34</v>
      </c>
      <c r="D32" s="15">
        <v>34</v>
      </c>
      <c r="E32" s="15">
        <v>34</v>
      </c>
      <c r="F32" s="15">
        <v>598.74999999999989</v>
      </c>
      <c r="G32" s="15">
        <v>940.69999999999993</v>
      </c>
      <c r="H32" s="15">
        <v>1602.4999999999998</v>
      </c>
      <c r="I32" s="15">
        <v>2413.6499999999996</v>
      </c>
      <c r="J32" s="15">
        <v>3218</v>
      </c>
      <c r="K32" s="15">
        <v>3946.9500000000003</v>
      </c>
      <c r="L32" s="15">
        <v>5596.2999999999993</v>
      </c>
      <c r="M32" s="15">
        <v>7488.45</v>
      </c>
      <c r="N32" s="15">
        <v>9431.65</v>
      </c>
      <c r="O32" s="15">
        <v>11549.3</v>
      </c>
      <c r="P32" s="15">
        <v>13745.199999999999</v>
      </c>
      <c r="Q32" s="15">
        <v>19962.7</v>
      </c>
      <c r="R32" s="15">
        <v>26781</v>
      </c>
      <c r="S32" s="15">
        <v>34049.850000000006</v>
      </c>
      <c r="T32" s="15">
        <v>40284.65</v>
      </c>
      <c r="U32" s="15">
        <v>51826.65</v>
      </c>
      <c r="V32" s="15">
        <v>63576.500000000007</v>
      </c>
      <c r="W32" s="15">
        <v>88111.3</v>
      </c>
      <c r="X32" s="15">
        <v>111197.35</v>
      </c>
      <c r="Y32" s="15">
        <v>224397.15</v>
      </c>
      <c r="Z32" s="34" t="s">
        <v>352</v>
      </c>
    </row>
    <row r="33" spans="1:26" ht="19" customHeight="1">
      <c r="A33" s="25" t="s">
        <v>21</v>
      </c>
      <c r="B33" s="15">
        <v>110.19999999999999</v>
      </c>
      <c r="C33" s="15">
        <v>186.2</v>
      </c>
      <c r="D33" s="15">
        <v>334.4</v>
      </c>
      <c r="E33" s="15">
        <v>486.4</v>
      </c>
      <c r="F33" s="15">
        <v>1041.1999999999998</v>
      </c>
      <c r="G33" s="15">
        <v>1922.8</v>
      </c>
      <c r="H33" s="15">
        <v>2857.6</v>
      </c>
      <c r="I33" s="15">
        <v>3776.25</v>
      </c>
      <c r="J33" s="15">
        <v>4773.75</v>
      </c>
      <c r="K33" s="15">
        <v>5818.75</v>
      </c>
      <c r="L33" s="15">
        <v>8158.5999999999995</v>
      </c>
      <c r="M33" s="15">
        <v>10430.049999999999</v>
      </c>
      <c r="N33" s="15">
        <v>12707.199999999999</v>
      </c>
      <c r="O33" s="15">
        <v>15037.075000000001</v>
      </c>
      <c r="P33" s="15">
        <v>17388.021000000001</v>
      </c>
      <c r="Q33" s="15">
        <v>23465</v>
      </c>
      <c r="R33" s="15">
        <v>29829.524999999998</v>
      </c>
      <c r="S33" s="15">
        <v>36594.949999999997</v>
      </c>
      <c r="T33" s="15">
        <v>43482.45</v>
      </c>
      <c r="U33" s="15">
        <v>56731.149999999994</v>
      </c>
      <c r="V33" s="15">
        <v>68621.349999999991</v>
      </c>
      <c r="W33" s="15">
        <v>92401.75</v>
      </c>
      <c r="X33" s="15">
        <v>116155.54999999999</v>
      </c>
      <c r="Y33" s="15">
        <v>235030.94999999995</v>
      </c>
      <c r="Z33" s="34" t="s">
        <v>353</v>
      </c>
    </row>
    <row r="34" spans="1:26" ht="19" customHeight="1">
      <c r="A34" s="25" t="s">
        <v>22</v>
      </c>
      <c r="B34" s="15">
        <v>25</v>
      </c>
      <c r="C34" s="15">
        <v>25</v>
      </c>
      <c r="D34" s="15">
        <v>25</v>
      </c>
      <c r="E34" s="15">
        <v>25</v>
      </c>
      <c r="F34" s="15">
        <v>25</v>
      </c>
      <c r="G34" s="15">
        <v>348.1</v>
      </c>
      <c r="H34" s="15">
        <v>1016.5</v>
      </c>
      <c r="I34" s="15">
        <v>1836.85</v>
      </c>
      <c r="J34" s="15">
        <v>2636.2</v>
      </c>
      <c r="K34" s="15">
        <v>3602.4</v>
      </c>
      <c r="L34" s="15">
        <v>5637.2000000000007</v>
      </c>
      <c r="M34" s="15">
        <v>7926.8</v>
      </c>
      <c r="N34" s="15">
        <v>10249.6</v>
      </c>
      <c r="O34" s="15">
        <v>12572.35</v>
      </c>
      <c r="P34" s="15">
        <v>14956.100000000002</v>
      </c>
      <c r="Q34" s="15">
        <v>20956.650000000001</v>
      </c>
      <c r="R34" s="15">
        <v>27000.400000000001</v>
      </c>
      <c r="S34" s="15">
        <v>33236.800000000003</v>
      </c>
      <c r="T34" s="15">
        <v>39541.649999999994</v>
      </c>
      <c r="U34" s="15">
        <v>52693.2</v>
      </c>
      <c r="V34" s="15">
        <v>66080.350000000006</v>
      </c>
      <c r="W34" s="15">
        <v>94243.25</v>
      </c>
      <c r="X34" s="15">
        <v>123008.05</v>
      </c>
      <c r="Y34" s="15">
        <v>271107</v>
      </c>
      <c r="Z34" s="34" t="s">
        <v>354</v>
      </c>
    </row>
    <row r="35" spans="1:26" ht="19" customHeight="1">
      <c r="A35" s="25" t="s">
        <v>23</v>
      </c>
      <c r="B35" s="15">
        <v>0</v>
      </c>
      <c r="C35" s="15">
        <v>156.44999999999999</v>
      </c>
      <c r="D35" s="15">
        <v>304.14999999999998</v>
      </c>
      <c r="E35" s="15">
        <v>460.65000000000003</v>
      </c>
      <c r="F35" s="15">
        <v>1003.3000000000001</v>
      </c>
      <c r="G35" s="15">
        <v>1725.55</v>
      </c>
      <c r="H35" s="15">
        <v>2464.25</v>
      </c>
      <c r="I35" s="15">
        <v>3305.75</v>
      </c>
      <c r="J35" s="15">
        <v>4229.8</v>
      </c>
      <c r="K35" s="15">
        <v>5174.95</v>
      </c>
      <c r="L35" s="15">
        <v>7053.35</v>
      </c>
      <c r="M35" s="15">
        <v>9305.1999999999989</v>
      </c>
      <c r="N35" s="15">
        <v>11582.599999999999</v>
      </c>
      <c r="O35" s="15">
        <v>13860.05</v>
      </c>
      <c r="P35" s="15">
        <v>16137.5</v>
      </c>
      <c r="Q35" s="15">
        <v>22457.850000000002</v>
      </c>
      <c r="R35" s="15">
        <v>28889.85</v>
      </c>
      <c r="S35" s="15">
        <v>35350.75</v>
      </c>
      <c r="T35" s="15">
        <v>41840.699999999997</v>
      </c>
      <c r="U35" s="15">
        <v>55077.95</v>
      </c>
      <c r="V35" s="15">
        <v>68566.850000000006</v>
      </c>
      <c r="W35" s="15">
        <v>95544.55</v>
      </c>
      <c r="X35" s="15">
        <v>122522.25</v>
      </c>
      <c r="Y35" s="15">
        <v>257380.7</v>
      </c>
      <c r="Z35" s="34" t="s">
        <v>355</v>
      </c>
    </row>
    <row r="36" spans="1:26" ht="19" customHeight="1">
      <c r="A36" s="35"/>
      <c r="B36" s="15"/>
      <c r="C36" s="15"/>
      <c r="D36" s="15"/>
      <c r="E36" s="15"/>
      <c r="F36" s="15"/>
      <c r="G36" s="15"/>
      <c r="H36" s="15"/>
      <c r="I36" s="15"/>
      <c r="J36" s="15"/>
      <c r="K36" s="15"/>
      <c r="L36" s="15"/>
      <c r="M36" s="15"/>
      <c r="N36" s="15"/>
      <c r="O36" s="15"/>
      <c r="P36" s="15"/>
      <c r="Q36" s="15"/>
      <c r="R36" s="15"/>
      <c r="S36" s="15"/>
      <c r="T36" s="15"/>
      <c r="U36" s="15"/>
      <c r="V36" s="15"/>
      <c r="W36" s="15"/>
      <c r="X36" s="15"/>
      <c r="Y36" s="15"/>
      <c r="Z36" s="34"/>
    </row>
    <row r="37" spans="1:26" ht="19" customHeight="1">
      <c r="A37" s="36" t="s">
        <v>79</v>
      </c>
      <c r="B37" s="15">
        <v>0</v>
      </c>
      <c r="C37" s="15">
        <v>0</v>
      </c>
      <c r="D37" s="15">
        <v>0</v>
      </c>
      <c r="E37" s="15">
        <v>0</v>
      </c>
      <c r="F37" s="15">
        <v>30</v>
      </c>
      <c r="G37" s="15">
        <v>64.7</v>
      </c>
      <c r="H37" s="15">
        <v>98.6</v>
      </c>
      <c r="I37" s="15">
        <v>133.4</v>
      </c>
      <c r="J37" s="15">
        <v>172.1</v>
      </c>
      <c r="K37" s="15">
        <v>210.9</v>
      </c>
      <c r="L37" s="15">
        <v>431.7</v>
      </c>
      <c r="M37" s="15">
        <v>677.2</v>
      </c>
      <c r="N37" s="15">
        <v>935.6</v>
      </c>
      <c r="O37" s="15">
        <v>1292</v>
      </c>
      <c r="P37" s="15">
        <v>1844.5</v>
      </c>
      <c r="Q37" s="15">
        <v>3314.1</v>
      </c>
      <c r="R37" s="15">
        <v>5206.1000000000004</v>
      </c>
      <c r="S37" s="15">
        <v>7511.7</v>
      </c>
      <c r="T37" s="15">
        <v>9964.7000000000007</v>
      </c>
      <c r="U37" s="15">
        <v>15779.3</v>
      </c>
      <c r="V37" s="15">
        <v>21679.7</v>
      </c>
      <c r="W37" s="15">
        <v>33480.5</v>
      </c>
      <c r="X37" s="15">
        <v>45268.1</v>
      </c>
      <c r="Y37" s="15">
        <v>102016.6</v>
      </c>
      <c r="Z37" s="34" t="s">
        <v>80</v>
      </c>
    </row>
    <row r="38" spans="1:26" ht="19" customHeight="1" thickBot="1">
      <c r="A38" s="36"/>
      <c r="B38" s="15"/>
      <c r="C38" s="15"/>
      <c r="D38" s="15"/>
      <c r="E38" s="15"/>
      <c r="F38" s="15"/>
      <c r="G38" s="15"/>
      <c r="H38" s="15"/>
      <c r="I38" s="15"/>
      <c r="J38" s="15"/>
      <c r="K38" s="15"/>
      <c r="L38" s="15"/>
      <c r="M38" s="15"/>
      <c r="N38" s="15"/>
      <c r="O38" s="15"/>
      <c r="P38" s="15"/>
      <c r="Q38" s="15"/>
      <c r="R38" s="15"/>
      <c r="S38" s="15"/>
      <c r="T38" s="15"/>
      <c r="U38" s="15"/>
      <c r="V38" s="15"/>
      <c r="W38" s="15"/>
      <c r="X38" s="15"/>
      <c r="Y38" s="15"/>
    </row>
    <row r="39" spans="1:26" ht="19.5" customHeight="1" thickBot="1">
      <c r="B39" s="776" t="s">
        <v>24</v>
      </c>
      <c r="C39" s="777"/>
      <c r="D39" s="777"/>
      <c r="E39" s="777"/>
      <c r="F39" s="777"/>
      <c r="G39" s="777"/>
      <c r="H39" s="777"/>
      <c r="I39" s="777"/>
      <c r="J39" s="777"/>
      <c r="K39" s="777"/>
      <c r="L39" s="777"/>
      <c r="M39" s="778"/>
      <c r="N39" s="776" t="s">
        <v>356</v>
      </c>
      <c r="O39" s="777"/>
      <c r="P39" s="777"/>
      <c r="Q39" s="777"/>
      <c r="R39" s="777"/>
      <c r="S39" s="777"/>
      <c r="T39" s="777"/>
      <c r="U39" s="777"/>
      <c r="V39" s="777"/>
      <c r="W39" s="777"/>
      <c r="X39" s="777"/>
      <c r="Y39" s="778"/>
    </row>
    <row r="40" spans="1:26" ht="19" customHeight="1">
      <c r="A40" s="25" t="s">
        <v>155</v>
      </c>
      <c r="B40" s="11">
        <v>0.70480000000000009</v>
      </c>
      <c r="C40" s="11">
        <v>1.2593333333333332</v>
      </c>
      <c r="D40" s="11">
        <v>1.7991428571428567</v>
      </c>
      <c r="E40" s="11">
        <v>2.3297499999999998</v>
      </c>
      <c r="F40" s="11">
        <v>3.1280000000000001</v>
      </c>
      <c r="G40" s="11">
        <v>3.9806666666666666</v>
      </c>
      <c r="H40" s="11">
        <v>4.7074285714285722</v>
      </c>
      <c r="I40" s="11">
        <v>5.32125</v>
      </c>
      <c r="J40" s="11">
        <v>6.0175555555555542</v>
      </c>
      <c r="K40" s="11">
        <v>6.4874999999999998</v>
      </c>
      <c r="L40" s="11">
        <v>7.6313333333333313</v>
      </c>
      <c r="M40" s="11">
        <v>8.6250714285714309</v>
      </c>
      <c r="N40" s="11">
        <v>9.5392500000000009</v>
      </c>
      <c r="O40" s="11">
        <v>10.298611111111111</v>
      </c>
      <c r="P40" s="11">
        <v>11.041200000000002</v>
      </c>
      <c r="Q40" s="11">
        <v>12.377880000000001</v>
      </c>
      <c r="R40" s="11">
        <v>13.589600000000001</v>
      </c>
      <c r="S40" s="11">
        <v>14.72597142857143</v>
      </c>
      <c r="T40" s="11">
        <v>15.693925</v>
      </c>
      <c r="U40" s="11">
        <v>17.308260000000001</v>
      </c>
      <c r="V40" s="11">
        <v>18.561583333333335</v>
      </c>
      <c r="W40" s="11">
        <v>20.574775000000002</v>
      </c>
      <c r="X40" s="11">
        <v>21.77675</v>
      </c>
      <c r="Y40" s="11">
        <v>24.192585000000001</v>
      </c>
      <c r="Z40" s="34" t="s">
        <v>330</v>
      </c>
    </row>
    <row r="41" spans="1:26" ht="19" customHeight="1">
      <c r="A41" s="25" t="s">
        <v>56</v>
      </c>
      <c r="B41" s="11">
        <v>0</v>
      </c>
      <c r="C41" s="11">
        <v>0.18666666666666668</v>
      </c>
      <c r="D41" s="11">
        <v>1.332857142857143</v>
      </c>
      <c r="E41" s="11">
        <v>2.5557500000000002</v>
      </c>
      <c r="F41" s="11">
        <v>4.8747999999999996</v>
      </c>
      <c r="G41" s="11">
        <v>6.6458333333333339</v>
      </c>
      <c r="H41" s="11">
        <v>8.3254285714285725</v>
      </c>
      <c r="I41" s="11">
        <v>9.6176250000000003</v>
      </c>
      <c r="J41" s="11">
        <v>10.622555555555557</v>
      </c>
      <c r="K41" s="11">
        <v>11.344799999999999</v>
      </c>
      <c r="L41" s="11">
        <v>12.611833333333337</v>
      </c>
      <c r="M41" s="11">
        <v>13.516785714285714</v>
      </c>
      <c r="N41" s="11">
        <v>14.211500000000003</v>
      </c>
      <c r="O41" s="11">
        <v>14.944666666666667</v>
      </c>
      <c r="P41" s="11">
        <v>15.507350000000002</v>
      </c>
      <c r="Q41" s="11">
        <v>16.869120000000002</v>
      </c>
      <c r="R41" s="11">
        <v>17.950233333333333</v>
      </c>
      <c r="S41" s="11">
        <v>18.938485714285711</v>
      </c>
      <c r="T41" s="11">
        <v>19.733775000000001</v>
      </c>
      <c r="U41" s="11">
        <v>21.006639999999997</v>
      </c>
      <c r="V41" s="11">
        <v>21.966133333333339</v>
      </c>
      <c r="W41" s="11">
        <v>23.256887500000001</v>
      </c>
      <c r="X41" s="11">
        <v>24.073810000000005</v>
      </c>
      <c r="Y41" s="11">
        <v>25.925475000000002</v>
      </c>
      <c r="Z41" s="34" t="s">
        <v>331</v>
      </c>
    </row>
    <row r="42" spans="1:26" ht="19" customHeight="1">
      <c r="A42" s="25" t="s">
        <v>59</v>
      </c>
      <c r="B42" s="11">
        <v>0.4</v>
      </c>
      <c r="C42" s="11">
        <v>0.56800000000000006</v>
      </c>
      <c r="D42" s="11">
        <v>0.9097142857142857</v>
      </c>
      <c r="E42" s="11">
        <v>1.3880000000000001</v>
      </c>
      <c r="F42" s="11">
        <v>3.5596000000000001</v>
      </c>
      <c r="G42" s="11">
        <v>5.5193333333333339</v>
      </c>
      <c r="H42" s="11">
        <v>7.0037142857142864</v>
      </c>
      <c r="I42" s="11">
        <v>7.9320000000000004</v>
      </c>
      <c r="J42" s="11">
        <v>8.6128888888888895</v>
      </c>
      <c r="K42" s="11">
        <v>9.1945999999999994</v>
      </c>
      <c r="L42" s="11">
        <v>10.313833333333333</v>
      </c>
      <c r="M42" s="11">
        <v>11.086857142857143</v>
      </c>
      <c r="N42" s="11">
        <v>11.712875000000002</v>
      </c>
      <c r="O42" s="11">
        <v>12.199777777777779</v>
      </c>
      <c r="P42" s="11">
        <v>12.570800000000002</v>
      </c>
      <c r="Q42" s="11">
        <v>13.245280000000001</v>
      </c>
      <c r="R42" s="11">
        <v>13.822000000000001</v>
      </c>
      <c r="S42" s="11">
        <v>14.333828571428572</v>
      </c>
      <c r="T42" s="11">
        <v>14.782899999999998</v>
      </c>
      <c r="U42" s="11">
        <v>15.6243</v>
      </c>
      <c r="V42" s="11">
        <v>16.2178</v>
      </c>
      <c r="W42" s="11">
        <v>16.95965</v>
      </c>
      <c r="X42" s="11">
        <v>17.400479999999998</v>
      </c>
      <c r="Y42" s="11">
        <v>18.290710000000004</v>
      </c>
      <c r="Z42" s="34" t="s">
        <v>332</v>
      </c>
    </row>
    <row r="43" spans="1:26" ht="19" customHeight="1">
      <c r="A43" s="25" t="s">
        <v>62</v>
      </c>
      <c r="B43" s="11">
        <v>0.8</v>
      </c>
      <c r="C43" s="11">
        <v>0.66666666666666674</v>
      </c>
      <c r="D43" s="11">
        <v>0.5714285714285714</v>
      </c>
      <c r="E43" s="11">
        <v>1.3065749999999998</v>
      </c>
      <c r="F43" s="11">
        <v>3.6262999999999996</v>
      </c>
      <c r="G43" s="11">
        <v>5.2216666666666667</v>
      </c>
      <c r="H43" s="11">
        <v>6.3193142857142854</v>
      </c>
      <c r="I43" s="11">
        <v>7.1792125000000002</v>
      </c>
      <c r="J43" s="11">
        <v>7.6850777777777779</v>
      </c>
      <c r="K43" s="11">
        <v>8.0604399999999998</v>
      </c>
      <c r="L43" s="11">
        <v>8.696808333333335</v>
      </c>
      <c r="M43" s="11">
        <v>9.318957142857144</v>
      </c>
      <c r="N43" s="11">
        <v>9.748906250000001</v>
      </c>
      <c r="O43" s="11">
        <v>10.083311111111112</v>
      </c>
      <c r="P43" s="11">
        <v>10.336170000000001</v>
      </c>
      <c r="Q43" s="11">
        <v>10.791316</v>
      </c>
      <c r="R43" s="11">
        <v>11.094746666666666</v>
      </c>
      <c r="S43" s="11">
        <v>11.386902857142859</v>
      </c>
      <c r="T43" s="11">
        <v>11.5986875</v>
      </c>
      <c r="U43" s="11">
        <v>11.901052</v>
      </c>
      <c r="V43" s="11">
        <v>12.102628333333335</v>
      </c>
      <c r="W43" s="11">
        <v>12.354598750000001</v>
      </c>
      <c r="X43" s="11">
        <v>12.502847999999997</v>
      </c>
      <c r="Y43" s="11">
        <v>12.8052125</v>
      </c>
      <c r="Z43" s="34" t="s">
        <v>333</v>
      </c>
    </row>
    <row r="44" spans="1:26" ht="19" customHeight="1">
      <c r="A44" s="25" t="s">
        <v>65</v>
      </c>
      <c r="B44" s="11">
        <v>1.4383999999999999</v>
      </c>
      <c r="C44" s="11">
        <v>2.0516666666666667</v>
      </c>
      <c r="D44" s="11">
        <v>2.6468571428571424</v>
      </c>
      <c r="E44" s="11">
        <v>3.1725000000000003</v>
      </c>
      <c r="F44" s="11">
        <v>4.0312000000000001</v>
      </c>
      <c r="G44" s="11">
        <v>4.7553333333333336</v>
      </c>
      <c r="H44" s="11">
        <v>5.3027142857142859</v>
      </c>
      <c r="I44" s="11">
        <v>5.782</v>
      </c>
      <c r="J44" s="11">
        <v>6.2604444444444436</v>
      </c>
      <c r="K44" s="11">
        <v>6.6792000000000007</v>
      </c>
      <c r="L44" s="11">
        <v>7.5259166666666655</v>
      </c>
      <c r="M44" s="11">
        <v>8.2721428571428586</v>
      </c>
      <c r="N44" s="11">
        <v>8.9142500000000009</v>
      </c>
      <c r="O44" s="11">
        <v>9.4817777777777774</v>
      </c>
      <c r="P44" s="11">
        <v>10.001849999999997</v>
      </c>
      <c r="Q44" s="11">
        <v>10.931360000000002</v>
      </c>
      <c r="R44" s="11">
        <v>11.551</v>
      </c>
      <c r="S44" s="11">
        <v>12.012485714285713</v>
      </c>
      <c r="T44" s="11">
        <v>12.350350000000001</v>
      </c>
      <c r="U44" s="11">
        <v>12.829940000000001</v>
      </c>
      <c r="V44" s="11">
        <v>13.347599999999998</v>
      </c>
      <c r="W44" s="11">
        <v>14.9439125</v>
      </c>
      <c r="X44" s="11">
        <v>15.595379999999997</v>
      </c>
      <c r="Y44" s="11">
        <v>15.892165</v>
      </c>
      <c r="Z44" s="34" t="s">
        <v>334</v>
      </c>
    </row>
    <row r="45" spans="1:26" ht="19" customHeight="1">
      <c r="A45" s="25" t="s">
        <v>68</v>
      </c>
      <c r="B45" s="11">
        <v>0</v>
      </c>
      <c r="C45" s="11">
        <v>0</v>
      </c>
      <c r="D45" s="11">
        <v>0.39342857142857141</v>
      </c>
      <c r="E45" s="11">
        <v>1.859</v>
      </c>
      <c r="F45" s="11">
        <v>3.9660000000000002</v>
      </c>
      <c r="G45" s="11">
        <v>5.3244999999999996</v>
      </c>
      <c r="H45" s="11">
        <v>6.1768571428571413</v>
      </c>
      <c r="I45" s="11">
        <v>6.7128750000000013</v>
      </c>
      <c r="J45" s="11">
        <v>7.129777777777778</v>
      </c>
      <c r="K45" s="11">
        <v>7.5734999999999992</v>
      </c>
      <c r="L45" s="11">
        <v>8.5375000000000014</v>
      </c>
      <c r="M45" s="11">
        <v>9.107857142857144</v>
      </c>
      <c r="N45" s="11">
        <v>9.5013125000000009</v>
      </c>
      <c r="O45" s="11">
        <v>9.7919999999999998</v>
      </c>
      <c r="P45" s="11">
        <v>10.038349999999999</v>
      </c>
      <c r="Q45" s="11">
        <v>10.476199999999999</v>
      </c>
      <c r="R45" s="11">
        <v>10.768133333333333</v>
      </c>
      <c r="S45" s="11">
        <v>10.992428571428571</v>
      </c>
      <c r="T45" s="11">
        <v>11.153700000000001</v>
      </c>
      <c r="U45" s="11">
        <v>11.385039999999998</v>
      </c>
      <c r="V45" s="11">
        <v>11.539249999999999</v>
      </c>
      <c r="W45" s="11">
        <v>11.732037500000001</v>
      </c>
      <c r="X45" s="11">
        <v>11.844950000000001</v>
      </c>
      <c r="Y45" s="11">
        <v>12.076289999999998</v>
      </c>
      <c r="Z45" s="34" t="s">
        <v>335</v>
      </c>
    </row>
    <row r="46" spans="1:26" ht="19" customHeight="1">
      <c r="A46" s="25" t="s">
        <v>71</v>
      </c>
      <c r="B46" s="11">
        <v>0.4</v>
      </c>
      <c r="C46" s="11">
        <v>0.64300000000000002</v>
      </c>
      <c r="D46" s="11">
        <v>1.1594285714285717</v>
      </c>
      <c r="E46" s="11">
        <v>1.806</v>
      </c>
      <c r="F46" s="11">
        <v>3.2357999999999998</v>
      </c>
      <c r="G46" s="11">
        <v>4.7821666666666669</v>
      </c>
      <c r="H46" s="11">
        <v>5.6715714285714283</v>
      </c>
      <c r="I46" s="11">
        <v>6.3645000000000005</v>
      </c>
      <c r="J46" s="11">
        <v>6.9943333333333344</v>
      </c>
      <c r="K46" s="11">
        <v>7.5933000000000002</v>
      </c>
      <c r="L46" s="11">
        <v>8.589083333333333</v>
      </c>
      <c r="M46" s="11">
        <v>9.3276428571428571</v>
      </c>
      <c r="N46" s="11">
        <v>9.8816250000000014</v>
      </c>
      <c r="O46" s="11">
        <v>10.330666666666664</v>
      </c>
      <c r="P46" s="11">
        <v>10.708500000000001</v>
      </c>
      <c r="Q46" s="11">
        <v>11.42388</v>
      </c>
      <c r="R46" s="11">
        <v>11.959066666666669</v>
      </c>
      <c r="S46" s="11">
        <v>12.469600000000002</v>
      </c>
      <c r="T46" s="11">
        <v>12.720175000000001</v>
      </c>
      <c r="U46" s="11">
        <v>12.860839999999998</v>
      </c>
      <c r="V46" s="11">
        <v>12.954600000000003</v>
      </c>
      <c r="W46" s="11">
        <v>13.0718</v>
      </c>
      <c r="X46" s="11">
        <v>13.139120000000002</v>
      </c>
      <c r="Y46" s="11">
        <v>13.279760000000001</v>
      </c>
      <c r="Z46" s="34" t="s">
        <v>336</v>
      </c>
    </row>
    <row r="47" spans="1:26" ht="19" customHeight="1">
      <c r="A47" s="25" t="s">
        <v>74</v>
      </c>
      <c r="B47" s="11">
        <v>0</v>
      </c>
      <c r="C47" s="11">
        <v>0.88033333333333319</v>
      </c>
      <c r="D47" s="11">
        <v>2.0319999999999996</v>
      </c>
      <c r="E47" s="11">
        <v>2.8957499999999996</v>
      </c>
      <c r="F47" s="11">
        <v>4.12</v>
      </c>
      <c r="G47" s="11">
        <v>5.528833333333333</v>
      </c>
      <c r="H47" s="11">
        <v>6.3754285714285723</v>
      </c>
      <c r="I47" s="11">
        <v>7.0643750000000001</v>
      </c>
      <c r="J47" s="11">
        <v>7.6735555555555539</v>
      </c>
      <c r="K47" s="11">
        <v>8.2931000000000008</v>
      </c>
      <c r="L47" s="11">
        <v>9.2773333333333348</v>
      </c>
      <c r="M47" s="11">
        <v>10.259785714285712</v>
      </c>
      <c r="N47" s="11">
        <v>11.048999999999999</v>
      </c>
      <c r="O47" s="11">
        <v>11.662833333333335</v>
      </c>
      <c r="P47" s="11">
        <v>12.134850000000002</v>
      </c>
      <c r="Q47" s="11">
        <v>13.037319999999999</v>
      </c>
      <c r="R47" s="11">
        <v>13.776966666666668</v>
      </c>
      <c r="S47" s="11">
        <v>14.409799999999997</v>
      </c>
      <c r="T47" s="11">
        <v>15.078074999999998</v>
      </c>
      <c r="U47" s="11">
        <v>16.03632</v>
      </c>
      <c r="V47" s="11">
        <v>16.743683333333333</v>
      </c>
      <c r="W47" s="11">
        <v>17.950812499999998</v>
      </c>
      <c r="X47" s="11">
        <v>18.870930000000001</v>
      </c>
      <c r="Y47" s="11">
        <v>19.137374999999999</v>
      </c>
      <c r="Z47" s="34" t="s">
        <v>337</v>
      </c>
    </row>
    <row r="48" spans="1:26" ht="19" customHeight="1">
      <c r="A48" s="25" t="s">
        <v>77</v>
      </c>
      <c r="B48" s="11">
        <v>0</v>
      </c>
      <c r="C48" s="11">
        <v>0.16400000000000001</v>
      </c>
      <c r="D48" s="11">
        <v>0.42142857142857149</v>
      </c>
      <c r="E48" s="11">
        <v>0.74124999999999985</v>
      </c>
      <c r="F48" s="11">
        <v>1.3992</v>
      </c>
      <c r="G48" s="11">
        <v>1.9035000000000004</v>
      </c>
      <c r="H48" s="11">
        <v>2.2871428571428574</v>
      </c>
      <c r="I48" s="11">
        <v>2.6531249999999997</v>
      </c>
      <c r="J48" s="11">
        <v>2.9180000000000006</v>
      </c>
      <c r="K48" s="11">
        <v>3.1626000000000003</v>
      </c>
      <c r="L48" s="11">
        <v>3.6895833333333337</v>
      </c>
      <c r="M48" s="11">
        <v>4.1459285714285716</v>
      </c>
      <c r="N48" s="11">
        <v>4.4975000000000005</v>
      </c>
      <c r="O48" s="11">
        <v>5.0837777777777777</v>
      </c>
      <c r="P48" s="11">
        <v>5.74655</v>
      </c>
      <c r="Q48" s="11">
        <v>7.8400800000000004</v>
      </c>
      <c r="R48" s="11">
        <v>8.9611333333333327</v>
      </c>
      <c r="S48" s="11">
        <v>9.5881714285714281</v>
      </c>
      <c r="T48" s="11">
        <v>9.7381000000000011</v>
      </c>
      <c r="U48" s="11">
        <v>9.921759999999999</v>
      </c>
      <c r="V48" s="11">
        <v>10.044216666666667</v>
      </c>
      <c r="W48" s="11">
        <v>10.197275000000001</v>
      </c>
      <c r="X48" s="11">
        <v>10.286740000000002</v>
      </c>
      <c r="Y48" s="11">
        <v>10.470419999999999</v>
      </c>
      <c r="Z48" s="34" t="s">
        <v>338</v>
      </c>
    </row>
    <row r="49" spans="1:26" ht="19" customHeight="1">
      <c r="A49" s="25" t="s">
        <v>19</v>
      </c>
      <c r="B49" s="11">
        <v>0.4</v>
      </c>
      <c r="C49" s="11">
        <v>1.4013333333333333</v>
      </c>
      <c r="D49" s="11">
        <v>2.15</v>
      </c>
      <c r="E49" s="11">
        <v>3.2254999999999998</v>
      </c>
      <c r="F49" s="11">
        <v>4.9484000000000004</v>
      </c>
      <c r="G49" s="11">
        <v>6.2863333333333342</v>
      </c>
      <c r="H49" s="11">
        <v>7.3141428571428584</v>
      </c>
      <c r="I49" s="11">
        <v>8.1380000000000017</v>
      </c>
      <c r="J49" s="11">
        <v>8.9358888888888881</v>
      </c>
      <c r="K49" s="11">
        <v>9.7961000000000009</v>
      </c>
      <c r="L49" s="11">
        <v>11.487833333333334</v>
      </c>
      <c r="M49" s="11">
        <v>12.698642857142856</v>
      </c>
      <c r="N49" s="11">
        <v>13.731999999999999</v>
      </c>
      <c r="O49" s="11">
        <v>14.701055555555554</v>
      </c>
      <c r="P49" s="11">
        <v>15.44275</v>
      </c>
      <c r="Q49" s="11">
        <v>16.829319999999999</v>
      </c>
      <c r="R49" s="11">
        <v>18.076233333333334</v>
      </c>
      <c r="S49" s="11">
        <v>19.371771428571428</v>
      </c>
      <c r="T49" s="11">
        <v>20.438599999999997</v>
      </c>
      <c r="U49" s="11">
        <v>21.713140000000003</v>
      </c>
      <c r="V49" s="11">
        <v>21.887966666666664</v>
      </c>
      <c r="W49" s="11">
        <v>22.106512500000001</v>
      </c>
      <c r="X49" s="11">
        <v>22.237630000000003</v>
      </c>
      <c r="Y49" s="11">
        <v>22.494795</v>
      </c>
      <c r="Z49" s="34" t="s">
        <v>339</v>
      </c>
    </row>
    <row r="50" spans="1:26" ht="19" customHeight="1">
      <c r="A50" s="25" t="s">
        <v>57</v>
      </c>
      <c r="B50" s="11">
        <v>0.32</v>
      </c>
      <c r="C50" s="11">
        <v>1.3063333333333336</v>
      </c>
      <c r="D50" s="11">
        <v>2.6954285714285717</v>
      </c>
      <c r="E50" s="11">
        <v>3.9362500000000002</v>
      </c>
      <c r="F50" s="11">
        <v>5.9766000000000004</v>
      </c>
      <c r="G50" s="11">
        <v>7.4850000000000003</v>
      </c>
      <c r="H50" s="11">
        <v>8.1378571428571433</v>
      </c>
      <c r="I50" s="11">
        <v>9.2617499999999993</v>
      </c>
      <c r="J50" s="11">
        <v>10.260111111111112</v>
      </c>
      <c r="K50" s="11">
        <v>11.1517</v>
      </c>
      <c r="L50" s="11">
        <v>12.489416666666667</v>
      </c>
      <c r="M50" s="11">
        <v>13.580499999999999</v>
      </c>
      <c r="N50" s="11">
        <v>14.474250000000003</v>
      </c>
      <c r="O50" s="11">
        <v>15.19938888888889</v>
      </c>
      <c r="P50" s="11">
        <v>15.8224</v>
      </c>
      <c r="Q50" s="11">
        <v>17.079039999999999</v>
      </c>
      <c r="R50" s="11">
        <v>18.146099999999997</v>
      </c>
      <c r="S50" s="11">
        <v>19.032914285714288</v>
      </c>
      <c r="T50" s="11">
        <v>19.698699999999999</v>
      </c>
      <c r="U50" s="11">
        <v>20.630759999999999</v>
      </c>
      <c r="V50" s="11">
        <v>21.252166666666668</v>
      </c>
      <c r="W50" s="11">
        <v>21.791274999999999</v>
      </c>
      <c r="X50" s="11">
        <v>21.8812</v>
      </c>
      <c r="Y50" s="11">
        <v>22.061089999999997</v>
      </c>
      <c r="Z50" s="34" t="s">
        <v>340</v>
      </c>
    </row>
    <row r="51" spans="1:26" ht="19" customHeight="1">
      <c r="A51" s="25" t="s">
        <v>60</v>
      </c>
      <c r="B51" s="11">
        <v>0</v>
      </c>
      <c r="C51" s="11">
        <v>0</v>
      </c>
      <c r="D51" s="11">
        <v>0</v>
      </c>
      <c r="E51" s="11">
        <v>0</v>
      </c>
      <c r="F51" s="11">
        <v>0</v>
      </c>
      <c r="G51" s="11">
        <v>2.0826666666666664</v>
      </c>
      <c r="H51" s="11">
        <v>4.806</v>
      </c>
      <c r="I51" s="11">
        <v>6.9086249999999998</v>
      </c>
      <c r="J51" s="11">
        <v>8.4905555555555559</v>
      </c>
      <c r="K51" s="11">
        <v>9.7562000000000015</v>
      </c>
      <c r="L51" s="11">
        <v>11.694583333333334</v>
      </c>
      <c r="M51" s="11">
        <v>13.079214285714286</v>
      </c>
      <c r="N51" s="11">
        <v>14.117625</v>
      </c>
      <c r="O51" s="11">
        <v>14.898611111111112</v>
      </c>
      <c r="P51" s="11">
        <v>15.5474</v>
      </c>
      <c r="Q51" s="11">
        <v>16.705639999999999</v>
      </c>
      <c r="R51" s="11">
        <v>17.478999999999999</v>
      </c>
      <c r="S51" s="11">
        <v>18.057857142857141</v>
      </c>
      <c r="T51" s="11">
        <v>18.479950000000002</v>
      </c>
      <c r="U51" s="11">
        <v>19.080539999999999</v>
      </c>
      <c r="V51" s="11">
        <v>20.063516666666668</v>
      </c>
      <c r="W51" s="11">
        <v>21.323525</v>
      </c>
      <c r="X51" s="11">
        <v>22.073899999999998</v>
      </c>
      <c r="Y51" s="11">
        <v>23.585695000000001</v>
      </c>
      <c r="Z51" s="34" t="s">
        <v>341</v>
      </c>
    </row>
    <row r="52" spans="1:26" ht="19" customHeight="1">
      <c r="A52" s="25" t="s">
        <v>63</v>
      </c>
      <c r="B52" s="11">
        <v>0</v>
      </c>
      <c r="C52" s="11">
        <v>0</v>
      </c>
      <c r="D52" s="11">
        <v>0</v>
      </c>
      <c r="E52" s="11">
        <v>0</v>
      </c>
      <c r="F52" s="11">
        <v>2.3254000000000001</v>
      </c>
      <c r="G52" s="11">
        <v>3.8174999999999999</v>
      </c>
      <c r="H52" s="11">
        <v>5.2307142857142868</v>
      </c>
      <c r="I52" s="11">
        <v>6.5465000000000009</v>
      </c>
      <c r="J52" s="11">
        <v>7.7669999999999986</v>
      </c>
      <c r="K52" s="11">
        <v>8.8996999999999993</v>
      </c>
      <c r="L52" s="11">
        <v>10.83625</v>
      </c>
      <c r="M52" s="11">
        <v>12.378428571428572</v>
      </c>
      <c r="N52" s="11">
        <v>13.652999999999999</v>
      </c>
      <c r="O52" s="11">
        <v>14.735500000000002</v>
      </c>
      <c r="P52" s="11">
        <v>15.674150000000001</v>
      </c>
      <c r="Q52" s="11">
        <v>17.579679999999996</v>
      </c>
      <c r="R52" s="11">
        <v>18.974933333333333</v>
      </c>
      <c r="S52" s="11">
        <v>20.032428571428571</v>
      </c>
      <c r="T52" s="11">
        <v>20.853724999999997</v>
      </c>
      <c r="U52" s="11">
        <v>22.060399999999998</v>
      </c>
      <c r="V52" s="11">
        <v>22.917300000000001</v>
      </c>
      <c r="W52" s="11">
        <v>24.081612500000002</v>
      </c>
      <c r="X52" s="11">
        <v>24.858759999999997</v>
      </c>
      <c r="Y52" s="11">
        <v>26.795675000000003</v>
      </c>
      <c r="Z52" s="34" t="s">
        <v>342</v>
      </c>
    </row>
    <row r="53" spans="1:26" ht="19" customHeight="1">
      <c r="A53" s="25" t="s">
        <v>66</v>
      </c>
      <c r="B53" s="11">
        <v>0.56920000000000004</v>
      </c>
      <c r="C53" s="11">
        <v>1.2176666666666667</v>
      </c>
      <c r="D53" s="11">
        <v>1.974</v>
      </c>
      <c r="E53" s="11">
        <v>2.8310000000000004</v>
      </c>
      <c r="F53" s="11">
        <v>4.4501999999999997</v>
      </c>
      <c r="G53" s="11">
        <v>5.722999999999999</v>
      </c>
      <c r="H53" s="11">
        <v>6.8550000000000004</v>
      </c>
      <c r="I53" s="11">
        <v>7.5869999999999997</v>
      </c>
      <c r="J53" s="11">
        <v>8.1712222222222213</v>
      </c>
      <c r="K53" s="11">
        <v>8.8884000000000025</v>
      </c>
      <c r="L53" s="11">
        <v>10.253916666666667</v>
      </c>
      <c r="M53" s="11">
        <v>11.395</v>
      </c>
      <c r="N53" s="11">
        <v>12.39575</v>
      </c>
      <c r="O53" s="11">
        <v>13.335166666666668</v>
      </c>
      <c r="P53" s="11">
        <v>14.11125</v>
      </c>
      <c r="Q53" s="11">
        <v>15.508159999999998</v>
      </c>
      <c r="R53" s="11">
        <v>16.43943333333333</v>
      </c>
      <c r="S53" s="11">
        <v>17.345457142857143</v>
      </c>
      <c r="T53" s="11">
        <v>18.161024999999999</v>
      </c>
      <c r="U53" s="11">
        <v>19.184239999999999</v>
      </c>
      <c r="V53" s="11">
        <v>19.276349999999994</v>
      </c>
      <c r="W53" s="11">
        <v>19.391475000000003</v>
      </c>
      <c r="X53" s="11">
        <v>19.456120000000002</v>
      </c>
      <c r="Y53" s="11">
        <v>19.594269999999998</v>
      </c>
      <c r="Z53" s="34" t="s">
        <v>343</v>
      </c>
    </row>
    <row r="54" spans="1:26" ht="19" customHeight="1">
      <c r="A54" s="25" t="s">
        <v>69</v>
      </c>
      <c r="B54" s="11">
        <v>0.44919999999999993</v>
      </c>
      <c r="C54" s="11">
        <v>1.4040000000000001</v>
      </c>
      <c r="D54" s="11">
        <v>2.5405714285714289</v>
      </c>
      <c r="E54" s="11">
        <v>3.4867500000000011</v>
      </c>
      <c r="F54" s="11">
        <v>5.2601999999999993</v>
      </c>
      <c r="G54" s="11">
        <v>6.4895000000000005</v>
      </c>
      <c r="H54" s="11">
        <v>6.9709999999999992</v>
      </c>
      <c r="I54" s="11">
        <v>7.9013750000000007</v>
      </c>
      <c r="J54" s="11">
        <v>8.6632222222222222</v>
      </c>
      <c r="K54" s="11">
        <v>9.2415000000000003</v>
      </c>
      <c r="L54" s="11">
        <v>10.415583333333334</v>
      </c>
      <c r="M54" s="11">
        <v>11.434785714285717</v>
      </c>
      <c r="N54" s="11">
        <v>12.2615625</v>
      </c>
      <c r="O54" s="11">
        <v>12.920277777777777</v>
      </c>
      <c r="P54" s="11">
        <v>13.502549999999999</v>
      </c>
      <c r="Q54" s="11">
        <v>14.676480000000003</v>
      </c>
      <c r="R54" s="11">
        <v>15.50796666666667</v>
      </c>
      <c r="S54" s="11">
        <v>16.187914285714285</v>
      </c>
      <c r="T54" s="11">
        <v>16.686525000000003</v>
      </c>
      <c r="U54" s="11">
        <v>17.393700000000003</v>
      </c>
      <c r="V54" s="11">
        <v>17.765283333333333</v>
      </c>
      <c r="W54" s="11">
        <v>17.856537500000002</v>
      </c>
      <c r="X54" s="11">
        <v>17.907240000000002</v>
      </c>
      <c r="Y54" s="11">
        <v>18.016755000000003</v>
      </c>
      <c r="Z54" s="34" t="s">
        <v>344</v>
      </c>
    </row>
    <row r="55" spans="1:26" ht="19" customHeight="1">
      <c r="A55" s="25" t="s">
        <v>72</v>
      </c>
      <c r="B55" s="11">
        <v>1.4868000000000001</v>
      </c>
      <c r="C55" s="11">
        <v>1.9826666666666666</v>
      </c>
      <c r="D55" s="11">
        <v>2.5085714285714285</v>
      </c>
      <c r="E55" s="11">
        <v>3.0089999999999999</v>
      </c>
      <c r="F55" s="11">
        <v>4.0356000000000005</v>
      </c>
      <c r="G55" s="11">
        <v>5.020833333333333</v>
      </c>
      <c r="H55" s="11">
        <v>5.7778571428571439</v>
      </c>
      <c r="I55" s="11">
        <v>6.292250000000001</v>
      </c>
      <c r="J55" s="11">
        <v>6.7575555555555571</v>
      </c>
      <c r="K55" s="11">
        <v>7.1295999999999999</v>
      </c>
      <c r="L55" s="11">
        <v>7.9620833333333332</v>
      </c>
      <c r="M55" s="11">
        <v>8.5655714285714275</v>
      </c>
      <c r="N55" s="11">
        <v>8.9993750000000006</v>
      </c>
      <c r="O55" s="11">
        <v>9.4203333333333319</v>
      </c>
      <c r="P55" s="11">
        <v>9.8623999999999992</v>
      </c>
      <c r="Q55" s="11">
        <v>10.719120000000002</v>
      </c>
      <c r="R55" s="11">
        <v>11.290266666666668</v>
      </c>
      <c r="S55" s="11">
        <v>11.677942857142858</v>
      </c>
      <c r="T55" s="11">
        <v>11.895724999999999</v>
      </c>
      <c r="U55" s="11">
        <v>12.154960000000001</v>
      </c>
      <c r="V55" s="11">
        <v>12.238966666666668</v>
      </c>
      <c r="W55" s="11">
        <v>12.343974999999999</v>
      </c>
      <c r="X55" s="11">
        <v>12.404160000000001</v>
      </c>
      <c r="Y55" s="11">
        <v>12.53018</v>
      </c>
      <c r="Z55" s="34" t="s">
        <v>345</v>
      </c>
    </row>
    <row r="56" spans="1:26" ht="19" customHeight="1">
      <c r="A56" s="25" t="s">
        <v>75</v>
      </c>
      <c r="B56" s="11">
        <v>0</v>
      </c>
      <c r="C56" s="11">
        <v>0</v>
      </c>
      <c r="D56" s="11">
        <v>1.1725714285714286</v>
      </c>
      <c r="E56" s="11">
        <v>2.052</v>
      </c>
      <c r="F56" s="11">
        <v>4.1496000000000004</v>
      </c>
      <c r="G56" s="11">
        <v>5.6239999999999997</v>
      </c>
      <c r="H56" s="11">
        <v>6.7748571428571438</v>
      </c>
      <c r="I56" s="11">
        <v>7.8517499999999991</v>
      </c>
      <c r="J56" s="11">
        <v>9.0440000000000005</v>
      </c>
      <c r="K56" s="11">
        <v>10.145999999999999</v>
      </c>
      <c r="L56" s="11">
        <v>11.836999999999998</v>
      </c>
      <c r="M56" s="11">
        <v>13.059571428571429</v>
      </c>
      <c r="N56" s="11">
        <v>14.344000000000001</v>
      </c>
      <c r="O56" s="11">
        <v>15.314</v>
      </c>
      <c r="P56" s="11">
        <v>16.116149999999998</v>
      </c>
      <c r="Q56" s="11">
        <v>17.609360000000002</v>
      </c>
      <c r="R56" s="11">
        <v>18.639400000000002</v>
      </c>
      <c r="S56" s="11">
        <v>19.405714285714286</v>
      </c>
      <c r="T56" s="11">
        <v>19.967099999999999</v>
      </c>
      <c r="U56" s="11">
        <v>20.763719999999999</v>
      </c>
      <c r="V56" s="11">
        <v>21.188800000000001</v>
      </c>
      <c r="W56" s="11">
        <v>21.305887500000001</v>
      </c>
      <c r="X56" s="11">
        <v>21.371299999999998</v>
      </c>
      <c r="Y56" s="11">
        <v>21.511800000000001</v>
      </c>
      <c r="Z56" s="34" t="s">
        <v>346</v>
      </c>
    </row>
    <row r="57" spans="1:26" ht="19" customHeight="1">
      <c r="A57" s="25" t="s">
        <v>78</v>
      </c>
      <c r="B57" s="11">
        <v>0</v>
      </c>
      <c r="C57" s="11">
        <v>0</v>
      </c>
      <c r="D57" s="11">
        <v>0</v>
      </c>
      <c r="E57" s="11">
        <v>0.22764999999999999</v>
      </c>
      <c r="F57" s="11">
        <v>1.8629599999999999</v>
      </c>
      <c r="G57" s="11">
        <v>3.5284000000000004</v>
      </c>
      <c r="H57" s="11">
        <v>4.8902857142857137</v>
      </c>
      <c r="I57" s="11">
        <v>6.0599499999999997</v>
      </c>
      <c r="J57" s="11">
        <v>6.943777777777778</v>
      </c>
      <c r="K57" s="11">
        <v>7.5704400000000005</v>
      </c>
      <c r="L57" s="11">
        <v>9.2002333333333333</v>
      </c>
      <c r="M57" s="11">
        <v>10.376428571428571</v>
      </c>
      <c r="N57" s="11">
        <v>11.2956375</v>
      </c>
      <c r="O57" s="11">
        <v>12.03291111111111</v>
      </c>
      <c r="P57" s="11">
        <v>12.626950000000001</v>
      </c>
      <c r="Q57" s="11">
        <v>13.808911999999998</v>
      </c>
      <c r="R57" s="11">
        <v>14.807139999999999</v>
      </c>
      <c r="S57" s="11">
        <v>15.544971428571429</v>
      </c>
      <c r="T57" s="11">
        <v>16.086185</v>
      </c>
      <c r="U57" s="11">
        <v>16.866316000000001</v>
      </c>
      <c r="V57" s="11">
        <v>17.405800000000003</v>
      </c>
      <c r="W57" s="11">
        <v>18.105029999999999</v>
      </c>
      <c r="X57" s="11">
        <v>18.566278000000001</v>
      </c>
      <c r="Y57" s="11">
        <v>19.377835999999999</v>
      </c>
      <c r="Z57" s="34" t="s">
        <v>347</v>
      </c>
    </row>
    <row r="58" spans="1:26" ht="19" customHeight="1">
      <c r="A58" s="25" t="s">
        <v>55</v>
      </c>
      <c r="B58" s="11">
        <v>0</v>
      </c>
      <c r="C58" s="11">
        <v>0</v>
      </c>
      <c r="D58" s="11">
        <v>0</v>
      </c>
      <c r="E58" s="11">
        <v>0</v>
      </c>
      <c r="F58" s="11">
        <v>0.86020000000000008</v>
      </c>
      <c r="G58" s="11">
        <v>3.0463333333333336</v>
      </c>
      <c r="H58" s="11">
        <v>4.403142857142857</v>
      </c>
      <c r="I58" s="11">
        <v>5.7007500000000002</v>
      </c>
      <c r="J58" s="11">
        <v>6.9241111111111113</v>
      </c>
      <c r="K58" s="11">
        <v>7.6698000000000004</v>
      </c>
      <c r="L58" s="11">
        <v>9.0719999999999974</v>
      </c>
      <c r="M58" s="11">
        <v>10.196785714285712</v>
      </c>
      <c r="N58" s="11">
        <v>11.102</v>
      </c>
      <c r="O58" s="11">
        <v>11.885722222222221</v>
      </c>
      <c r="P58" s="11">
        <v>12.52725</v>
      </c>
      <c r="Q58" s="11">
        <v>13.705200000000001</v>
      </c>
      <c r="R58" s="11">
        <v>14.631666666666668</v>
      </c>
      <c r="S58" s="11">
        <v>15.40862857142857</v>
      </c>
      <c r="T58" s="11">
        <v>16.018250000000002</v>
      </c>
      <c r="U58" s="11">
        <v>17.019979999999997</v>
      </c>
      <c r="V58" s="11">
        <v>17.687783333333332</v>
      </c>
      <c r="W58" s="11">
        <v>18.580237499999999</v>
      </c>
      <c r="X58" s="11">
        <v>19.264899999999997</v>
      </c>
      <c r="Y58" s="11">
        <v>20.644065000000001</v>
      </c>
      <c r="Z58" s="34" t="s">
        <v>348</v>
      </c>
    </row>
    <row r="59" spans="1:26" ht="19" customHeight="1">
      <c r="A59" s="25" t="s">
        <v>58</v>
      </c>
      <c r="B59" s="11">
        <v>0</v>
      </c>
      <c r="C59" s="11">
        <v>0</v>
      </c>
      <c r="D59" s="11">
        <v>0</v>
      </c>
      <c r="E59" s="11">
        <v>0.89300000000000002</v>
      </c>
      <c r="F59" s="11">
        <v>2.6893999999999996</v>
      </c>
      <c r="G59" s="11">
        <v>4.6126666666666667</v>
      </c>
      <c r="H59" s="11">
        <v>6.0105714285714287</v>
      </c>
      <c r="I59" s="11">
        <v>7.0167499999999992</v>
      </c>
      <c r="J59" s="11">
        <v>7.9173333333333336</v>
      </c>
      <c r="K59" s="11">
        <v>8.7660999999999998</v>
      </c>
      <c r="L59" s="11">
        <v>10.1045</v>
      </c>
      <c r="M59" s="11">
        <v>11.032500000000001</v>
      </c>
      <c r="N59" s="11">
        <v>11.704000000000001</v>
      </c>
      <c r="O59" s="11">
        <v>12.226444444444445</v>
      </c>
      <c r="P59" s="11">
        <v>12.725150000000001</v>
      </c>
      <c r="Q59" s="11">
        <v>13.779239999999998</v>
      </c>
      <c r="R59" s="11">
        <v>14.481933333333336</v>
      </c>
      <c r="S59" s="11">
        <v>15.091485714285716</v>
      </c>
      <c r="T59" s="11">
        <v>15.682575000000002</v>
      </c>
      <c r="U59" s="11">
        <v>16.536899999999999</v>
      </c>
      <c r="V59" s="11">
        <v>17.106433333333335</v>
      </c>
      <c r="W59" s="11">
        <v>17.818325000000002</v>
      </c>
      <c r="X59" s="11">
        <v>18.241020000000002</v>
      </c>
      <c r="Y59" s="11">
        <v>19.095315000000003</v>
      </c>
      <c r="Z59" s="34" t="s">
        <v>349</v>
      </c>
    </row>
    <row r="60" spans="1:26" ht="19" customHeight="1">
      <c r="A60" s="25" t="s">
        <v>61</v>
      </c>
      <c r="B60" s="11">
        <v>0.16</v>
      </c>
      <c r="C60" s="11">
        <v>0.13333333333333333</v>
      </c>
      <c r="D60" s="11">
        <v>0.51057142857142856</v>
      </c>
      <c r="E60" s="11">
        <v>1.4844999999999999</v>
      </c>
      <c r="F60" s="11">
        <v>3.1745999999999999</v>
      </c>
      <c r="G60" s="11">
        <v>3.6621666666666672</v>
      </c>
      <c r="H60" s="11">
        <v>4.0809999999999995</v>
      </c>
      <c r="I60" s="11">
        <v>4.8542500000000004</v>
      </c>
      <c r="J60" s="11">
        <v>5.940888888888888</v>
      </c>
      <c r="K60" s="11">
        <v>6.9977999999999998</v>
      </c>
      <c r="L60" s="11">
        <v>8.8254166666666656</v>
      </c>
      <c r="M60" s="11">
        <v>10.229428571428571</v>
      </c>
      <c r="N60" s="11">
        <v>11.360250000000001</v>
      </c>
      <c r="O60" s="11">
        <v>12.348833333333333</v>
      </c>
      <c r="P60" s="11">
        <v>13.13775</v>
      </c>
      <c r="Q60" s="11">
        <v>14.77384</v>
      </c>
      <c r="R60" s="11">
        <v>16.084733333333332</v>
      </c>
      <c r="S60" s="11">
        <v>17.107085714285716</v>
      </c>
      <c r="T60" s="11">
        <v>17.860900000000001</v>
      </c>
      <c r="U60" s="11">
        <v>18.926600000000001</v>
      </c>
      <c r="V60" s="11">
        <v>19.896533333333334</v>
      </c>
      <c r="W60" s="11">
        <v>21.145112500000003</v>
      </c>
      <c r="X60" s="11">
        <v>22.115579999999998</v>
      </c>
      <c r="Y60" s="11">
        <v>24.195845000000002</v>
      </c>
      <c r="Z60" s="34" t="s">
        <v>350</v>
      </c>
    </row>
    <row r="61" spans="1:26" ht="19" customHeight="1">
      <c r="A61" s="25" t="s">
        <v>64</v>
      </c>
      <c r="B61" s="11">
        <v>0</v>
      </c>
      <c r="C61" s="11">
        <v>0</v>
      </c>
      <c r="D61" s="11">
        <v>0</v>
      </c>
      <c r="E61" s="11">
        <v>0</v>
      </c>
      <c r="F61" s="11">
        <v>0</v>
      </c>
      <c r="G61" s="11">
        <v>0.46699999999999997</v>
      </c>
      <c r="H61" s="11">
        <v>2.5018571428571428</v>
      </c>
      <c r="I61" s="11">
        <v>5.0495000000000001</v>
      </c>
      <c r="J61" s="11">
        <v>7.4045555555555547</v>
      </c>
      <c r="K61" s="11">
        <v>9.4661000000000008</v>
      </c>
      <c r="L61" s="11">
        <v>12.854166666666666</v>
      </c>
      <c r="M61" s="11">
        <v>13.923285714285713</v>
      </c>
      <c r="N61" s="11">
        <v>14.693000000000001</v>
      </c>
      <c r="O61" s="11">
        <v>15.382444444444443</v>
      </c>
      <c r="P61" s="11">
        <v>16.053150000000002</v>
      </c>
      <c r="Q61" s="11">
        <v>17.589079999999999</v>
      </c>
      <c r="R61" s="11">
        <v>18.802200000000003</v>
      </c>
      <c r="S61" s="11">
        <v>19.938885714285718</v>
      </c>
      <c r="T61" s="11">
        <v>20.932700000000001</v>
      </c>
      <c r="U61" s="11">
        <v>22.560299999999998</v>
      </c>
      <c r="V61" s="11">
        <v>23.915466666666667</v>
      </c>
      <c r="W61" s="11">
        <v>25.980675000000002</v>
      </c>
      <c r="X61" s="11">
        <v>26.297999999999998</v>
      </c>
      <c r="Y61" s="11">
        <v>26.556000000000001</v>
      </c>
      <c r="Z61" s="34" t="s">
        <v>351</v>
      </c>
    </row>
    <row r="62" spans="1:26" ht="19" customHeight="1">
      <c r="A62" s="25" t="s">
        <v>20</v>
      </c>
      <c r="B62" s="11">
        <v>0.27200000000000002</v>
      </c>
      <c r="C62" s="11">
        <v>0.22666666666666668</v>
      </c>
      <c r="D62" s="11">
        <v>0.19428571428571428</v>
      </c>
      <c r="E62" s="11">
        <v>0.16999999999999998</v>
      </c>
      <c r="F62" s="11">
        <v>2.3949999999999996</v>
      </c>
      <c r="G62" s="11">
        <v>3.1356666666666664</v>
      </c>
      <c r="H62" s="11">
        <v>4.5785714285714274</v>
      </c>
      <c r="I62" s="11">
        <v>6.0341249999999995</v>
      </c>
      <c r="J62" s="11">
        <v>7.1511111111111108</v>
      </c>
      <c r="K62" s="11">
        <v>7.8939000000000012</v>
      </c>
      <c r="L62" s="11">
        <v>9.3271666666666651</v>
      </c>
      <c r="M62" s="11">
        <v>10.697785714285715</v>
      </c>
      <c r="N62" s="11">
        <v>11.789562499999999</v>
      </c>
      <c r="O62" s="11">
        <v>12.832555555555555</v>
      </c>
      <c r="P62" s="11">
        <v>13.745199999999999</v>
      </c>
      <c r="Q62" s="11">
        <v>15.97016</v>
      </c>
      <c r="R62" s="11">
        <v>17.853999999999999</v>
      </c>
      <c r="S62" s="11">
        <v>19.457057142857145</v>
      </c>
      <c r="T62" s="11">
        <v>20.142325</v>
      </c>
      <c r="U62" s="11">
        <v>20.73066</v>
      </c>
      <c r="V62" s="11">
        <v>21.192166666666669</v>
      </c>
      <c r="W62" s="11">
        <v>22.027825</v>
      </c>
      <c r="X62" s="11">
        <v>22.239470000000001</v>
      </c>
      <c r="Y62" s="11">
        <v>22.439715</v>
      </c>
      <c r="Z62" s="34" t="s">
        <v>352</v>
      </c>
    </row>
    <row r="63" spans="1:26" ht="19" customHeight="1">
      <c r="A63" s="25" t="s">
        <v>21</v>
      </c>
      <c r="B63" s="11">
        <v>0.88159999999999994</v>
      </c>
      <c r="C63" s="11">
        <v>1.2413333333333332</v>
      </c>
      <c r="D63" s="11">
        <v>1.9108571428571426</v>
      </c>
      <c r="E63" s="11">
        <v>2.4319999999999999</v>
      </c>
      <c r="F63" s="11">
        <v>4.1647999999999987</v>
      </c>
      <c r="G63" s="11">
        <v>6.4093333333333335</v>
      </c>
      <c r="H63" s="11">
        <v>8.1645714285714277</v>
      </c>
      <c r="I63" s="11">
        <v>9.4406249999999989</v>
      </c>
      <c r="J63" s="11">
        <v>10.608333333333334</v>
      </c>
      <c r="K63" s="11">
        <v>11.637500000000001</v>
      </c>
      <c r="L63" s="11">
        <v>13.597666666666667</v>
      </c>
      <c r="M63" s="11">
        <v>14.900071428571426</v>
      </c>
      <c r="N63" s="11">
        <v>15.883999999999999</v>
      </c>
      <c r="O63" s="11">
        <v>16.707861111111111</v>
      </c>
      <c r="P63" s="11">
        <v>17.388021000000002</v>
      </c>
      <c r="Q63" s="11">
        <v>18.771999999999998</v>
      </c>
      <c r="R63" s="11">
        <v>19.88635</v>
      </c>
      <c r="S63" s="11">
        <v>20.9114</v>
      </c>
      <c r="T63" s="11">
        <v>21.741224999999996</v>
      </c>
      <c r="U63" s="11">
        <v>22.692459999999997</v>
      </c>
      <c r="V63" s="11">
        <v>22.873783333333332</v>
      </c>
      <c r="W63" s="11">
        <v>23.100437500000002</v>
      </c>
      <c r="X63" s="11">
        <v>23.231109999999997</v>
      </c>
      <c r="Y63" s="11">
        <v>23.503094999999995</v>
      </c>
      <c r="Z63" s="34" t="s">
        <v>353</v>
      </c>
    </row>
    <row r="64" spans="1:26" ht="19" customHeight="1">
      <c r="A64" s="25" t="s">
        <v>22</v>
      </c>
      <c r="B64" s="11">
        <v>0.2</v>
      </c>
      <c r="C64" s="11">
        <v>0.16666666666666669</v>
      </c>
      <c r="D64" s="11">
        <v>0.14285714285714285</v>
      </c>
      <c r="E64" s="11">
        <v>0.125</v>
      </c>
      <c r="F64" s="11">
        <v>0.1</v>
      </c>
      <c r="G64" s="11">
        <v>1.1603333333333334</v>
      </c>
      <c r="H64" s="11">
        <v>2.9042857142857144</v>
      </c>
      <c r="I64" s="11">
        <v>4.5921249999999993</v>
      </c>
      <c r="J64" s="11">
        <v>5.8582222222222216</v>
      </c>
      <c r="K64" s="11">
        <v>7.2048000000000005</v>
      </c>
      <c r="L64" s="11">
        <v>9.3953333333333351</v>
      </c>
      <c r="M64" s="11">
        <v>11.324000000000002</v>
      </c>
      <c r="N64" s="11">
        <v>12.812000000000001</v>
      </c>
      <c r="O64" s="11">
        <v>13.969277777777778</v>
      </c>
      <c r="P64" s="11">
        <v>14.956100000000003</v>
      </c>
      <c r="Q64" s="11">
        <v>16.765319999999999</v>
      </c>
      <c r="R64" s="11">
        <v>18.000266666666668</v>
      </c>
      <c r="S64" s="11">
        <v>18.992457142857145</v>
      </c>
      <c r="T64" s="11">
        <v>19.770824999999999</v>
      </c>
      <c r="U64" s="11">
        <v>21.077279999999998</v>
      </c>
      <c r="V64" s="11">
        <v>22.026783333333334</v>
      </c>
      <c r="W64" s="11">
        <v>23.560812500000001</v>
      </c>
      <c r="X64" s="11">
        <v>24.601610000000001</v>
      </c>
      <c r="Y64" s="11">
        <v>27.110699999999998</v>
      </c>
      <c r="Z64" s="34" t="s">
        <v>354</v>
      </c>
    </row>
    <row r="65" spans="1:26" ht="19" customHeight="1">
      <c r="A65" s="25" t="s">
        <v>23</v>
      </c>
      <c r="B65" s="11">
        <v>0</v>
      </c>
      <c r="C65" s="11">
        <v>1.0429999999999999</v>
      </c>
      <c r="D65" s="11">
        <v>1.738</v>
      </c>
      <c r="E65" s="11">
        <v>2.3032500000000002</v>
      </c>
      <c r="F65" s="11">
        <v>4.0132000000000003</v>
      </c>
      <c r="G65" s="11">
        <v>5.7518333333333329</v>
      </c>
      <c r="H65" s="11">
        <v>7.0407142857142864</v>
      </c>
      <c r="I65" s="11">
        <v>8.2643749999999994</v>
      </c>
      <c r="J65" s="11">
        <v>9.3995555555555548</v>
      </c>
      <c r="K65" s="11">
        <v>10.3499</v>
      </c>
      <c r="L65" s="11">
        <v>11.755583333333334</v>
      </c>
      <c r="M65" s="11">
        <v>13.293142857142856</v>
      </c>
      <c r="N65" s="11">
        <v>14.478249999999997</v>
      </c>
      <c r="O65" s="11">
        <v>15.400055555555555</v>
      </c>
      <c r="P65" s="11">
        <v>16.137499999999999</v>
      </c>
      <c r="Q65" s="11">
        <v>17.966280000000001</v>
      </c>
      <c r="R65" s="11">
        <v>19.259899999999998</v>
      </c>
      <c r="S65" s="11">
        <v>20.200428571428571</v>
      </c>
      <c r="T65" s="11">
        <v>20.920349999999999</v>
      </c>
      <c r="U65" s="11">
        <v>22.031179999999999</v>
      </c>
      <c r="V65" s="11">
        <v>22.85561666666667</v>
      </c>
      <c r="W65" s="11">
        <v>23.8861375</v>
      </c>
      <c r="X65" s="11">
        <v>24.504449999999999</v>
      </c>
      <c r="Y65" s="11">
        <v>25.73807</v>
      </c>
      <c r="Z65" s="34" t="s">
        <v>355</v>
      </c>
    </row>
    <row r="66" spans="1:26" ht="19" customHeight="1">
      <c r="A66" s="35"/>
      <c r="B66" s="11"/>
      <c r="C66" s="11"/>
      <c r="D66" s="11"/>
      <c r="E66" s="11"/>
      <c r="F66" s="11"/>
      <c r="G66" s="11"/>
      <c r="H66" s="11"/>
      <c r="I66" s="11"/>
      <c r="J66" s="11"/>
      <c r="K66" s="11"/>
      <c r="L66" s="11"/>
      <c r="M66" s="11"/>
      <c r="N66" s="11"/>
      <c r="O66" s="11"/>
      <c r="P66" s="11"/>
      <c r="Q66" s="11"/>
      <c r="R66" s="11"/>
      <c r="S66" s="11"/>
      <c r="T66" s="11"/>
      <c r="U66" s="11"/>
      <c r="V66" s="11"/>
      <c r="W66" s="11"/>
      <c r="X66" s="11"/>
      <c r="Y66" s="11"/>
      <c r="Z66" s="34"/>
    </row>
    <row r="67" spans="1:26" ht="19" customHeight="1">
      <c r="A67" s="36" t="s">
        <v>79</v>
      </c>
      <c r="B67" s="11">
        <v>0</v>
      </c>
      <c r="C67" s="11">
        <v>0</v>
      </c>
      <c r="D67" s="11">
        <v>0</v>
      </c>
      <c r="E67" s="11">
        <v>0</v>
      </c>
      <c r="F67" s="11">
        <v>0.12</v>
      </c>
      <c r="G67" s="11">
        <v>0.2156666666666667</v>
      </c>
      <c r="H67" s="11">
        <v>0.28171428571428569</v>
      </c>
      <c r="I67" s="11">
        <v>0.33350000000000002</v>
      </c>
      <c r="J67" s="11">
        <v>0.38244444444444442</v>
      </c>
      <c r="K67" s="11">
        <v>0.42180000000000006</v>
      </c>
      <c r="L67" s="11">
        <v>0.71950000000000003</v>
      </c>
      <c r="M67" s="11">
        <v>0.96742857142857153</v>
      </c>
      <c r="N67" s="11">
        <v>1.1695</v>
      </c>
      <c r="O67" s="11">
        <v>1.4355555555555555</v>
      </c>
      <c r="P67" s="11">
        <v>1.8445</v>
      </c>
      <c r="Q67" s="11">
        <v>2.6512799999999999</v>
      </c>
      <c r="R67" s="11">
        <v>3.4707333333333334</v>
      </c>
      <c r="S67" s="11">
        <v>4.2923999999999998</v>
      </c>
      <c r="T67" s="11">
        <v>4.9823500000000003</v>
      </c>
      <c r="U67" s="11">
        <v>6.3117200000000002</v>
      </c>
      <c r="V67" s="11">
        <v>7.2265666666666668</v>
      </c>
      <c r="W67" s="11">
        <v>8.3701249999999998</v>
      </c>
      <c r="X67" s="11">
        <v>9.0536200000000004</v>
      </c>
      <c r="Y67" s="11">
        <v>10.20166</v>
      </c>
      <c r="Z67" s="34" t="s">
        <v>80</v>
      </c>
    </row>
    <row r="68" spans="1:26" ht="19" customHeight="1">
      <c r="B68" s="37"/>
      <c r="C68" s="37"/>
      <c r="D68" s="37"/>
      <c r="E68" s="37"/>
      <c r="F68" s="37"/>
      <c r="G68" s="37"/>
      <c r="H68" s="37"/>
      <c r="I68" s="37"/>
      <c r="J68" s="37"/>
      <c r="K68" s="37"/>
      <c r="L68" s="37"/>
      <c r="M68" s="37"/>
    </row>
    <row r="69" spans="1:26">
      <c r="B69" s="37"/>
      <c r="C69" s="37"/>
      <c r="D69" s="37"/>
      <c r="E69" s="37"/>
      <c r="F69" s="37"/>
      <c r="G69" s="37"/>
      <c r="H69" s="37"/>
      <c r="I69" s="37"/>
      <c r="J69" s="37"/>
      <c r="K69" s="37"/>
      <c r="L69" s="37"/>
      <c r="M69" s="37"/>
    </row>
    <row r="70" spans="1:26">
      <c r="B70" s="37"/>
      <c r="C70" s="37"/>
      <c r="D70" s="37"/>
      <c r="E70" s="37"/>
      <c r="F70" s="37"/>
      <c r="G70" s="37"/>
      <c r="H70" s="37"/>
      <c r="I70" s="37"/>
      <c r="J70" s="37"/>
      <c r="K70" s="37"/>
      <c r="L70" s="37"/>
      <c r="M70" s="37"/>
    </row>
    <row r="71" spans="1:26">
      <c r="B71" s="37"/>
      <c r="C71" s="37"/>
      <c r="D71" s="37"/>
      <c r="E71" s="37"/>
      <c r="F71" s="37"/>
      <c r="G71" s="37"/>
      <c r="H71" s="37"/>
      <c r="I71" s="37"/>
      <c r="J71" s="37"/>
      <c r="K71" s="37"/>
      <c r="L71" s="37"/>
      <c r="M71" s="37"/>
    </row>
    <row r="72" spans="1:26">
      <c r="B72" s="37"/>
      <c r="C72" s="37"/>
      <c r="D72" s="37"/>
      <c r="E72" s="37"/>
      <c r="F72" s="37"/>
      <c r="G72" s="37"/>
      <c r="H72" s="37"/>
      <c r="I72" s="37"/>
      <c r="J72" s="37"/>
      <c r="K72" s="37"/>
      <c r="L72" s="37"/>
      <c r="M72" s="37"/>
    </row>
    <row r="73" spans="1:26">
      <c r="B73" s="37"/>
      <c r="C73" s="37"/>
      <c r="D73" s="37"/>
      <c r="E73" s="37"/>
      <c r="F73" s="37"/>
      <c r="G73" s="37"/>
      <c r="H73" s="37"/>
      <c r="I73" s="37"/>
      <c r="J73" s="37"/>
      <c r="K73" s="37"/>
      <c r="L73" s="37"/>
      <c r="M73" s="37"/>
    </row>
    <row r="74" spans="1:26">
      <c r="B74" s="37"/>
      <c r="C74" s="37"/>
      <c r="D74" s="37"/>
      <c r="E74" s="37"/>
      <c r="F74" s="37"/>
      <c r="G74" s="37"/>
      <c r="H74" s="37"/>
      <c r="I74" s="37"/>
      <c r="J74" s="37"/>
      <c r="K74" s="37"/>
      <c r="L74" s="37"/>
      <c r="M74" s="37"/>
    </row>
    <row r="75" spans="1:26">
      <c r="B75" s="37"/>
      <c r="C75" s="37"/>
      <c r="D75" s="37"/>
      <c r="E75" s="37"/>
      <c r="F75" s="37"/>
      <c r="G75" s="37"/>
      <c r="H75" s="37"/>
      <c r="I75" s="37"/>
      <c r="J75" s="37"/>
      <c r="K75" s="37"/>
      <c r="L75" s="37"/>
      <c r="M75" s="37"/>
    </row>
    <row r="76" spans="1:26">
      <c r="B76" s="37"/>
      <c r="C76" s="37"/>
      <c r="D76" s="37"/>
      <c r="E76" s="37"/>
      <c r="F76" s="37"/>
      <c r="G76" s="37"/>
      <c r="H76" s="37"/>
      <c r="I76" s="37"/>
      <c r="J76" s="37"/>
      <c r="K76" s="37"/>
      <c r="L76" s="37"/>
      <c r="M76" s="37"/>
    </row>
    <row r="77" spans="1:26">
      <c r="B77" s="37"/>
      <c r="C77" s="37"/>
      <c r="D77" s="37"/>
      <c r="E77" s="37"/>
      <c r="F77" s="37"/>
      <c r="G77" s="37"/>
      <c r="H77" s="37"/>
      <c r="I77" s="37"/>
      <c r="J77" s="37"/>
      <c r="K77" s="37"/>
      <c r="L77" s="37"/>
      <c r="M77" s="37"/>
    </row>
    <row r="78" spans="1:26">
      <c r="B78" s="37"/>
      <c r="C78" s="37"/>
      <c r="D78" s="37"/>
      <c r="E78" s="37"/>
      <c r="F78" s="37"/>
      <c r="G78" s="37"/>
      <c r="H78" s="37"/>
      <c r="I78" s="37"/>
      <c r="J78" s="37"/>
      <c r="K78" s="37"/>
      <c r="L78" s="37"/>
      <c r="M78" s="37"/>
    </row>
    <row r="79" spans="1:26">
      <c r="B79" s="37"/>
      <c r="C79" s="37"/>
      <c r="D79" s="37"/>
      <c r="E79" s="37"/>
      <c r="F79" s="37"/>
      <c r="G79" s="37"/>
      <c r="H79" s="37"/>
      <c r="I79" s="37"/>
      <c r="J79" s="37"/>
      <c r="K79" s="37"/>
      <c r="L79" s="37"/>
      <c r="M79" s="37"/>
    </row>
    <row r="80" spans="1:26">
      <c r="B80" s="37"/>
      <c r="C80" s="37"/>
      <c r="D80" s="37"/>
      <c r="E80" s="37"/>
      <c r="F80" s="37"/>
      <c r="G80" s="37"/>
      <c r="H80" s="37"/>
      <c r="I80" s="37"/>
      <c r="J80" s="37"/>
      <c r="K80" s="37"/>
      <c r="L80" s="37"/>
      <c r="M80" s="37"/>
    </row>
    <row r="81" spans="2:13">
      <c r="B81" s="37"/>
      <c r="C81" s="37"/>
      <c r="D81" s="37"/>
      <c r="E81" s="37"/>
      <c r="F81" s="37"/>
      <c r="G81" s="37"/>
      <c r="H81" s="37"/>
      <c r="I81" s="37"/>
      <c r="J81" s="37"/>
      <c r="K81" s="37"/>
      <c r="L81" s="37"/>
      <c r="M81" s="37"/>
    </row>
    <row r="82" spans="2:13">
      <c r="B82" s="37"/>
      <c r="C82" s="37"/>
      <c r="D82" s="37"/>
      <c r="E82" s="37"/>
      <c r="F82" s="37"/>
      <c r="G82" s="37"/>
      <c r="H82" s="37"/>
      <c r="I82" s="37"/>
      <c r="J82" s="37"/>
      <c r="K82" s="37"/>
      <c r="L82" s="37"/>
      <c r="M82" s="37"/>
    </row>
    <row r="83" spans="2:13">
      <c r="B83" s="37"/>
      <c r="C83" s="37"/>
      <c r="D83" s="37"/>
      <c r="E83" s="37"/>
      <c r="F83" s="37"/>
      <c r="G83" s="37"/>
      <c r="H83" s="37"/>
      <c r="I83" s="37"/>
      <c r="J83" s="37"/>
      <c r="K83" s="37"/>
      <c r="L83" s="37"/>
      <c r="M83" s="37"/>
    </row>
    <row r="84" spans="2:13">
      <c r="B84" s="37"/>
      <c r="C84" s="37"/>
      <c r="D84" s="37"/>
      <c r="E84" s="37"/>
      <c r="F84" s="37"/>
      <c r="G84" s="37"/>
      <c r="H84" s="37"/>
      <c r="I84" s="37"/>
      <c r="J84" s="37"/>
      <c r="K84" s="37"/>
      <c r="L84" s="37"/>
      <c r="M84" s="37"/>
    </row>
    <row r="85" spans="2:13">
      <c r="B85" s="37"/>
      <c r="C85" s="37"/>
      <c r="D85" s="37"/>
      <c r="E85" s="37"/>
      <c r="F85" s="37"/>
      <c r="G85" s="37"/>
      <c r="H85" s="37"/>
      <c r="I85" s="37"/>
      <c r="J85" s="37"/>
      <c r="K85" s="37"/>
      <c r="L85" s="37"/>
      <c r="M85" s="37"/>
    </row>
    <row r="86" spans="2:13">
      <c r="B86" s="37"/>
      <c r="C86" s="37"/>
      <c r="D86" s="37"/>
      <c r="E86" s="37"/>
      <c r="F86" s="37"/>
      <c r="G86" s="37"/>
      <c r="H86" s="37"/>
      <c r="I86" s="37"/>
      <c r="J86" s="37"/>
      <c r="K86" s="37"/>
      <c r="L86" s="37"/>
      <c r="M86" s="37"/>
    </row>
    <row r="87" spans="2:13">
      <c r="B87" s="37"/>
      <c r="C87" s="37"/>
      <c r="D87" s="37"/>
      <c r="E87" s="37"/>
      <c r="F87" s="37"/>
      <c r="G87" s="37"/>
      <c r="H87" s="37"/>
      <c r="I87" s="37"/>
      <c r="J87" s="37"/>
      <c r="K87" s="37"/>
      <c r="L87" s="37"/>
      <c r="M87" s="37"/>
    </row>
    <row r="88" spans="2:13">
      <c r="B88" s="37"/>
      <c r="C88" s="37"/>
      <c r="D88" s="37"/>
      <c r="E88" s="37"/>
      <c r="F88" s="37"/>
      <c r="G88" s="37"/>
      <c r="H88" s="37"/>
      <c r="I88" s="37"/>
      <c r="J88" s="37"/>
      <c r="K88" s="37"/>
      <c r="L88" s="37"/>
      <c r="M88" s="37"/>
    </row>
    <row r="89" spans="2:13">
      <c r="B89" s="37"/>
      <c r="C89" s="37"/>
      <c r="D89" s="37"/>
      <c r="E89" s="37"/>
      <c r="F89" s="37"/>
      <c r="G89" s="37"/>
      <c r="H89" s="37"/>
      <c r="I89" s="37"/>
      <c r="J89" s="37"/>
      <c r="K89" s="37"/>
      <c r="L89" s="37"/>
      <c r="M89" s="37"/>
    </row>
    <row r="90" spans="2:13">
      <c r="B90" s="37"/>
      <c r="C90" s="37"/>
      <c r="D90" s="37"/>
      <c r="E90" s="37"/>
      <c r="F90" s="37"/>
      <c r="G90" s="37"/>
      <c r="H90" s="37"/>
      <c r="I90" s="37"/>
      <c r="J90" s="37"/>
      <c r="K90" s="37"/>
      <c r="L90" s="37"/>
      <c r="M90" s="37"/>
    </row>
    <row r="91" spans="2:13">
      <c r="B91" s="37"/>
      <c r="C91" s="37"/>
      <c r="D91" s="37"/>
      <c r="E91" s="37"/>
      <c r="F91" s="37"/>
      <c r="G91" s="37"/>
      <c r="H91" s="37"/>
      <c r="I91" s="37"/>
      <c r="J91" s="37"/>
      <c r="K91" s="37"/>
      <c r="L91" s="37"/>
      <c r="M91" s="37"/>
    </row>
    <row r="92" spans="2:13">
      <c r="B92" s="37"/>
      <c r="C92" s="37"/>
      <c r="D92" s="37"/>
      <c r="E92" s="37"/>
      <c r="F92" s="37"/>
      <c r="G92" s="37"/>
      <c r="H92" s="37"/>
      <c r="I92" s="37"/>
      <c r="J92" s="37"/>
      <c r="K92" s="37"/>
      <c r="L92" s="37"/>
      <c r="M92" s="37"/>
    </row>
    <row r="93" spans="2:13">
      <c r="B93" s="37"/>
      <c r="C93" s="37"/>
      <c r="D93" s="37"/>
      <c r="E93" s="37"/>
      <c r="F93" s="37"/>
      <c r="G93" s="37"/>
      <c r="H93" s="37"/>
      <c r="I93" s="37"/>
      <c r="J93" s="37"/>
      <c r="K93" s="37"/>
      <c r="L93" s="37"/>
      <c r="M93" s="37"/>
    </row>
    <row r="94" spans="2:13">
      <c r="B94" s="37"/>
      <c r="C94" s="37"/>
      <c r="D94" s="37"/>
      <c r="E94" s="37"/>
      <c r="F94" s="37"/>
      <c r="G94" s="37"/>
      <c r="H94" s="37"/>
      <c r="I94" s="37"/>
      <c r="J94" s="37"/>
      <c r="K94" s="37"/>
      <c r="L94" s="37"/>
      <c r="M94" s="37"/>
    </row>
    <row r="95" spans="2:13">
      <c r="B95" s="37"/>
      <c r="C95" s="37"/>
      <c r="D95" s="37"/>
      <c r="E95" s="37"/>
      <c r="F95" s="37"/>
      <c r="G95" s="37"/>
      <c r="H95" s="37"/>
      <c r="I95" s="37"/>
      <c r="J95" s="37"/>
      <c r="K95" s="37"/>
      <c r="L95" s="37"/>
      <c r="M95" s="37"/>
    </row>
    <row r="96" spans="2:13">
      <c r="B96" s="37"/>
      <c r="C96" s="37"/>
      <c r="D96" s="37"/>
      <c r="E96" s="37"/>
      <c r="F96" s="37"/>
      <c r="G96" s="37"/>
      <c r="H96" s="37"/>
      <c r="I96" s="37"/>
      <c r="J96" s="37"/>
      <c r="K96" s="37"/>
      <c r="L96" s="37"/>
      <c r="M96" s="37"/>
    </row>
    <row r="97" spans="2:13">
      <c r="B97" s="37"/>
      <c r="C97" s="37"/>
      <c r="D97" s="37"/>
      <c r="E97" s="37"/>
      <c r="F97" s="37"/>
      <c r="G97" s="37"/>
      <c r="H97" s="37"/>
      <c r="I97" s="37"/>
      <c r="J97" s="37"/>
      <c r="K97" s="37"/>
      <c r="L97" s="37"/>
      <c r="M97" s="37"/>
    </row>
    <row r="98" spans="2:13">
      <c r="B98" s="37"/>
      <c r="C98" s="37"/>
      <c r="D98" s="37"/>
      <c r="E98" s="37"/>
      <c r="F98" s="37"/>
      <c r="G98" s="37"/>
      <c r="H98" s="37"/>
      <c r="I98" s="37"/>
      <c r="J98" s="37"/>
      <c r="K98" s="37"/>
      <c r="L98" s="37"/>
      <c r="M98" s="37"/>
    </row>
    <row r="99" spans="2:13">
      <c r="B99" s="37"/>
      <c r="C99" s="37"/>
      <c r="D99" s="37"/>
      <c r="E99" s="37"/>
      <c r="F99" s="37"/>
      <c r="G99" s="37"/>
      <c r="H99" s="37"/>
      <c r="I99" s="37"/>
      <c r="J99" s="37"/>
      <c r="K99" s="37"/>
      <c r="L99" s="37"/>
      <c r="M99" s="37"/>
    </row>
    <row r="100" spans="2:13">
      <c r="B100" s="37"/>
      <c r="C100" s="37"/>
      <c r="D100" s="37"/>
      <c r="E100" s="37"/>
      <c r="F100" s="37"/>
      <c r="G100" s="37"/>
      <c r="H100" s="37"/>
      <c r="I100" s="37"/>
      <c r="J100" s="37"/>
      <c r="K100" s="37"/>
      <c r="L100" s="37"/>
      <c r="M100" s="37"/>
    </row>
    <row r="101" spans="2:13">
      <c r="B101" s="37"/>
      <c r="C101" s="37"/>
      <c r="D101" s="37"/>
      <c r="E101" s="37"/>
      <c r="F101" s="37"/>
      <c r="G101" s="37"/>
      <c r="H101" s="37"/>
      <c r="I101" s="37"/>
      <c r="J101" s="37"/>
      <c r="K101" s="37"/>
      <c r="L101" s="37"/>
      <c r="M101" s="37"/>
    </row>
    <row r="102" spans="2:13">
      <c r="B102" s="37"/>
      <c r="C102" s="37"/>
      <c r="D102" s="37"/>
      <c r="E102" s="37"/>
      <c r="F102" s="37"/>
      <c r="G102" s="37"/>
      <c r="H102" s="37"/>
      <c r="I102" s="37"/>
      <c r="J102" s="37"/>
      <c r="K102" s="37"/>
      <c r="L102" s="37"/>
      <c r="M102" s="37"/>
    </row>
    <row r="103" spans="2:13">
      <c r="B103" s="37"/>
      <c r="C103" s="37"/>
      <c r="D103" s="37"/>
      <c r="E103" s="37"/>
      <c r="F103" s="37"/>
      <c r="G103" s="37"/>
      <c r="H103" s="37"/>
      <c r="I103" s="37"/>
      <c r="J103" s="37"/>
      <c r="K103" s="37"/>
      <c r="L103" s="37"/>
      <c r="M103" s="37"/>
    </row>
    <row r="104" spans="2:13">
      <c r="B104" s="37"/>
      <c r="C104" s="37"/>
      <c r="D104" s="37"/>
      <c r="E104" s="37"/>
      <c r="F104" s="37"/>
      <c r="G104" s="37"/>
      <c r="H104" s="37"/>
      <c r="I104" s="37"/>
      <c r="J104" s="37"/>
      <c r="K104" s="37"/>
      <c r="L104" s="37"/>
      <c r="M104" s="37"/>
    </row>
    <row r="105" spans="2:13">
      <c r="B105" s="37"/>
      <c r="C105" s="37"/>
      <c r="D105" s="37"/>
      <c r="E105" s="37"/>
      <c r="F105" s="37"/>
      <c r="G105" s="37"/>
      <c r="H105" s="37"/>
      <c r="I105" s="37"/>
      <c r="J105" s="37"/>
      <c r="K105" s="37"/>
      <c r="L105" s="37"/>
      <c r="M105" s="37"/>
    </row>
    <row r="106" spans="2:13">
      <c r="B106" s="37"/>
      <c r="C106" s="37"/>
      <c r="D106" s="37"/>
      <c r="E106" s="37"/>
      <c r="F106" s="37"/>
      <c r="G106" s="37"/>
      <c r="H106" s="37"/>
      <c r="I106" s="37"/>
      <c r="J106" s="37"/>
      <c r="K106" s="37"/>
      <c r="L106" s="37"/>
      <c r="M106" s="37"/>
    </row>
    <row r="107" spans="2:13">
      <c r="B107" s="37"/>
      <c r="C107" s="37"/>
      <c r="D107" s="37"/>
      <c r="E107" s="37"/>
      <c r="F107" s="37"/>
      <c r="G107" s="37"/>
      <c r="H107" s="37"/>
      <c r="I107" s="37"/>
      <c r="J107" s="37"/>
      <c r="K107" s="37"/>
      <c r="L107" s="37"/>
      <c r="M107" s="37"/>
    </row>
    <row r="108" spans="2:13">
      <c r="B108" s="37"/>
      <c r="C108" s="37"/>
      <c r="D108" s="37"/>
      <c r="E108" s="37"/>
      <c r="F108" s="37"/>
      <c r="G108" s="37"/>
      <c r="H108" s="37"/>
      <c r="I108" s="37"/>
      <c r="J108" s="37"/>
      <c r="K108" s="37"/>
      <c r="L108" s="37"/>
      <c r="M108" s="37"/>
    </row>
    <row r="109" spans="2:13">
      <c r="B109" s="37"/>
      <c r="C109" s="37"/>
      <c r="D109" s="37"/>
      <c r="E109" s="37"/>
      <c r="F109" s="37"/>
      <c r="G109" s="37"/>
      <c r="H109" s="37"/>
      <c r="I109" s="37"/>
      <c r="J109" s="37"/>
      <c r="K109" s="37"/>
      <c r="L109" s="37"/>
      <c r="M109" s="37"/>
    </row>
    <row r="110" spans="2:13">
      <c r="B110" s="37"/>
      <c r="C110" s="37"/>
      <c r="D110" s="37"/>
      <c r="E110" s="37"/>
      <c r="F110" s="37"/>
      <c r="G110" s="37"/>
      <c r="H110" s="37"/>
      <c r="I110" s="37"/>
      <c r="J110" s="37"/>
      <c r="K110" s="37"/>
      <c r="L110" s="37"/>
      <c r="M110" s="37"/>
    </row>
    <row r="111" spans="2:13">
      <c r="B111" s="37"/>
      <c r="C111" s="37"/>
      <c r="D111" s="37"/>
      <c r="E111" s="37"/>
      <c r="F111" s="37"/>
      <c r="G111" s="37"/>
      <c r="H111" s="37"/>
      <c r="I111" s="37"/>
      <c r="J111" s="37"/>
      <c r="K111" s="37"/>
      <c r="L111" s="37"/>
      <c r="M111" s="37"/>
    </row>
    <row r="112" spans="2:13">
      <c r="B112" s="37"/>
      <c r="C112" s="37"/>
      <c r="D112" s="37"/>
      <c r="E112" s="37"/>
      <c r="F112" s="37"/>
      <c r="G112" s="37"/>
      <c r="H112" s="37"/>
      <c r="I112" s="37"/>
      <c r="J112" s="37"/>
      <c r="K112" s="37"/>
      <c r="L112" s="37"/>
      <c r="M112" s="37"/>
    </row>
    <row r="113" spans="2:13">
      <c r="B113" s="37"/>
      <c r="C113" s="37"/>
      <c r="D113" s="37"/>
      <c r="E113" s="37"/>
      <c r="F113" s="37"/>
      <c r="G113" s="37"/>
      <c r="H113" s="37"/>
      <c r="I113" s="37"/>
      <c r="J113" s="37"/>
      <c r="K113" s="37"/>
      <c r="L113" s="37"/>
      <c r="M113" s="37"/>
    </row>
    <row r="114" spans="2:13">
      <c r="B114" s="37"/>
      <c r="C114" s="37"/>
      <c r="D114" s="37"/>
      <c r="E114" s="37"/>
      <c r="F114" s="37"/>
      <c r="G114" s="37"/>
      <c r="H114" s="37"/>
      <c r="I114" s="37"/>
      <c r="J114" s="37"/>
      <c r="K114" s="37"/>
      <c r="L114" s="37"/>
      <c r="M114" s="37"/>
    </row>
    <row r="115" spans="2:13">
      <c r="B115" s="37"/>
      <c r="C115" s="37"/>
      <c r="D115" s="37"/>
      <c r="E115" s="37"/>
      <c r="F115" s="37"/>
      <c r="G115" s="37"/>
      <c r="H115" s="37"/>
      <c r="I115" s="37"/>
      <c r="J115" s="37"/>
      <c r="K115" s="37"/>
      <c r="L115" s="37"/>
      <c r="M115" s="37"/>
    </row>
    <row r="116" spans="2:13">
      <c r="B116" s="37"/>
      <c r="C116" s="37"/>
      <c r="D116" s="37"/>
      <c r="E116" s="37"/>
      <c r="F116" s="37"/>
      <c r="G116" s="37"/>
      <c r="H116" s="37"/>
      <c r="I116" s="37"/>
      <c r="J116" s="37"/>
      <c r="K116" s="37"/>
      <c r="L116" s="37"/>
      <c r="M116" s="37"/>
    </row>
    <row r="117" spans="2:13">
      <c r="B117" s="37"/>
      <c r="C117" s="37"/>
      <c r="D117" s="37"/>
      <c r="E117" s="37"/>
      <c r="F117" s="37"/>
      <c r="G117" s="37"/>
      <c r="H117" s="37"/>
      <c r="I117" s="37"/>
      <c r="J117" s="37"/>
      <c r="K117" s="37"/>
      <c r="L117" s="37"/>
      <c r="M117" s="37"/>
    </row>
    <row r="118" spans="2:13">
      <c r="B118" s="37"/>
      <c r="C118" s="37"/>
      <c r="D118" s="37"/>
      <c r="E118" s="37"/>
      <c r="F118" s="37"/>
      <c r="G118" s="37"/>
      <c r="H118" s="37"/>
      <c r="I118" s="37"/>
      <c r="J118" s="37"/>
      <c r="K118" s="37"/>
      <c r="L118" s="37"/>
      <c r="M118" s="37"/>
    </row>
  </sheetData>
  <mergeCells count="6">
    <mergeCell ref="B39:M39"/>
    <mergeCell ref="N39:Y39"/>
    <mergeCell ref="B6:L6"/>
    <mergeCell ref="N6:Y6"/>
    <mergeCell ref="B9:M9"/>
    <mergeCell ref="N9:Y9"/>
  </mergeCells>
  <phoneticPr fontId="7" type="noConversion"/>
  <printOptions horizontalCentered="1"/>
  <pageMargins left="0.22" right="0.39" top="0.59055118110236227" bottom="0.59055118110236227" header="0.39370078740157483" footer="0.39370078740157483"/>
  <pageSetup paperSize="9" scale="49" fitToWidth="2" fitToHeight="2" orientation="portrait" r:id="rId1"/>
  <headerFooter alignWithMargins="0">
    <oddHeader>&amp;C&amp;"Helvetica,Fett"&amp;12 2017</oddHeader>
    <oddFooter>&amp;C&amp;"Helvetica,Standard" Eidg. Steuerverwaltung  -  Administration fédérale des contributions  -  Amministrazione federale delle contribuzioni&amp;R10 - 11</oddFooter>
  </headerFooter>
  <colBreaks count="1" manualBreakCount="1">
    <brk id="13" max="67" man="1"/>
  </col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Tabelle69">
    <pageSetUpPr fitToPage="1"/>
  </sheetPr>
  <dimension ref="A1:N113"/>
  <sheetViews>
    <sheetView view="pageLayout" zoomScale="70" zoomScaleNormal="60" zoomScalePageLayoutView="70" workbookViewId="0"/>
  </sheetViews>
  <sheetFormatPr baseColWidth="10" defaultColWidth="10.33203125" defaultRowHeight="13"/>
  <cols>
    <col min="1" max="1" width="23.6640625" style="361" customWidth="1"/>
    <col min="2" max="2" width="9.6640625" style="361" customWidth="1"/>
    <col min="3" max="3" width="9.6640625" style="369" customWidth="1"/>
    <col min="4" max="4" width="9.6640625" style="361" customWidth="1"/>
    <col min="5" max="5" width="9.6640625" style="369" customWidth="1"/>
    <col min="6" max="6" width="9.6640625" style="361" customWidth="1"/>
    <col min="7" max="7" width="9.6640625" style="369" customWidth="1"/>
    <col min="8" max="8" width="9.6640625" style="361" customWidth="1"/>
    <col min="9" max="9" width="9.6640625" style="369" customWidth="1"/>
    <col min="10" max="10" width="9.6640625" style="361" customWidth="1"/>
    <col min="11" max="11" width="9.6640625" style="369" customWidth="1"/>
    <col min="12" max="12" width="11.1640625" style="361" bestFit="1" customWidth="1"/>
    <col min="13" max="13" width="9.6640625" style="369" customWidth="1"/>
    <col min="14" max="14" width="23.83203125" style="363" bestFit="1" customWidth="1"/>
    <col min="15" max="241" width="12.6640625" style="361" customWidth="1"/>
    <col min="242" max="16384" width="10.33203125" style="361"/>
  </cols>
  <sheetData>
    <row r="1" spans="1:14" ht="19" customHeight="1">
      <c r="A1" s="353" t="s">
        <v>386</v>
      </c>
      <c r="C1" s="368"/>
      <c r="D1" s="353"/>
      <c r="E1" s="368"/>
    </row>
    <row r="2" spans="1:14" ht="19" customHeight="1"/>
    <row r="3" spans="1:14" ht="19" customHeight="1">
      <c r="A3" s="356" t="s">
        <v>0</v>
      </c>
    </row>
    <row r="4" spans="1:14" ht="19" customHeight="1" thickBot="1">
      <c r="A4" s="459"/>
    </row>
    <row r="5" spans="1:14" ht="19" customHeight="1">
      <c r="A5" s="423">
        <v>38</v>
      </c>
      <c r="B5" s="969" t="s">
        <v>234</v>
      </c>
      <c r="C5" s="970"/>
      <c r="D5" s="970"/>
      <c r="E5" s="970"/>
      <c r="F5" s="970"/>
      <c r="G5" s="970"/>
      <c r="H5" s="970"/>
      <c r="I5" s="970"/>
      <c r="J5" s="970"/>
      <c r="K5" s="970"/>
      <c r="L5" s="970"/>
      <c r="M5" s="971"/>
      <c r="N5" s="365">
        <v>38</v>
      </c>
    </row>
    <row r="6" spans="1:14" ht="19" customHeight="1" thickBot="1">
      <c r="A6" s="364" t="s">
        <v>224</v>
      </c>
      <c r="B6" s="972" t="s">
        <v>159</v>
      </c>
      <c r="C6" s="973"/>
      <c r="D6" s="973"/>
      <c r="E6" s="973"/>
      <c r="F6" s="973"/>
      <c r="G6" s="973"/>
      <c r="H6" s="973"/>
      <c r="I6" s="973"/>
      <c r="J6" s="973"/>
      <c r="K6" s="973"/>
      <c r="L6" s="973"/>
      <c r="M6" s="974"/>
      <c r="N6" s="366" t="s">
        <v>237</v>
      </c>
    </row>
    <row r="7" spans="1:14" ht="19" customHeight="1">
      <c r="A7" s="376"/>
      <c r="B7" s="960" t="s">
        <v>238</v>
      </c>
      <c r="C7" s="961"/>
      <c r="D7" s="960" t="s">
        <v>239</v>
      </c>
      <c r="E7" s="961"/>
      <c r="F7" s="960" t="s">
        <v>240</v>
      </c>
      <c r="G7" s="961"/>
      <c r="H7" s="960" t="s">
        <v>241</v>
      </c>
      <c r="I7" s="961"/>
      <c r="J7" s="967" t="s">
        <v>363</v>
      </c>
      <c r="K7" s="968"/>
      <c r="L7" s="967" t="s">
        <v>364</v>
      </c>
      <c r="M7" s="968"/>
      <c r="N7" s="365"/>
    </row>
    <row r="8" spans="1:14" ht="19" customHeight="1">
      <c r="A8" s="423"/>
      <c r="B8" s="355"/>
      <c r="C8" s="370"/>
      <c r="D8" s="355"/>
      <c r="E8" s="370"/>
      <c r="F8" s="355"/>
      <c r="G8" s="370"/>
      <c r="H8" s="355"/>
      <c r="I8" s="370"/>
      <c r="J8" s="355"/>
      <c r="K8" s="370"/>
      <c r="L8" s="355"/>
      <c r="M8" s="370"/>
      <c r="N8" s="365"/>
    </row>
    <row r="9" spans="1:14" ht="19" customHeight="1">
      <c r="A9" s="424" t="s">
        <v>302</v>
      </c>
      <c r="B9" s="964" t="s">
        <v>29</v>
      </c>
      <c r="C9" s="965"/>
      <c r="D9" s="965"/>
      <c r="E9" s="965"/>
      <c r="F9" s="965"/>
      <c r="G9" s="965"/>
      <c r="H9" s="965"/>
      <c r="I9" s="965"/>
      <c r="J9" s="965"/>
      <c r="K9" s="965"/>
      <c r="L9" s="965"/>
      <c r="M9" s="966"/>
      <c r="N9" s="410" t="s">
        <v>295</v>
      </c>
    </row>
    <row r="10" spans="1:14" ht="19" customHeight="1">
      <c r="A10" s="356"/>
      <c r="B10" s="367" t="s">
        <v>54</v>
      </c>
      <c r="C10" s="371" t="s">
        <v>31</v>
      </c>
      <c r="D10" s="367" t="s">
        <v>54</v>
      </c>
      <c r="E10" s="371" t="s">
        <v>31</v>
      </c>
      <c r="F10" s="367" t="s">
        <v>54</v>
      </c>
      <c r="G10" s="371" t="s">
        <v>31</v>
      </c>
      <c r="H10" s="367" t="s">
        <v>54</v>
      </c>
      <c r="I10" s="373" t="s">
        <v>31</v>
      </c>
      <c r="J10" s="367" t="s">
        <v>54</v>
      </c>
      <c r="K10" s="371" t="s">
        <v>31</v>
      </c>
      <c r="L10" s="367" t="s">
        <v>54</v>
      </c>
      <c r="M10" s="371" t="s">
        <v>31</v>
      </c>
      <c r="N10" s="411"/>
    </row>
    <row r="11" spans="1:14" ht="25" customHeight="1">
      <c r="A11" s="414" t="s">
        <v>155</v>
      </c>
      <c r="B11" s="398">
        <v>300</v>
      </c>
      <c r="C11" s="399">
        <v>1.5</v>
      </c>
      <c r="D11" s="398">
        <v>2250</v>
      </c>
      <c r="E11" s="399">
        <v>4.5</v>
      </c>
      <c r="F11" s="398">
        <v>6750</v>
      </c>
      <c r="G11" s="399">
        <v>6.75</v>
      </c>
      <c r="H11" s="398">
        <v>67500</v>
      </c>
      <c r="I11" s="399">
        <v>13.5</v>
      </c>
      <c r="J11" s="398">
        <v>161850</v>
      </c>
      <c r="K11" s="399">
        <v>16.184999999999999</v>
      </c>
      <c r="L11" s="398">
        <v>897300</v>
      </c>
      <c r="M11" s="399">
        <v>17.946000000000002</v>
      </c>
      <c r="N11" s="412" t="s">
        <v>365</v>
      </c>
    </row>
    <row r="12" spans="1:14" ht="25" customHeight="1">
      <c r="A12" s="414" t="s">
        <v>56</v>
      </c>
      <c r="B12" s="398">
        <v>480</v>
      </c>
      <c r="C12" s="399">
        <v>2.4</v>
      </c>
      <c r="D12" s="398">
        <v>2280</v>
      </c>
      <c r="E12" s="399">
        <v>4.5599999999999996</v>
      </c>
      <c r="F12" s="398">
        <v>5280</v>
      </c>
      <c r="G12" s="399">
        <v>5.28</v>
      </c>
      <c r="H12" s="398">
        <v>41970</v>
      </c>
      <c r="I12" s="399">
        <v>8.3940000000000001</v>
      </c>
      <c r="J12" s="398">
        <v>113361</v>
      </c>
      <c r="K12" s="399">
        <v>11.3361</v>
      </c>
      <c r="L12" s="398">
        <v>713361</v>
      </c>
      <c r="M12" s="399">
        <v>14.26722</v>
      </c>
      <c r="N12" s="412" t="s">
        <v>366</v>
      </c>
    </row>
    <row r="13" spans="1:14" ht="25" customHeight="1">
      <c r="A13" s="414" t="s">
        <v>59</v>
      </c>
      <c r="B13" s="398">
        <v>1320</v>
      </c>
      <c r="C13" s="399">
        <v>6.6</v>
      </c>
      <c r="D13" s="398">
        <v>4200</v>
      </c>
      <c r="E13" s="399">
        <v>8.4</v>
      </c>
      <c r="F13" s="398">
        <v>9000</v>
      </c>
      <c r="G13" s="399">
        <v>9</v>
      </c>
      <c r="H13" s="398">
        <v>57000</v>
      </c>
      <c r="I13" s="399">
        <v>11.4</v>
      </c>
      <c r="J13" s="398">
        <v>120000</v>
      </c>
      <c r="K13" s="399">
        <v>12</v>
      </c>
      <c r="L13" s="398">
        <v>600000</v>
      </c>
      <c r="M13" s="399">
        <v>12</v>
      </c>
      <c r="N13" s="412" t="s">
        <v>367</v>
      </c>
    </row>
    <row r="14" spans="1:14" ht="25" customHeight="1">
      <c r="A14" s="414" t="s">
        <v>303</v>
      </c>
      <c r="B14" s="398">
        <v>1600</v>
      </c>
      <c r="C14" s="399">
        <v>8</v>
      </c>
      <c r="D14" s="398">
        <v>4000</v>
      </c>
      <c r="E14" s="399">
        <v>8</v>
      </c>
      <c r="F14" s="398">
        <v>8000</v>
      </c>
      <c r="G14" s="399">
        <v>8</v>
      </c>
      <c r="H14" s="398">
        <v>40000</v>
      </c>
      <c r="I14" s="399">
        <v>8</v>
      </c>
      <c r="J14" s="398">
        <v>80000</v>
      </c>
      <c r="K14" s="399">
        <v>8</v>
      </c>
      <c r="L14" s="398">
        <v>400000</v>
      </c>
      <c r="M14" s="399">
        <v>8</v>
      </c>
      <c r="N14" s="412" t="s">
        <v>303</v>
      </c>
    </row>
    <row r="15" spans="1:14" ht="25" customHeight="1">
      <c r="A15" s="414" t="s">
        <v>65</v>
      </c>
      <c r="B15" s="398">
        <v>0</v>
      </c>
      <c r="C15" s="399">
        <v>0</v>
      </c>
      <c r="D15" s="398">
        <v>0</v>
      </c>
      <c r="E15" s="399">
        <v>0</v>
      </c>
      <c r="F15" s="398">
        <v>0</v>
      </c>
      <c r="G15" s="399">
        <v>0</v>
      </c>
      <c r="H15" s="398">
        <v>0</v>
      </c>
      <c r="I15" s="399">
        <v>0</v>
      </c>
      <c r="J15" s="398">
        <v>0</v>
      </c>
      <c r="K15" s="399">
        <v>0</v>
      </c>
      <c r="L15" s="398">
        <v>0</v>
      </c>
      <c r="M15" s="399">
        <v>0</v>
      </c>
      <c r="N15" s="412" t="s">
        <v>65</v>
      </c>
    </row>
    <row r="16" spans="1:14" ht="25" customHeight="1">
      <c r="A16" s="414" t="s">
        <v>304</v>
      </c>
      <c r="B16" s="398">
        <v>0</v>
      </c>
      <c r="C16" s="399">
        <v>0</v>
      </c>
      <c r="D16" s="398">
        <v>0</v>
      </c>
      <c r="E16" s="399">
        <v>0</v>
      </c>
      <c r="F16" s="398">
        <v>0</v>
      </c>
      <c r="G16" s="399">
        <v>0</v>
      </c>
      <c r="H16" s="398">
        <v>0</v>
      </c>
      <c r="I16" s="399">
        <v>0</v>
      </c>
      <c r="J16" s="398">
        <v>0</v>
      </c>
      <c r="K16" s="399">
        <v>0</v>
      </c>
      <c r="L16" s="398">
        <v>0</v>
      </c>
      <c r="M16" s="399">
        <v>0</v>
      </c>
      <c r="N16" s="412" t="s">
        <v>368</v>
      </c>
    </row>
    <row r="17" spans="1:14" ht="25" customHeight="1">
      <c r="A17" s="414" t="s">
        <v>305</v>
      </c>
      <c r="B17" s="398">
        <v>0</v>
      </c>
      <c r="C17" s="399">
        <v>0</v>
      </c>
      <c r="D17" s="398">
        <v>1500</v>
      </c>
      <c r="E17" s="399">
        <v>3</v>
      </c>
      <c r="F17" s="398">
        <v>4000</v>
      </c>
      <c r="G17" s="399">
        <v>4</v>
      </c>
      <c r="H17" s="398">
        <v>24000</v>
      </c>
      <c r="I17" s="399">
        <v>4.8</v>
      </c>
      <c r="J17" s="398">
        <v>49000</v>
      </c>
      <c r="K17" s="399">
        <v>4.9000000000000004</v>
      </c>
      <c r="L17" s="398">
        <v>249000</v>
      </c>
      <c r="M17" s="399">
        <v>4.9800000000000004</v>
      </c>
      <c r="N17" s="412" t="s">
        <v>369</v>
      </c>
    </row>
    <row r="18" spans="1:14" ht="25" customHeight="1">
      <c r="A18" s="414" t="s">
        <v>74</v>
      </c>
      <c r="B18" s="398">
        <v>459.99999999999994</v>
      </c>
      <c r="C18" s="399">
        <v>2.2999999999999998</v>
      </c>
      <c r="D18" s="398">
        <v>1839.9999999999998</v>
      </c>
      <c r="E18" s="399">
        <v>3.6799999999999997</v>
      </c>
      <c r="F18" s="398">
        <v>4140</v>
      </c>
      <c r="G18" s="399">
        <v>4.1399999999999997</v>
      </c>
      <c r="H18" s="398">
        <v>45080</v>
      </c>
      <c r="I18" s="399">
        <v>9.016</v>
      </c>
      <c r="J18" s="398">
        <v>91080</v>
      </c>
      <c r="K18" s="399">
        <v>9.1080000000000005</v>
      </c>
      <c r="L18" s="398">
        <v>573850</v>
      </c>
      <c r="M18" s="399">
        <v>11.477</v>
      </c>
      <c r="N18" s="412" t="s">
        <v>370</v>
      </c>
    </row>
    <row r="19" spans="1:14" ht="25" customHeight="1">
      <c r="A19" s="414" t="s">
        <v>229</v>
      </c>
      <c r="B19" s="398">
        <v>800</v>
      </c>
      <c r="C19" s="399">
        <v>4</v>
      </c>
      <c r="D19" s="398">
        <v>2040</v>
      </c>
      <c r="E19" s="399">
        <v>4.08</v>
      </c>
      <c r="F19" s="398">
        <v>4320</v>
      </c>
      <c r="G19" s="399">
        <v>4.32</v>
      </c>
      <c r="H19" s="398">
        <v>28360</v>
      </c>
      <c r="I19" s="399">
        <v>5.6719999999999997</v>
      </c>
      <c r="J19" s="398">
        <v>67360</v>
      </c>
      <c r="K19" s="399">
        <v>6.7359999999999998</v>
      </c>
      <c r="L19" s="398">
        <v>387360</v>
      </c>
      <c r="M19" s="399">
        <v>7.7472000000000003</v>
      </c>
      <c r="N19" s="412" t="s">
        <v>371</v>
      </c>
    </row>
    <row r="20" spans="1:14" ht="25" customHeight="1">
      <c r="A20" s="414" t="s">
        <v>19</v>
      </c>
      <c r="B20" s="398">
        <v>787.5</v>
      </c>
      <c r="C20" s="399">
        <v>3.9375</v>
      </c>
      <c r="D20" s="398">
        <v>2362.5</v>
      </c>
      <c r="E20" s="399">
        <v>4.7249999999999996</v>
      </c>
      <c r="F20" s="398">
        <v>4987.5</v>
      </c>
      <c r="G20" s="399">
        <v>4.9874999999999998</v>
      </c>
      <c r="H20" s="398">
        <v>25987.5</v>
      </c>
      <c r="I20" s="399">
        <v>5.1974999999999998</v>
      </c>
      <c r="J20" s="398">
        <v>52237.5</v>
      </c>
      <c r="K20" s="399">
        <v>5.2237499999999999</v>
      </c>
      <c r="L20" s="398">
        <v>262237.5</v>
      </c>
      <c r="M20" s="399">
        <v>5.2447499999999998</v>
      </c>
      <c r="N20" s="412" t="s">
        <v>53</v>
      </c>
    </row>
    <row r="21" spans="1:14" ht="25" customHeight="1">
      <c r="A21" s="414" t="s">
        <v>230</v>
      </c>
      <c r="B21" s="398">
        <v>800</v>
      </c>
      <c r="C21" s="399">
        <v>4</v>
      </c>
      <c r="D21" s="398">
        <v>3308.1000000000004</v>
      </c>
      <c r="E21" s="399">
        <v>6.616200000000001</v>
      </c>
      <c r="F21" s="398">
        <v>8898.2999999999993</v>
      </c>
      <c r="G21" s="399">
        <v>8.898299999999999</v>
      </c>
      <c r="H21" s="398">
        <v>50000.05</v>
      </c>
      <c r="I21" s="399">
        <v>10.000010000000001</v>
      </c>
      <c r="J21" s="398">
        <v>100000.05000000002</v>
      </c>
      <c r="K21" s="399">
        <v>10.000005000000002</v>
      </c>
      <c r="L21" s="398">
        <v>500000.05</v>
      </c>
      <c r="M21" s="399">
        <v>10.000000999999999</v>
      </c>
      <c r="N21" s="412" t="s">
        <v>372</v>
      </c>
    </row>
    <row r="22" spans="1:14" ht="25" customHeight="1">
      <c r="A22" s="414" t="s">
        <v>306</v>
      </c>
      <c r="B22" s="398">
        <v>1350</v>
      </c>
      <c r="C22" s="399">
        <v>6.75</v>
      </c>
      <c r="D22" s="398">
        <v>3750</v>
      </c>
      <c r="E22" s="399">
        <v>7.5</v>
      </c>
      <c r="F22" s="398">
        <v>7350</v>
      </c>
      <c r="G22" s="399">
        <v>7.35</v>
      </c>
      <c r="H22" s="398">
        <v>52500</v>
      </c>
      <c r="I22" s="399">
        <v>10.5</v>
      </c>
      <c r="J22" s="398">
        <v>104790</v>
      </c>
      <c r="K22" s="399">
        <v>10.478999999999999</v>
      </c>
      <c r="L22" s="398">
        <v>750000</v>
      </c>
      <c r="M22" s="399">
        <v>15</v>
      </c>
      <c r="N22" s="412" t="s">
        <v>373</v>
      </c>
    </row>
    <row r="23" spans="1:14" ht="25" customHeight="1">
      <c r="A23" s="414" t="s">
        <v>158</v>
      </c>
      <c r="B23" s="398">
        <v>0</v>
      </c>
      <c r="C23" s="399">
        <v>0</v>
      </c>
      <c r="D23" s="398">
        <v>3000</v>
      </c>
      <c r="E23" s="399">
        <v>6</v>
      </c>
      <c r="F23" s="398">
        <v>10500</v>
      </c>
      <c r="G23" s="399">
        <v>10.5</v>
      </c>
      <c r="H23" s="398">
        <v>70500</v>
      </c>
      <c r="I23" s="399">
        <v>14.1</v>
      </c>
      <c r="J23" s="398">
        <v>145500</v>
      </c>
      <c r="K23" s="399">
        <v>14.55</v>
      </c>
      <c r="L23" s="398">
        <v>745500</v>
      </c>
      <c r="M23" s="399">
        <v>14.91</v>
      </c>
      <c r="N23" s="412" t="s">
        <v>374</v>
      </c>
    </row>
    <row r="24" spans="1:14" ht="25" customHeight="1">
      <c r="A24" s="414" t="s">
        <v>66</v>
      </c>
      <c r="B24" s="398">
        <v>400</v>
      </c>
      <c r="C24" s="399">
        <v>2</v>
      </c>
      <c r="D24" s="398">
        <v>2600</v>
      </c>
      <c r="E24" s="399">
        <v>5.2</v>
      </c>
      <c r="F24" s="398">
        <v>7800</v>
      </c>
      <c r="G24" s="399">
        <v>7.8</v>
      </c>
      <c r="H24" s="398">
        <v>70600</v>
      </c>
      <c r="I24" s="399">
        <v>14.12</v>
      </c>
      <c r="J24" s="398">
        <v>158400</v>
      </c>
      <c r="K24" s="399">
        <v>15.84</v>
      </c>
      <c r="L24" s="398">
        <v>798400</v>
      </c>
      <c r="M24" s="399">
        <v>15.968</v>
      </c>
      <c r="N24" s="412" t="s">
        <v>375</v>
      </c>
    </row>
    <row r="25" spans="1:14" ht="25" customHeight="1">
      <c r="A25" s="414" t="s">
        <v>307</v>
      </c>
      <c r="B25" s="398">
        <v>3300</v>
      </c>
      <c r="C25" s="399">
        <v>16.5</v>
      </c>
      <c r="D25" s="398">
        <v>9900</v>
      </c>
      <c r="E25" s="399">
        <v>19.8</v>
      </c>
      <c r="F25" s="398">
        <v>20900</v>
      </c>
      <c r="G25" s="399">
        <v>20.9</v>
      </c>
      <c r="H25" s="398">
        <v>108900</v>
      </c>
      <c r="I25" s="399">
        <v>21.78</v>
      </c>
      <c r="J25" s="398">
        <v>218900</v>
      </c>
      <c r="K25" s="399">
        <v>21.89</v>
      </c>
      <c r="L25" s="398">
        <v>1098900</v>
      </c>
      <c r="M25" s="399">
        <v>21.978000000000002</v>
      </c>
      <c r="N25" s="412" t="s">
        <v>376</v>
      </c>
    </row>
    <row r="26" spans="1:14" ht="25" customHeight="1">
      <c r="A26" s="414" t="s">
        <v>288</v>
      </c>
      <c r="B26" s="398">
        <v>900</v>
      </c>
      <c r="C26" s="399">
        <v>4.5</v>
      </c>
      <c r="D26" s="398">
        <v>2700</v>
      </c>
      <c r="E26" s="399">
        <v>5.4</v>
      </c>
      <c r="F26" s="398">
        <v>5700</v>
      </c>
      <c r="G26" s="399">
        <v>5.7</v>
      </c>
      <c r="H26" s="398">
        <v>29700</v>
      </c>
      <c r="I26" s="399">
        <v>5.94</v>
      </c>
      <c r="J26" s="398">
        <v>59700</v>
      </c>
      <c r="K26" s="399">
        <v>5.97</v>
      </c>
      <c r="L26" s="398">
        <v>299700</v>
      </c>
      <c r="M26" s="399">
        <v>5.9939999999999998</v>
      </c>
      <c r="N26" s="412" t="s">
        <v>377</v>
      </c>
    </row>
    <row r="27" spans="1:14" ht="25" customHeight="1">
      <c r="A27" s="414" t="s">
        <v>75</v>
      </c>
      <c r="B27" s="398">
        <v>2000</v>
      </c>
      <c r="C27" s="399">
        <v>10</v>
      </c>
      <c r="D27" s="398">
        <v>8000</v>
      </c>
      <c r="E27" s="399">
        <v>16</v>
      </c>
      <c r="F27" s="398">
        <v>18000</v>
      </c>
      <c r="G27" s="399">
        <v>18</v>
      </c>
      <c r="H27" s="398">
        <v>98000</v>
      </c>
      <c r="I27" s="399">
        <v>19.600000000000001</v>
      </c>
      <c r="J27" s="398">
        <v>198000</v>
      </c>
      <c r="K27" s="399">
        <v>19.8</v>
      </c>
      <c r="L27" s="398">
        <v>998000</v>
      </c>
      <c r="M27" s="399">
        <v>19.96</v>
      </c>
      <c r="N27" s="412" t="s">
        <v>378</v>
      </c>
    </row>
    <row r="28" spans="1:14" ht="25" customHeight="1">
      <c r="A28" s="414" t="s">
        <v>231</v>
      </c>
      <c r="B28" s="398">
        <v>0</v>
      </c>
      <c r="C28" s="399">
        <v>0</v>
      </c>
      <c r="D28" s="398">
        <v>0</v>
      </c>
      <c r="E28" s="399">
        <v>0</v>
      </c>
      <c r="F28" s="398">
        <v>0</v>
      </c>
      <c r="G28" s="399">
        <v>0</v>
      </c>
      <c r="H28" s="398">
        <v>0</v>
      </c>
      <c r="I28" s="399">
        <v>0</v>
      </c>
      <c r="J28" s="398">
        <v>0</v>
      </c>
      <c r="K28" s="399">
        <v>0</v>
      </c>
      <c r="L28" s="398">
        <v>0</v>
      </c>
      <c r="M28" s="399">
        <v>0</v>
      </c>
      <c r="N28" s="412" t="s">
        <v>379</v>
      </c>
    </row>
    <row r="29" spans="1:14" ht="25" customHeight="1">
      <c r="A29" s="414" t="s">
        <v>289</v>
      </c>
      <c r="B29" s="398">
        <v>1200</v>
      </c>
      <c r="C29" s="399">
        <v>6</v>
      </c>
      <c r="D29" s="398">
        <v>3000</v>
      </c>
      <c r="E29" s="399">
        <v>6</v>
      </c>
      <c r="F29" s="398">
        <v>6000</v>
      </c>
      <c r="G29" s="399">
        <v>6</v>
      </c>
      <c r="H29" s="398">
        <v>73800</v>
      </c>
      <c r="I29" s="399">
        <v>14.76</v>
      </c>
      <c r="J29" s="398">
        <v>182000</v>
      </c>
      <c r="K29" s="399">
        <v>18.2</v>
      </c>
      <c r="L29" s="398">
        <v>1102000</v>
      </c>
      <c r="M29" s="399">
        <v>22.04</v>
      </c>
      <c r="N29" s="412" t="s">
        <v>380</v>
      </c>
    </row>
    <row r="30" spans="1:14" ht="25" customHeight="1">
      <c r="A30" s="414" t="s">
        <v>290</v>
      </c>
      <c r="B30" s="398">
        <v>880</v>
      </c>
      <c r="C30" s="399">
        <v>4.4000000000000004</v>
      </c>
      <c r="D30" s="398">
        <v>2500</v>
      </c>
      <c r="E30" s="399">
        <v>5</v>
      </c>
      <c r="F30" s="398">
        <v>6000</v>
      </c>
      <c r="G30" s="399">
        <v>6</v>
      </c>
      <c r="H30" s="398">
        <v>70000</v>
      </c>
      <c r="I30" s="399">
        <v>14</v>
      </c>
      <c r="J30" s="398">
        <v>140000</v>
      </c>
      <c r="K30" s="399">
        <v>14</v>
      </c>
      <c r="L30" s="398">
        <v>700000</v>
      </c>
      <c r="M30" s="399">
        <v>14</v>
      </c>
      <c r="N30" s="412" t="s">
        <v>381</v>
      </c>
    </row>
    <row r="31" spans="1:14" ht="25" customHeight="1">
      <c r="A31" s="414" t="s">
        <v>291</v>
      </c>
      <c r="B31" s="398">
        <v>1275</v>
      </c>
      <c r="C31" s="399">
        <v>6.375</v>
      </c>
      <c r="D31" s="398">
        <v>3485</v>
      </c>
      <c r="E31" s="399">
        <v>6.97</v>
      </c>
      <c r="F31" s="398">
        <v>7947.5</v>
      </c>
      <c r="G31" s="399">
        <v>7.9474999999999998</v>
      </c>
      <c r="H31" s="398">
        <v>59917.5</v>
      </c>
      <c r="I31" s="399">
        <v>11.983499999999999</v>
      </c>
      <c r="J31" s="398">
        <v>145457.5</v>
      </c>
      <c r="K31" s="399">
        <v>14.54575</v>
      </c>
      <c r="L31" s="398">
        <v>775000</v>
      </c>
      <c r="M31" s="399">
        <v>15.5</v>
      </c>
      <c r="N31" s="412" t="s">
        <v>291</v>
      </c>
    </row>
    <row r="32" spans="1:14" ht="25" customHeight="1">
      <c r="A32" s="414" t="s">
        <v>292</v>
      </c>
      <c r="B32" s="398">
        <v>1188</v>
      </c>
      <c r="C32" s="399">
        <v>5.94</v>
      </c>
      <c r="D32" s="398">
        <v>3498.0000000000005</v>
      </c>
      <c r="E32" s="399">
        <v>6.9960000000000013</v>
      </c>
      <c r="F32" s="398">
        <v>8118</v>
      </c>
      <c r="G32" s="399">
        <v>8.1180000000000003</v>
      </c>
      <c r="H32" s="398">
        <v>62500</v>
      </c>
      <c r="I32" s="399">
        <v>12.5</v>
      </c>
      <c r="J32" s="398">
        <v>125000</v>
      </c>
      <c r="K32" s="399">
        <v>12.5</v>
      </c>
      <c r="L32" s="398">
        <v>625000</v>
      </c>
      <c r="M32" s="399">
        <v>12.5</v>
      </c>
      <c r="N32" s="412" t="s">
        <v>283</v>
      </c>
    </row>
    <row r="33" spans="1:14" ht="25" customHeight="1">
      <c r="A33" s="414" t="s">
        <v>293</v>
      </c>
      <c r="B33" s="398">
        <v>2000</v>
      </c>
      <c r="C33" s="399">
        <v>10</v>
      </c>
      <c r="D33" s="398">
        <v>5000</v>
      </c>
      <c r="E33" s="399">
        <v>10</v>
      </c>
      <c r="F33" s="398">
        <v>10000</v>
      </c>
      <c r="G33" s="399">
        <v>10</v>
      </c>
      <c r="H33" s="398">
        <v>50000</v>
      </c>
      <c r="I33" s="399">
        <v>10</v>
      </c>
      <c r="J33" s="398">
        <v>100000</v>
      </c>
      <c r="K33" s="399">
        <v>10</v>
      </c>
      <c r="L33" s="398">
        <v>500000</v>
      </c>
      <c r="M33" s="399">
        <v>10</v>
      </c>
      <c r="N33" s="412" t="s">
        <v>284</v>
      </c>
    </row>
    <row r="34" spans="1:14" ht="25" customHeight="1">
      <c r="A34" s="414" t="s">
        <v>185</v>
      </c>
      <c r="B34" s="398">
        <v>3000</v>
      </c>
      <c r="C34" s="399">
        <v>15</v>
      </c>
      <c r="D34" s="398">
        <v>7500</v>
      </c>
      <c r="E34" s="399">
        <v>15</v>
      </c>
      <c r="F34" s="398">
        <v>15000</v>
      </c>
      <c r="G34" s="399">
        <v>15</v>
      </c>
      <c r="H34" s="398">
        <v>75000</v>
      </c>
      <c r="I34" s="399">
        <v>15</v>
      </c>
      <c r="J34" s="398">
        <v>150000</v>
      </c>
      <c r="K34" s="399">
        <v>15</v>
      </c>
      <c r="L34" s="398">
        <v>750000</v>
      </c>
      <c r="M34" s="399">
        <v>15</v>
      </c>
      <c r="N34" s="412" t="s">
        <v>202</v>
      </c>
    </row>
    <row r="35" spans="1:14" ht="25" customHeight="1">
      <c r="A35" s="414" t="s">
        <v>22</v>
      </c>
      <c r="B35" s="398">
        <v>3339</v>
      </c>
      <c r="C35" s="399">
        <v>16.695</v>
      </c>
      <c r="D35" s="398">
        <v>8694</v>
      </c>
      <c r="E35" s="399">
        <v>17.388000000000002</v>
      </c>
      <c r="F35" s="398">
        <v>17619</v>
      </c>
      <c r="G35" s="399">
        <v>17.619</v>
      </c>
      <c r="H35" s="398">
        <v>107919</v>
      </c>
      <c r="I35" s="399">
        <v>21.5838</v>
      </c>
      <c r="J35" s="398">
        <v>223419</v>
      </c>
      <c r="K35" s="399">
        <v>22.341899999999999</v>
      </c>
      <c r="L35" s="398">
        <v>1147419</v>
      </c>
      <c r="M35" s="399">
        <v>22.94838</v>
      </c>
      <c r="N35" s="412" t="s">
        <v>73</v>
      </c>
    </row>
    <row r="36" spans="1:14" ht="25" customHeight="1">
      <c r="A36" s="414" t="s">
        <v>294</v>
      </c>
      <c r="B36" s="402">
        <v>1400.0000000000002</v>
      </c>
      <c r="C36" s="403">
        <v>7.0000000000000009</v>
      </c>
      <c r="D36" s="402">
        <v>5600.0000000000009</v>
      </c>
      <c r="E36" s="403">
        <v>11.200000000000001</v>
      </c>
      <c r="F36" s="402">
        <v>12600.000000000002</v>
      </c>
      <c r="G36" s="403">
        <v>12.600000000000001</v>
      </c>
      <c r="H36" s="402">
        <v>68600</v>
      </c>
      <c r="I36" s="403">
        <v>13.72</v>
      </c>
      <c r="J36" s="402">
        <v>138600</v>
      </c>
      <c r="K36" s="403">
        <v>13.86</v>
      </c>
      <c r="L36" s="402">
        <v>698600.00000000012</v>
      </c>
      <c r="M36" s="403">
        <v>13.972000000000003</v>
      </c>
      <c r="N36" s="412" t="s">
        <v>294</v>
      </c>
    </row>
    <row r="37" spans="1:14" ht="25" customHeight="1">
      <c r="A37" s="414"/>
      <c r="B37" s="378"/>
      <c r="C37" s="379"/>
      <c r="D37" s="378"/>
      <c r="E37" s="379"/>
      <c r="F37" s="378"/>
      <c r="G37" s="379"/>
      <c r="H37" s="378"/>
      <c r="I37" s="379"/>
      <c r="J37" s="378"/>
      <c r="K37" s="379"/>
      <c r="L37" s="378"/>
      <c r="M37" s="379"/>
      <c r="N37" s="413"/>
    </row>
    <row r="38" spans="1:14" ht="25" customHeight="1">
      <c r="A38" s="415" t="s">
        <v>324</v>
      </c>
      <c r="B38" s="380"/>
      <c r="C38" s="379"/>
      <c r="D38" s="378"/>
      <c r="E38" s="379"/>
      <c r="F38" s="378"/>
      <c r="G38" s="379"/>
      <c r="H38" s="378"/>
      <c r="I38" s="379"/>
      <c r="J38" s="380"/>
      <c r="K38" s="379"/>
      <c r="L38" s="378"/>
      <c r="M38" s="379"/>
      <c r="N38" s="410" t="s">
        <v>382</v>
      </c>
    </row>
    <row r="39" spans="1:14" ht="25" customHeight="1">
      <c r="A39" s="413"/>
      <c r="B39" s="380"/>
      <c r="C39" s="379"/>
      <c r="D39" s="378"/>
      <c r="E39" s="379"/>
      <c r="F39" s="378"/>
      <c r="G39" s="379"/>
      <c r="H39" s="378"/>
      <c r="I39" s="379"/>
      <c r="J39" s="380"/>
      <c r="K39" s="379"/>
      <c r="L39" s="378"/>
      <c r="M39" s="379"/>
      <c r="N39" s="460"/>
    </row>
    <row r="40" spans="1:14" ht="25" customHeight="1">
      <c r="A40" s="414" t="s">
        <v>232</v>
      </c>
      <c r="B40" s="404">
        <v>0</v>
      </c>
      <c r="C40" s="405">
        <v>0</v>
      </c>
      <c r="D40" s="404">
        <v>0</v>
      </c>
      <c r="E40" s="405">
        <v>0</v>
      </c>
      <c r="F40" s="404">
        <v>0</v>
      </c>
      <c r="G40" s="405">
        <v>0</v>
      </c>
      <c r="H40" s="404">
        <v>0</v>
      </c>
      <c r="I40" s="405">
        <v>0</v>
      </c>
      <c r="J40" s="404">
        <v>0</v>
      </c>
      <c r="K40" s="405">
        <v>0</v>
      </c>
      <c r="L40" s="404">
        <v>0</v>
      </c>
      <c r="M40" s="405">
        <v>0</v>
      </c>
      <c r="N40" s="463" t="s">
        <v>383</v>
      </c>
    </row>
    <row r="41" spans="1:14" ht="25" customHeight="1">
      <c r="A41" s="414" t="s">
        <v>325</v>
      </c>
      <c r="B41" s="400">
        <v>551.25</v>
      </c>
      <c r="C41" s="401">
        <v>2.7562500000000001</v>
      </c>
      <c r="D41" s="400">
        <v>1653.75</v>
      </c>
      <c r="E41" s="401">
        <v>3.3075000000000001</v>
      </c>
      <c r="F41" s="400">
        <v>3491.25</v>
      </c>
      <c r="G41" s="401">
        <v>3.49125</v>
      </c>
      <c r="H41" s="400">
        <v>18191.25</v>
      </c>
      <c r="I41" s="401">
        <v>3.6382500000000002</v>
      </c>
      <c r="J41" s="400">
        <v>36566.25</v>
      </c>
      <c r="K41" s="401">
        <v>3.656625</v>
      </c>
      <c r="L41" s="400">
        <v>183566.25</v>
      </c>
      <c r="M41" s="401">
        <v>3.6713249999999999</v>
      </c>
      <c r="N41" s="463" t="s">
        <v>242</v>
      </c>
    </row>
    <row r="42" spans="1:14" ht="25" customHeight="1">
      <c r="A42" s="414" t="s">
        <v>78</v>
      </c>
      <c r="B42" s="400">
        <v>635</v>
      </c>
      <c r="C42" s="401">
        <v>3.1749999999999998</v>
      </c>
      <c r="D42" s="400">
        <v>2135</v>
      </c>
      <c r="E42" s="401">
        <v>4.2699999999999996</v>
      </c>
      <c r="F42" s="400">
        <v>4635</v>
      </c>
      <c r="G42" s="401">
        <v>4.6349999999999998</v>
      </c>
      <c r="H42" s="400">
        <v>24635</v>
      </c>
      <c r="I42" s="401">
        <v>4.9269999999999996</v>
      </c>
      <c r="J42" s="400">
        <v>49635</v>
      </c>
      <c r="K42" s="401">
        <v>4.9634999999999998</v>
      </c>
      <c r="L42" s="400">
        <v>249635</v>
      </c>
      <c r="M42" s="401">
        <v>4.9927000000000001</v>
      </c>
      <c r="N42" s="463" t="s">
        <v>384</v>
      </c>
    </row>
    <row r="43" spans="1:14" ht="25" customHeight="1">
      <c r="A43" s="414" t="s">
        <v>233</v>
      </c>
      <c r="B43" s="468">
        <v>1188</v>
      </c>
      <c r="C43" s="469">
        <v>5.94</v>
      </c>
      <c r="D43" s="468">
        <v>3498.0000000000005</v>
      </c>
      <c r="E43" s="469">
        <v>6.9960000000000013</v>
      </c>
      <c r="F43" s="468">
        <v>8118</v>
      </c>
      <c r="G43" s="469">
        <v>8.1180000000000003</v>
      </c>
      <c r="H43" s="468">
        <v>62500</v>
      </c>
      <c r="I43" s="469">
        <v>12.5</v>
      </c>
      <c r="J43" s="468">
        <v>125000</v>
      </c>
      <c r="K43" s="469">
        <v>12.5</v>
      </c>
      <c r="L43" s="468">
        <v>625000</v>
      </c>
      <c r="M43" s="469">
        <v>12.5</v>
      </c>
      <c r="N43" s="463" t="s">
        <v>233</v>
      </c>
    </row>
    <row r="44" spans="1:14" ht="19" customHeight="1">
      <c r="B44" s="359"/>
      <c r="D44" s="360"/>
      <c r="G44" s="372"/>
      <c r="H44" s="362"/>
      <c r="J44" s="359"/>
      <c r="L44" s="359"/>
    </row>
    <row r="45" spans="1:14" ht="19" customHeight="1">
      <c r="B45" s="357"/>
      <c r="C45" s="372"/>
      <c r="D45" s="360"/>
      <c r="G45" s="372"/>
      <c r="H45" s="362"/>
      <c r="J45" s="359"/>
      <c r="L45" s="359"/>
    </row>
    <row r="46" spans="1:14" ht="19" customHeight="1">
      <c r="A46" s="963" t="s">
        <v>699</v>
      </c>
      <c r="B46" s="963"/>
      <c r="C46" s="963"/>
      <c r="D46" s="963"/>
      <c r="E46" s="963"/>
      <c r="F46" s="963"/>
      <c r="G46" s="963"/>
      <c r="H46" s="963"/>
      <c r="I46" s="963"/>
      <c r="J46" s="963"/>
      <c r="K46" s="963"/>
      <c r="L46" s="963"/>
      <c r="M46" s="963"/>
      <c r="N46" s="963"/>
    </row>
    <row r="47" spans="1:14" ht="19" customHeight="1">
      <c r="A47" s="963" t="s">
        <v>700</v>
      </c>
      <c r="B47" s="963"/>
      <c r="C47" s="963"/>
      <c r="D47" s="963"/>
      <c r="E47" s="963"/>
      <c r="F47" s="963"/>
      <c r="G47" s="963"/>
      <c r="H47" s="963"/>
      <c r="I47" s="963"/>
      <c r="J47" s="963"/>
      <c r="K47" s="963"/>
      <c r="L47" s="963"/>
      <c r="M47" s="963"/>
      <c r="N47" s="963"/>
    </row>
    <row r="48" spans="1:14" ht="39.75" customHeight="1">
      <c r="A48" s="353"/>
      <c r="B48" s="363"/>
      <c r="C48" s="372"/>
      <c r="D48" s="360"/>
      <c r="G48" s="372"/>
      <c r="H48" s="362"/>
      <c r="J48" s="359"/>
      <c r="K48" s="359"/>
      <c r="L48" s="369"/>
      <c r="M48" s="359"/>
      <c r="N48" s="369"/>
    </row>
    <row r="49" spans="1:14" ht="19" customHeight="1">
      <c r="A49" s="963" t="s">
        <v>361</v>
      </c>
      <c r="B49" s="963"/>
      <c r="C49" s="963"/>
      <c r="D49" s="963"/>
      <c r="E49" s="963"/>
      <c r="F49" s="963"/>
      <c r="G49" s="963"/>
      <c r="H49" s="963"/>
      <c r="I49" s="963"/>
      <c r="J49" s="963"/>
      <c r="K49" s="963"/>
      <c r="L49" s="963"/>
      <c r="M49" s="963"/>
      <c r="N49" s="963"/>
    </row>
    <row r="50" spans="1:14" ht="42" customHeight="1">
      <c r="A50" s="962" t="s">
        <v>157</v>
      </c>
      <c r="B50" s="962"/>
      <c r="C50" s="962"/>
      <c r="D50" s="962"/>
      <c r="E50" s="962"/>
      <c r="F50" s="962"/>
      <c r="G50" s="962"/>
      <c r="H50" s="962"/>
      <c r="I50" s="962"/>
      <c r="J50" s="962"/>
      <c r="K50" s="962"/>
      <c r="L50" s="962"/>
      <c r="M50" s="962"/>
      <c r="N50" s="962"/>
    </row>
    <row r="51" spans="1:14" ht="19" customHeight="1">
      <c r="B51" s="359"/>
      <c r="D51" s="359"/>
      <c r="F51" s="359"/>
      <c r="H51" s="359"/>
      <c r="J51" s="359"/>
      <c r="L51" s="359"/>
    </row>
    <row r="52" spans="1:14" ht="19" customHeight="1">
      <c r="B52" s="359"/>
      <c r="D52" s="359"/>
      <c r="F52" s="359"/>
      <c r="H52" s="359"/>
      <c r="J52" s="359"/>
      <c r="L52" s="359"/>
    </row>
    <row r="53" spans="1:14" ht="19" customHeight="1">
      <c r="B53" s="359"/>
      <c r="D53" s="359"/>
      <c r="F53" s="359"/>
      <c r="H53" s="359"/>
      <c r="J53" s="359"/>
      <c r="L53" s="359"/>
    </row>
    <row r="54" spans="1:14" ht="19" customHeight="1">
      <c r="B54" s="359"/>
      <c r="D54" s="359"/>
      <c r="F54" s="359"/>
      <c r="H54" s="359"/>
      <c r="J54" s="359"/>
      <c r="L54" s="359"/>
    </row>
    <row r="55" spans="1:14" ht="19" customHeight="1">
      <c r="B55" s="359"/>
      <c r="D55" s="359"/>
      <c r="F55" s="359"/>
      <c r="H55" s="359"/>
      <c r="J55" s="359"/>
      <c r="L55" s="359"/>
    </row>
    <row r="56" spans="1:14" ht="19" customHeight="1">
      <c r="B56" s="359"/>
      <c r="D56" s="359"/>
      <c r="F56" s="359"/>
      <c r="H56" s="359"/>
      <c r="J56" s="359"/>
      <c r="L56" s="359"/>
    </row>
    <row r="57" spans="1:14">
      <c r="B57" s="359"/>
      <c r="D57" s="359"/>
      <c r="F57" s="359"/>
      <c r="H57" s="359"/>
      <c r="J57" s="359"/>
      <c r="L57" s="359"/>
    </row>
    <row r="58" spans="1:14">
      <c r="B58" s="359"/>
      <c r="D58" s="359"/>
      <c r="F58" s="359"/>
      <c r="H58" s="359"/>
      <c r="J58" s="359"/>
      <c r="L58" s="359"/>
    </row>
    <row r="59" spans="1:14">
      <c r="B59" s="359"/>
      <c r="D59" s="359"/>
      <c r="F59" s="359"/>
      <c r="H59" s="359"/>
      <c r="J59" s="359"/>
      <c r="L59" s="359"/>
    </row>
    <row r="60" spans="1:14">
      <c r="B60" s="359"/>
      <c r="D60" s="359"/>
      <c r="F60" s="359"/>
      <c r="H60" s="359"/>
      <c r="J60" s="359"/>
      <c r="L60" s="359"/>
    </row>
    <row r="61" spans="1:14">
      <c r="B61" s="359"/>
      <c r="D61" s="359"/>
      <c r="F61" s="359"/>
      <c r="H61" s="359"/>
      <c r="J61" s="359"/>
      <c r="L61" s="359"/>
    </row>
    <row r="62" spans="1:14">
      <c r="B62" s="359"/>
      <c r="D62" s="359"/>
      <c r="F62" s="359"/>
      <c r="H62" s="359"/>
      <c r="J62" s="359"/>
      <c r="L62" s="359"/>
    </row>
    <row r="63" spans="1:14">
      <c r="B63" s="359"/>
      <c r="D63" s="359"/>
      <c r="F63" s="359"/>
      <c r="H63" s="359"/>
      <c r="J63" s="359"/>
      <c r="L63" s="359"/>
    </row>
    <row r="64" spans="1:14">
      <c r="B64" s="359"/>
      <c r="D64" s="359"/>
      <c r="F64" s="359"/>
      <c r="H64" s="359"/>
      <c r="J64" s="359"/>
      <c r="L64" s="359"/>
    </row>
    <row r="65" spans="2:12">
      <c r="B65" s="359"/>
      <c r="D65" s="359"/>
      <c r="F65" s="359"/>
      <c r="H65" s="359"/>
      <c r="J65" s="359"/>
      <c r="L65" s="359"/>
    </row>
    <row r="66" spans="2:12">
      <c r="B66" s="359"/>
      <c r="D66" s="359"/>
      <c r="F66" s="359"/>
      <c r="H66" s="359"/>
      <c r="J66" s="359"/>
      <c r="L66" s="359"/>
    </row>
    <row r="67" spans="2:12">
      <c r="B67" s="359"/>
      <c r="D67" s="359"/>
      <c r="F67" s="359"/>
      <c r="H67" s="359"/>
      <c r="J67" s="359"/>
      <c r="L67" s="359"/>
    </row>
    <row r="68" spans="2:12">
      <c r="B68" s="359"/>
      <c r="D68" s="359"/>
      <c r="F68" s="359"/>
      <c r="H68" s="359"/>
      <c r="J68" s="359"/>
      <c r="L68" s="359"/>
    </row>
    <row r="69" spans="2:12">
      <c r="B69" s="359"/>
      <c r="D69" s="359"/>
      <c r="F69" s="359"/>
      <c r="H69" s="359"/>
      <c r="J69" s="359"/>
      <c r="L69" s="359"/>
    </row>
    <row r="70" spans="2:12">
      <c r="B70" s="359"/>
      <c r="D70" s="359"/>
      <c r="F70" s="359"/>
      <c r="H70" s="359"/>
      <c r="J70" s="359"/>
      <c r="L70" s="359"/>
    </row>
    <row r="71" spans="2:12">
      <c r="B71" s="359"/>
      <c r="D71" s="359"/>
      <c r="F71" s="359"/>
      <c r="H71" s="359"/>
      <c r="J71" s="359"/>
      <c r="L71" s="359"/>
    </row>
    <row r="72" spans="2:12">
      <c r="B72" s="359"/>
      <c r="D72" s="359"/>
      <c r="F72" s="359"/>
      <c r="H72" s="359"/>
      <c r="J72" s="359"/>
      <c r="L72" s="359"/>
    </row>
    <row r="73" spans="2:12">
      <c r="B73" s="359"/>
      <c r="D73" s="359"/>
      <c r="F73" s="359"/>
      <c r="H73" s="359"/>
      <c r="J73" s="359"/>
      <c r="L73" s="359"/>
    </row>
    <row r="74" spans="2:12">
      <c r="B74" s="359"/>
      <c r="D74" s="359"/>
      <c r="F74" s="359"/>
      <c r="H74" s="359"/>
      <c r="J74" s="359"/>
      <c r="L74" s="359"/>
    </row>
    <row r="75" spans="2:12">
      <c r="B75" s="359"/>
      <c r="D75" s="359"/>
      <c r="F75" s="359"/>
      <c r="H75" s="359"/>
      <c r="J75" s="359"/>
      <c r="L75" s="359"/>
    </row>
    <row r="76" spans="2:12">
      <c r="B76" s="359"/>
      <c r="D76" s="359"/>
      <c r="F76" s="359"/>
      <c r="H76" s="359"/>
      <c r="J76" s="359"/>
      <c r="L76" s="359"/>
    </row>
    <row r="77" spans="2:12">
      <c r="B77" s="359"/>
      <c r="D77" s="359"/>
      <c r="F77" s="359"/>
      <c r="H77" s="359"/>
      <c r="J77" s="359"/>
      <c r="L77" s="359"/>
    </row>
    <row r="78" spans="2:12">
      <c r="B78" s="359"/>
      <c r="D78" s="359"/>
      <c r="F78" s="359"/>
      <c r="H78" s="359"/>
      <c r="J78" s="359"/>
      <c r="L78" s="359"/>
    </row>
    <row r="79" spans="2:12">
      <c r="B79" s="359"/>
      <c r="D79" s="359"/>
      <c r="F79" s="359"/>
      <c r="H79" s="359"/>
      <c r="J79" s="359"/>
      <c r="L79" s="359"/>
    </row>
    <row r="80" spans="2:12">
      <c r="B80" s="359"/>
      <c r="D80" s="359"/>
      <c r="F80" s="359"/>
      <c r="H80" s="359"/>
      <c r="J80" s="359"/>
      <c r="L80" s="359"/>
    </row>
    <row r="81" spans="2:12">
      <c r="B81" s="359"/>
      <c r="D81" s="359"/>
      <c r="F81" s="359"/>
      <c r="H81" s="359"/>
      <c r="J81" s="359"/>
      <c r="L81" s="359"/>
    </row>
    <row r="82" spans="2:12">
      <c r="B82" s="359"/>
      <c r="D82" s="359"/>
      <c r="F82" s="359"/>
      <c r="H82" s="359"/>
      <c r="J82" s="359"/>
      <c r="L82" s="359"/>
    </row>
    <row r="83" spans="2:12">
      <c r="B83" s="359"/>
      <c r="D83" s="359"/>
      <c r="F83" s="359"/>
      <c r="H83" s="359"/>
      <c r="J83" s="359"/>
      <c r="L83" s="359"/>
    </row>
    <row r="84" spans="2:12">
      <c r="B84" s="359"/>
      <c r="D84" s="359"/>
      <c r="F84" s="359"/>
      <c r="H84" s="359"/>
      <c r="J84" s="359"/>
      <c r="L84" s="359"/>
    </row>
    <row r="85" spans="2:12">
      <c r="B85" s="359"/>
      <c r="D85" s="359"/>
      <c r="F85" s="359"/>
      <c r="H85" s="359"/>
      <c r="J85" s="359"/>
      <c r="L85" s="359"/>
    </row>
    <row r="86" spans="2:12">
      <c r="B86" s="359"/>
      <c r="D86" s="359"/>
      <c r="F86" s="359"/>
      <c r="H86" s="359"/>
      <c r="J86" s="359"/>
      <c r="L86" s="359"/>
    </row>
    <row r="87" spans="2:12">
      <c r="B87" s="359"/>
      <c r="D87" s="359"/>
      <c r="F87" s="359"/>
      <c r="H87" s="359"/>
      <c r="J87" s="359"/>
      <c r="L87" s="359"/>
    </row>
    <row r="88" spans="2:12">
      <c r="B88" s="359"/>
      <c r="D88" s="359"/>
      <c r="F88" s="359"/>
      <c r="H88" s="359"/>
      <c r="J88" s="359"/>
      <c r="L88" s="359"/>
    </row>
    <row r="89" spans="2:12">
      <c r="B89" s="359"/>
      <c r="D89" s="359"/>
      <c r="F89" s="359"/>
      <c r="H89" s="359"/>
      <c r="J89" s="359"/>
      <c r="L89" s="359"/>
    </row>
    <row r="90" spans="2:12">
      <c r="B90" s="359"/>
      <c r="D90" s="359"/>
      <c r="F90" s="359"/>
      <c r="H90" s="359"/>
      <c r="J90" s="359"/>
      <c r="L90" s="359"/>
    </row>
    <row r="91" spans="2:12">
      <c r="B91" s="359"/>
      <c r="D91" s="359"/>
      <c r="F91" s="359"/>
      <c r="H91" s="359"/>
      <c r="J91" s="359"/>
      <c r="L91" s="359"/>
    </row>
    <row r="92" spans="2:12">
      <c r="B92" s="359"/>
      <c r="D92" s="359"/>
      <c r="F92" s="359"/>
      <c r="H92" s="359"/>
      <c r="J92" s="359"/>
      <c r="L92" s="359"/>
    </row>
    <row r="93" spans="2:12">
      <c r="B93" s="359"/>
      <c r="D93" s="359"/>
      <c r="F93" s="359"/>
      <c r="H93" s="359"/>
      <c r="J93" s="359"/>
      <c r="L93" s="359"/>
    </row>
    <row r="94" spans="2:12">
      <c r="B94" s="359"/>
      <c r="D94" s="359"/>
      <c r="F94" s="359"/>
      <c r="H94" s="359"/>
      <c r="J94" s="359"/>
      <c r="L94" s="359"/>
    </row>
    <row r="95" spans="2:12">
      <c r="B95" s="359"/>
      <c r="D95" s="359"/>
      <c r="F95" s="359"/>
      <c r="H95" s="359"/>
      <c r="J95" s="359"/>
      <c r="L95" s="359"/>
    </row>
    <row r="96" spans="2:12">
      <c r="B96" s="359"/>
      <c r="D96" s="359"/>
      <c r="F96" s="359"/>
      <c r="H96" s="359"/>
      <c r="J96" s="359"/>
      <c r="L96" s="359"/>
    </row>
    <row r="97" spans="2:12">
      <c r="B97" s="359"/>
      <c r="D97" s="359"/>
      <c r="F97" s="359"/>
      <c r="H97" s="359"/>
      <c r="J97" s="359"/>
      <c r="L97" s="359"/>
    </row>
    <row r="98" spans="2:12">
      <c r="B98" s="359"/>
      <c r="D98" s="359"/>
      <c r="F98" s="359"/>
      <c r="H98" s="359"/>
      <c r="J98" s="359"/>
      <c r="L98" s="359"/>
    </row>
    <row r="99" spans="2:12">
      <c r="B99" s="359"/>
      <c r="D99" s="359"/>
      <c r="F99" s="359"/>
      <c r="H99" s="359"/>
      <c r="J99" s="359"/>
      <c r="L99" s="359"/>
    </row>
    <row r="100" spans="2:12">
      <c r="B100" s="359"/>
      <c r="D100" s="359"/>
      <c r="F100" s="359"/>
      <c r="H100" s="359"/>
      <c r="J100" s="359"/>
      <c r="L100" s="359"/>
    </row>
    <row r="101" spans="2:12">
      <c r="B101" s="359"/>
      <c r="D101" s="359"/>
      <c r="F101" s="359"/>
      <c r="H101" s="359"/>
      <c r="J101" s="359"/>
      <c r="L101" s="359"/>
    </row>
    <row r="102" spans="2:12">
      <c r="B102" s="359"/>
      <c r="D102" s="359"/>
      <c r="F102" s="359"/>
      <c r="H102" s="359"/>
      <c r="J102" s="359"/>
      <c r="L102" s="359"/>
    </row>
    <row r="103" spans="2:12">
      <c r="B103" s="359"/>
      <c r="D103" s="359"/>
      <c r="F103" s="359"/>
      <c r="H103" s="359"/>
      <c r="J103" s="359"/>
      <c r="L103" s="359"/>
    </row>
    <row r="104" spans="2:12">
      <c r="B104" s="359"/>
      <c r="D104" s="359"/>
      <c r="F104" s="359"/>
      <c r="H104" s="359"/>
      <c r="J104" s="359"/>
      <c r="L104" s="359"/>
    </row>
    <row r="105" spans="2:12">
      <c r="B105" s="359"/>
      <c r="D105" s="359"/>
      <c r="F105" s="359"/>
      <c r="H105" s="359"/>
      <c r="J105" s="359"/>
      <c r="L105" s="359"/>
    </row>
    <row r="106" spans="2:12">
      <c r="B106" s="359"/>
      <c r="D106" s="359"/>
      <c r="F106" s="359"/>
      <c r="H106" s="359"/>
      <c r="J106" s="359"/>
      <c r="L106" s="359"/>
    </row>
    <row r="107" spans="2:12">
      <c r="B107" s="359"/>
      <c r="D107" s="359"/>
      <c r="F107" s="359"/>
      <c r="H107" s="359"/>
      <c r="J107" s="359"/>
      <c r="L107" s="359"/>
    </row>
    <row r="108" spans="2:12">
      <c r="B108" s="359"/>
      <c r="D108" s="359"/>
      <c r="F108" s="359"/>
      <c r="H108" s="359"/>
      <c r="J108" s="359"/>
      <c r="L108" s="359"/>
    </row>
    <row r="109" spans="2:12">
      <c r="B109" s="359"/>
      <c r="D109" s="359"/>
      <c r="F109" s="359"/>
      <c r="H109" s="359"/>
      <c r="J109" s="359"/>
      <c r="L109" s="359"/>
    </row>
    <row r="110" spans="2:12">
      <c r="B110" s="359"/>
      <c r="D110" s="359"/>
      <c r="F110" s="359"/>
      <c r="H110" s="359"/>
      <c r="J110" s="359"/>
      <c r="L110" s="359"/>
    </row>
    <row r="111" spans="2:12">
      <c r="B111" s="359"/>
      <c r="D111" s="359"/>
      <c r="F111" s="359"/>
      <c r="H111" s="359"/>
      <c r="J111" s="359"/>
      <c r="L111" s="359"/>
    </row>
    <row r="112" spans="2:12">
      <c r="B112" s="359"/>
      <c r="D112" s="359"/>
      <c r="F112" s="359"/>
      <c r="H112" s="359"/>
      <c r="J112" s="359"/>
      <c r="L112" s="359"/>
    </row>
    <row r="113" spans="2:12">
      <c r="B113" s="359"/>
      <c r="D113" s="359"/>
      <c r="F113" s="359"/>
      <c r="H113" s="359"/>
      <c r="J113" s="359"/>
      <c r="L113" s="359"/>
    </row>
  </sheetData>
  <mergeCells count="13">
    <mergeCell ref="A50:N50"/>
    <mergeCell ref="B9:M9"/>
    <mergeCell ref="A46:N46"/>
    <mergeCell ref="A47:N47"/>
    <mergeCell ref="A49:N49"/>
    <mergeCell ref="B5:M5"/>
    <mergeCell ref="B6:M6"/>
    <mergeCell ref="B7:C7"/>
    <mergeCell ref="D7:E7"/>
    <mergeCell ref="F7:G7"/>
    <mergeCell ref="H7:I7"/>
    <mergeCell ref="J7:K7"/>
    <mergeCell ref="L7:M7"/>
  </mergeCells>
  <phoneticPr fontId="7" type="noConversion"/>
  <printOptions horizontalCentered="1"/>
  <pageMargins left="0.39370078740157483" right="0.39370078740157483" top="0.59055118110236227" bottom="0.59055118110236227" header="0.39370078740157483" footer="0.39370078740157483"/>
  <pageSetup paperSize="9" scale="59" orientation="portrait" r:id="rId1"/>
  <headerFooter alignWithMargins="0">
    <oddHeader>&amp;C&amp;"Helvetica,Fett"&amp;12 2017</oddHeader>
    <oddFooter xml:space="preserve">&amp;L78&amp;C&amp;"Helvetica,Standard" Eidg. Steuerverwaltung  -  Administration fédérale des contributions  -  Amministrazione federale delle contribuzioni&amp;R
</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Tabelle73">
    <pageSetUpPr fitToPage="1"/>
  </sheetPr>
  <dimension ref="A1:N113"/>
  <sheetViews>
    <sheetView view="pageLayout" zoomScale="70" zoomScaleNormal="60" zoomScalePageLayoutView="70" workbookViewId="0"/>
  </sheetViews>
  <sheetFormatPr baseColWidth="10" defaultColWidth="10.33203125" defaultRowHeight="13"/>
  <cols>
    <col min="1" max="1" width="23.6640625" style="361" customWidth="1"/>
    <col min="2" max="2" width="9.6640625" style="361" customWidth="1"/>
    <col min="3" max="3" width="9.6640625" style="369" customWidth="1"/>
    <col min="4" max="4" width="9.6640625" style="361" customWidth="1"/>
    <col min="5" max="5" width="9.6640625" style="369" customWidth="1"/>
    <col min="6" max="6" width="9.6640625" style="361" customWidth="1"/>
    <col min="7" max="7" width="9.6640625" style="369" customWidth="1"/>
    <col min="8" max="8" width="9.6640625" style="361" customWidth="1"/>
    <col min="9" max="9" width="9.6640625" style="369" customWidth="1"/>
    <col min="10" max="10" width="9.6640625" style="361" customWidth="1"/>
    <col min="11" max="11" width="9.6640625" style="369" customWidth="1"/>
    <col min="12" max="12" width="11.1640625" style="361" bestFit="1" customWidth="1"/>
    <col min="13" max="13" width="9.6640625" style="369" customWidth="1"/>
    <col min="14" max="14" width="23.83203125" style="363" bestFit="1" customWidth="1"/>
    <col min="15" max="241" width="12.6640625" style="361" customWidth="1"/>
    <col min="242" max="16384" width="10.33203125" style="361"/>
  </cols>
  <sheetData>
    <row r="1" spans="1:14" ht="19" customHeight="1">
      <c r="A1" s="353" t="s">
        <v>387</v>
      </c>
      <c r="C1" s="368"/>
      <c r="D1" s="353"/>
      <c r="E1" s="368"/>
    </row>
    <row r="2" spans="1:14" ht="19" customHeight="1"/>
    <row r="3" spans="1:14" ht="19" customHeight="1">
      <c r="A3" s="356" t="s">
        <v>0</v>
      </c>
    </row>
    <row r="4" spans="1:14" ht="19" customHeight="1" thickBot="1">
      <c r="A4" s="459"/>
    </row>
    <row r="5" spans="1:14" ht="19" customHeight="1">
      <c r="A5" s="423">
        <v>39</v>
      </c>
      <c r="B5" s="969" t="s">
        <v>235</v>
      </c>
      <c r="C5" s="970"/>
      <c r="D5" s="970"/>
      <c r="E5" s="970"/>
      <c r="F5" s="970"/>
      <c r="G5" s="970"/>
      <c r="H5" s="970"/>
      <c r="I5" s="970"/>
      <c r="J5" s="970"/>
      <c r="K5" s="970"/>
      <c r="L5" s="970"/>
      <c r="M5" s="971"/>
      <c r="N5" s="365">
        <v>39</v>
      </c>
    </row>
    <row r="6" spans="1:14" ht="19" customHeight="1" thickBot="1">
      <c r="A6" s="423" t="s">
        <v>224</v>
      </c>
      <c r="B6" s="972" t="s">
        <v>236</v>
      </c>
      <c r="C6" s="973"/>
      <c r="D6" s="973"/>
      <c r="E6" s="973"/>
      <c r="F6" s="973"/>
      <c r="G6" s="973"/>
      <c r="H6" s="973"/>
      <c r="I6" s="973"/>
      <c r="J6" s="973"/>
      <c r="K6" s="973"/>
      <c r="L6" s="973"/>
      <c r="M6" s="974"/>
      <c r="N6" s="366" t="s">
        <v>237</v>
      </c>
    </row>
    <row r="7" spans="1:14" ht="19" customHeight="1">
      <c r="A7" s="423"/>
      <c r="B7" s="960" t="s">
        <v>238</v>
      </c>
      <c r="C7" s="961"/>
      <c r="D7" s="960" t="s">
        <v>239</v>
      </c>
      <c r="E7" s="961"/>
      <c r="F7" s="960" t="s">
        <v>240</v>
      </c>
      <c r="G7" s="961"/>
      <c r="H7" s="960" t="s">
        <v>241</v>
      </c>
      <c r="I7" s="961"/>
      <c r="J7" s="967" t="s">
        <v>363</v>
      </c>
      <c r="K7" s="968"/>
      <c r="L7" s="967" t="s">
        <v>364</v>
      </c>
      <c r="M7" s="968"/>
      <c r="N7" s="365"/>
    </row>
    <row r="8" spans="1:14" ht="19" customHeight="1">
      <c r="A8" s="423"/>
      <c r="B8" s="355"/>
      <c r="C8" s="370"/>
      <c r="D8" s="355"/>
      <c r="E8" s="370"/>
      <c r="F8" s="355"/>
      <c r="G8" s="370"/>
      <c r="H8" s="355"/>
      <c r="I8" s="370"/>
      <c r="J8" s="355"/>
      <c r="K8" s="370"/>
      <c r="L8" s="355"/>
      <c r="M8" s="370"/>
      <c r="N8" s="365"/>
    </row>
    <row r="9" spans="1:14" ht="19" customHeight="1">
      <c r="A9" s="424" t="s">
        <v>302</v>
      </c>
      <c r="B9" s="964" t="s">
        <v>29</v>
      </c>
      <c r="C9" s="965"/>
      <c r="D9" s="965"/>
      <c r="E9" s="965"/>
      <c r="F9" s="965"/>
      <c r="G9" s="965"/>
      <c r="H9" s="965"/>
      <c r="I9" s="965"/>
      <c r="J9" s="965"/>
      <c r="K9" s="965"/>
      <c r="L9" s="965"/>
      <c r="M9" s="966"/>
      <c r="N9" s="410" t="s">
        <v>295</v>
      </c>
    </row>
    <row r="10" spans="1:14" ht="19" customHeight="1">
      <c r="A10" s="356"/>
      <c r="B10" s="367" t="s">
        <v>54</v>
      </c>
      <c r="C10" s="371" t="s">
        <v>31</v>
      </c>
      <c r="D10" s="367" t="s">
        <v>54</v>
      </c>
      <c r="E10" s="371" t="s">
        <v>31</v>
      </c>
      <c r="F10" s="367" t="s">
        <v>54</v>
      </c>
      <c r="G10" s="371" t="s">
        <v>31</v>
      </c>
      <c r="H10" s="367" t="s">
        <v>54</v>
      </c>
      <c r="I10" s="373" t="s">
        <v>31</v>
      </c>
      <c r="J10" s="367" t="s">
        <v>54</v>
      </c>
      <c r="K10" s="371" t="s">
        <v>31</v>
      </c>
      <c r="L10" s="367" t="s">
        <v>54</v>
      </c>
      <c r="M10" s="371" t="s">
        <v>31</v>
      </c>
      <c r="N10" s="411"/>
    </row>
    <row r="11" spans="1:14" ht="25" customHeight="1">
      <c r="A11" s="414" t="s">
        <v>155</v>
      </c>
      <c r="B11" s="396">
        <v>2000</v>
      </c>
      <c r="C11" s="397">
        <v>10</v>
      </c>
      <c r="D11" s="396">
        <v>6000</v>
      </c>
      <c r="E11" s="397">
        <v>12</v>
      </c>
      <c r="F11" s="396">
        <v>14000</v>
      </c>
      <c r="G11" s="397">
        <v>14</v>
      </c>
      <c r="H11" s="396">
        <v>117000</v>
      </c>
      <c r="I11" s="397">
        <v>23.4</v>
      </c>
      <c r="J11" s="396">
        <v>275000</v>
      </c>
      <c r="K11" s="397">
        <v>27.5</v>
      </c>
      <c r="L11" s="396">
        <v>1500000</v>
      </c>
      <c r="M11" s="397">
        <v>30</v>
      </c>
      <c r="N11" s="412" t="s">
        <v>365</v>
      </c>
    </row>
    <row r="12" spans="1:14" ht="25" customHeight="1">
      <c r="A12" s="414" t="s">
        <v>56</v>
      </c>
      <c r="B12" s="398">
        <v>880</v>
      </c>
      <c r="C12" s="399">
        <v>4.4000000000000004</v>
      </c>
      <c r="D12" s="398">
        <v>4180</v>
      </c>
      <c r="E12" s="399">
        <v>8.36</v>
      </c>
      <c r="F12" s="398">
        <v>9680</v>
      </c>
      <c r="G12" s="399">
        <v>9.68</v>
      </c>
      <c r="H12" s="398">
        <v>76945</v>
      </c>
      <c r="I12" s="399">
        <v>15.388999999999999</v>
      </c>
      <c r="J12" s="398">
        <v>207828.5</v>
      </c>
      <c r="K12" s="399">
        <v>20.78285</v>
      </c>
      <c r="L12" s="398">
        <v>1307828.5</v>
      </c>
      <c r="M12" s="399">
        <v>26.156569999999999</v>
      </c>
      <c r="N12" s="412" t="s">
        <v>366</v>
      </c>
    </row>
    <row r="13" spans="1:14" ht="25" customHeight="1">
      <c r="A13" s="414" t="s">
        <v>59</v>
      </c>
      <c r="B13" s="398">
        <v>1320</v>
      </c>
      <c r="C13" s="399">
        <v>6.6</v>
      </c>
      <c r="D13" s="398">
        <v>4200</v>
      </c>
      <c r="E13" s="399">
        <v>8.4</v>
      </c>
      <c r="F13" s="398">
        <v>9000</v>
      </c>
      <c r="G13" s="399">
        <v>9</v>
      </c>
      <c r="H13" s="398">
        <v>57000</v>
      </c>
      <c r="I13" s="399">
        <v>11.4</v>
      </c>
      <c r="J13" s="398">
        <v>120000</v>
      </c>
      <c r="K13" s="399">
        <v>12</v>
      </c>
      <c r="L13" s="398">
        <v>600000</v>
      </c>
      <c r="M13" s="399">
        <v>12</v>
      </c>
      <c r="N13" s="412" t="s">
        <v>367</v>
      </c>
    </row>
    <row r="14" spans="1:14" ht="25" customHeight="1">
      <c r="A14" s="414" t="s">
        <v>303</v>
      </c>
      <c r="B14" s="398">
        <v>2400</v>
      </c>
      <c r="C14" s="399">
        <v>12</v>
      </c>
      <c r="D14" s="398">
        <v>6000</v>
      </c>
      <c r="E14" s="399">
        <v>12</v>
      </c>
      <c r="F14" s="398">
        <v>12000</v>
      </c>
      <c r="G14" s="399">
        <v>12</v>
      </c>
      <c r="H14" s="398">
        <v>60000</v>
      </c>
      <c r="I14" s="399">
        <v>12</v>
      </c>
      <c r="J14" s="398">
        <v>120000</v>
      </c>
      <c r="K14" s="399">
        <v>12</v>
      </c>
      <c r="L14" s="398">
        <v>600000</v>
      </c>
      <c r="M14" s="399">
        <v>12</v>
      </c>
      <c r="N14" s="412" t="s">
        <v>303</v>
      </c>
    </row>
    <row r="15" spans="1:14" ht="25" customHeight="1">
      <c r="A15" s="414" t="s">
        <v>65</v>
      </c>
      <c r="B15" s="398">
        <v>0</v>
      </c>
      <c r="C15" s="399">
        <v>0</v>
      </c>
      <c r="D15" s="398">
        <v>0</v>
      </c>
      <c r="E15" s="399">
        <v>0</v>
      </c>
      <c r="F15" s="398">
        <v>0</v>
      </c>
      <c r="G15" s="399">
        <v>0</v>
      </c>
      <c r="H15" s="398">
        <v>0</v>
      </c>
      <c r="I15" s="399">
        <v>0</v>
      </c>
      <c r="J15" s="398">
        <v>0</v>
      </c>
      <c r="K15" s="399">
        <v>0</v>
      </c>
      <c r="L15" s="398">
        <v>0</v>
      </c>
      <c r="M15" s="399">
        <v>0</v>
      </c>
      <c r="N15" s="412" t="s">
        <v>65</v>
      </c>
    </row>
    <row r="16" spans="1:14" ht="25" customHeight="1">
      <c r="A16" s="414" t="s">
        <v>304</v>
      </c>
      <c r="B16" s="398">
        <v>0</v>
      </c>
      <c r="C16" s="399">
        <v>0</v>
      </c>
      <c r="D16" s="398">
        <v>0</v>
      </c>
      <c r="E16" s="399">
        <v>0</v>
      </c>
      <c r="F16" s="398">
        <v>0</v>
      </c>
      <c r="G16" s="399">
        <v>0</v>
      </c>
      <c r="H16" s="398">
        <v>0</v>
      </c>
      <c r="I16" s="399">
        <v>0</v>
      </c>
      <c r="J16" s="398">
        <v>0</v>
      </c>
      <c r="K16" s="399">
        <v>0</v>
      </c>
      <c r="L16" s="398">
        <v>0</v>
      </c>
      <c r="M16" s="399">
        <v>0</v>
      </c>
      <c r="N16" s="412" t="s">
        <v>368</v>
      </c>
    </row>
    <row r="17" spans="1:14" ht="25" customHeight="1">
      <c r="A17" s="414" t="s">
        <v>305</v>
      </c>
      <c r="B17" s="398">
        <v>0</v>
      </c>
      <c r="C17" s="399">
        <v>0</v>
      </c>
      <c r="D17" s="398">
        <v>1500</v>
      </c>
      <c r="E17" s="399">
        <v>3</v>
      </c>
      <c r="F17" s="398">
        <v>4000</v>
      </c>
      <c r="G17" s="399">
        <v>4</v>
      </c>
      <c r="H17" s="398">
        <v>24000</v>
      </c>
      <c r="I17" s="399">
        <v>4.8</v>
      </c>
      <c r="J17" s="398">
        <v>49000</v>
      </c>
      <c r="K17" s="399">
        <v>4.9000000000000004</v>
      </c>
      <c r="L17" s="398">
        <v>249000</v>
      </c>
      <c r="M17" s="399">
        <v>4.9800000000000004</v>
      </c>
      <c r="N17" s="412" t="s">
        <v>369</v>
      </c>
    </row>
    <row r="18" spans="1:14" ht="25" customHeight="1">
      <c r="A18" s="414" t="s">
        <v>74</v>
      </c>
      <c r="B18" s="398">
        <v>805.00000000000011</v>
      </c>
      <c r="C18" s="399">
        <v>4.0250000000000004</v>
      </c>
      <c r="D18" s="398">
        <v>3220.0000000000005</v>
      </c>
      <c r="E18" s="399">
        <v>6.4400000000000013</v>
      </c>
      <c r="F18" s="398">
        <v>7245.0000000000009</v>
      </c>
      <c r="G18" s="399">
        <v>7.245000000000001</v>
      </c>
      <c r="H18" s="398">
        <v>78890</v>
      </c>
      <c r="I18" s="399">
        <v>15.778</v>
      </c>
      <c r="J18" s="398">
        <v>159390</v>
      </c>
      <c r="K18" s="399">
        <v>15.939</v>
      </c>
      <c r="L18" s="398">
        <v>1004237.5</v>
      </c>
      <c r="M18" s="399">
        <v>20.08475</v>
      </c>
      <c r="N18" s="412" t="s">
        <v>370</v>
      </c>
    </row>
    <row r="19" spans="1:14" ht="25" customHeight="1">
      <c r="A19" s="414" t="s">
        <v>229</v>
      </c>
      <c r="B19" s="398">
        <v>1200</v>
      </c>
      <c r="C19" s="399">
        <v>6</v>
      </c>
      <c r="D19" s="398">
        <v>3060</v>
      </c>
      <c r="E19" s="399">
        <v>6.12</v>
      </c>
      <c r="F19" s="398">
        <v>6480</v>
      </c>
      <c r="G19" s="399">
        <v>6.48</v>
      </c>
      <c r="H19" s="398">
        <v>42540</v>
      </c>
      <c r="I19" s="399">
        <v>8.5079999999999991</v>
      </c>
      <c r="J19" s="398">
        <v>101040</v>
      </c>
      <c r="K19" s="399">
        <v>10.103999999999999</v>
      </c>
      <c r="L19" s="398">
        <v>581040</v>
      </c>
      <c r="M19" s="399">
        <v>11.620799999999999</v>
      </c>
      <c r="N19" s="412" t="s">
        <v>371</v>
      </c>
    </row>
    <row r="20" spans="1:14" ht="25" customHeight="1">
      <c r="A20" s="414" t="s">
        <v>19</v>
      </c>
      <c r="B20" s="398">
        <v>1237.5</v>
      </c>
      <c r="C20" s="399">
        <v>6.1875</v>
      </c>
      <c r="D20" s="398">
        <v>3712.5</v>
      </c>
      <c r="E20" s="399">
        <v>7.4249999999999998</v>
      </c>
      <c r="F20" s="398">
        <v>7837.5</v>
      </c>
      <c r="G20" s="399">
        <v>7.8375000000000004</v>
      </c>
      <c r="H20" s="398">
        <v>40837.5</v>
      </c>
      <c r="I20" s="399">
        <v>8.1675000000000004</v>
      </c>
      <c r="J20" s="398">
        <v>82087.5</v>
      </c>
      <c r="K20" s="399">
        <v>8.2087500000000002</v>
      </c>
      <c r="L20" s="398">
        <v>412087.5</v>
      </c>
      <c r="M20" s="399">
        <v>8.2417499999999997</v>
      </c>
      <c r="N20" s="412" t="s">
        <v>53</v>
      </c>
    </row>
    <row r="21" spans="1:14" ht="25" customHeight="1">
      <c r="A21" s="414" t="s">
        <v>230</v>
      </c>
      <c r="B21" s="398">
        <v>1800</v>
      </c>
      <c r="C21" s="399">
        <v>9</v>
      </c>
      <c r="D21" s="398">
        <v>7443.2</v>
      </c>
      <c r="E21" s="399">
        <v>14.8864</v>
      </c>
      <c r="F21" s="398">
        <v>20021.150000000001</v>
      </c>
      <c r="G21" s="399">
        <v>20.021150000000002</v>
      </c>
      <c r="H21" s="398">
        <v>112500.09999999999</v>
      </c>
      <c r="I21" s="399">
        <v>22.500019999999999</v>
      </c>
      <c r="J21" s="398">
        <v>225000.1</v>
      </c>
      <c r="K21" s="399">
        <v>22.50001</v>
      </c>
      <c r="L21" s="398">
        <v>1125000.0999999999</v>
      </c>
      <c r="M21" s="399">
        <v>22.500001999999999</v>
      </c>
      <c r="N21" s="412" t="s">
        <v>372</v>
      </c>
    </row>
    <row r="22" spans="1:14" ht="25" customHeight="1">
      <c r="A22" s="414" t="s">
        <v>306</v>
      </c>
      <c r="B22" s="398">
        <v>1800</v>
      </c>
      <c r="C22" s="399">
        <v>9</v>
      </c>
      <c r="D22" s="398">
        <v>4800</v>
      </c>
      <c r="E22" s="399">
        <v>9.6</v>
      </c>
      <c r="F22" s="398">
        <v>9800</v>
      </c>
      <c r="G22" s="399">
        <v>9.8000000000000007</v>
      </c>
      <c r="H22" s="398">
        <v>59760</v>
      </c>
      <c r="I22" s="399">
        <v>11.952</v>
      </c>
      <c r="J22" s="398">
        <v>139720</v>
      </c>
      <c r="K22" s="399">
        <v>13.972</v>
      </c>
      <c r="L22" s="398">
        <v>999600</v>
      </c>
      <c r="M22" s="399">
        <v>19.992000000000001</v>
      </c>
      <c r="N22" s="412" t="s">
        <v>373</v>
      </c>
    </row>
    <row r="23" spans="1:14" ht="25" customHeight="1">
      <c r="A23" s="414" t="s">
        <v>158</v>
      </c>
      <c r="B23" s="398">
        <v>0</v>
      </c>
      <c r="C23" s="399">
        <v>0</v>
      </c>
      <c r="D23" s="398">
        <v>6750</v>
      </c>
      <c r="E23" s="399">
        <v>13.5</v>
      </c>
      <c r="F23" s="398">
        <v>18000</v>
      </c>
      <c r="G23" s="399">
        <v>18</v>
      </c>
      <c r="H23" s="398">
        <v>108000</v>
      </c>
      <c r="I23" s="399">
        <v>21.6</v>
      </c>
      <c r="J23" s="398">
        <v>220500</v>
      </c>
      <c r="K23" s="399">
        <v>22.05</v>
      </c>
      <c r="L23" s="398">
        <v>1120500</v>
      </c>
      <c r="M23" s="399">
        <v>22.41</v>
      </c>
      <c r="N23" s="412" t="s">
        <v>374</v>
      </c>
    </row>
    <row r="24" spans="1:14" ht="25" customHeight="1">
      <c r="A24" s="414" t="s">
        <v>66</v>
      </c>
      <c r="B24" s="398">
        <v>600</v>
      </c>
      <c r="C24" s="399">
        <v>3</v>
      </c>
      <c r="D24" s="398">
        <v>3900</v>
      </c>
      <c r="E24" s="399">
        <v>7.8</v>
      </c>
      <c r="F24" s="398">
        <v>11700</v>
      </c>
      <c r="G24" s="399">
        <v>11.7</v>
      </c>
      <c r="H24" s="398">
        <v>105900</v>
      </c>
      <c r="I24" s="399">
        <v>21.18</v>
      </c>
      <c r="J24" s="398">
        <v>237600</v>
      </c>
      <c r="K24" s="399">
        <v>23.76</v>
      </c>
      <c r="L24" s="398">
        <v>1197600</v>
      </c>
      <c r="M24" s="399">
        <v>23.952000000000002</v>
      </c>
      <c r="N24" s="412" t="s">
        <v>375</v>
      </c>
    </row>
    <row r="25" spans="1:14" ht="25" customHeight="1">
      <c r="A25" s="414" t="s">
        <v>307</v>
      </c>
      <c r="B25" s="398">
        <v>4800</v>
      </c>
      <c r="C25" s="399">
        <v>24</v>
      </c>
      <c r="D25" s="398">
        <v>14400</v>
      </c>
      <c r="E25" s="399">
        <v>28.8</v>
      </c>
      <c r="F25" s="398">
        <v>30400</v>
      </c>
      <c r="G25" s="399">
        <v>30.4</v>
      </c>
      <c r="H25" s="398">
        <v>158400</v>
      </c>
      <c r="I25" s="399">
        <v>31.68</v>
      </c>
      <c r="J25" s="398">
        <v>318400</v>
      </c>
      <c r="K25" s="399">
        <v>31.84</v>
      </c>
      <c r="L25" s="398">
        <v>1598400</v>
      </c>
      <c r="M25" s="399">
        <v>31.968</v>
      </c>
      <c r="N25" s="412" t="s">
        <v>376</v>
      </c>
    </row>
    <row r="26" spans="1:14" ht="25" customHeight="1">
      <c r="A26" s="414" t="s">
        <v>288</v>
      </c>
      <c r="B26" s="398">
        <v>1350</v>
      </c>
      <c r="C26" s="399">
        <v>6.75</v>
      </c>
      <c r="D26" s="398">
        <v>4050</v>
      </c>
      <c r="E26" s="399">
        <v>8.1</v>
      </c>
      <c r="F26" s="398">
        <v>8550</v>
      </c>
      <c r="G26" s="399">
        <v>8.5500000000000007</v>
      </c>
      <c r="H26" s="398">
        <v>44550</v>
      </c>
      <c r="I26" s="399">
        <v>8.91</v>
      </c>
      <c r="J26" s="398">
        <v>89550</v>
      </c>
      <c r="K26" s="399">
        <v>8.9550000000000001</v>
      </c>
      <c r="L26" s="398">
        <v>449550</v>
      </c>
      <c r="M26" s="399">
        <v>8.9909999999999997</v>
      </c>
      <c r="N26" s="412" t="s">
        <v>377</v>
      </c>
    </row>
    <row r="27" spans="1:14" ht="25" customHeight="1">
      <c r="A27" s="414" t="s">
        <v>75</v>
      </c>
      <c r="B27" s="398">
        <v>3000</v>
      </c>
      <c r="C27" s="399">
        <v>15</v>
      </c>
      <c r="D27" s="398">
        <v>12000</v>
      </c>
      <c r="E27" s="399">
        <v>24</v>
      </c>
      <c r="F27" s="398">
        <v>27000</v>
      </c>
      <c r="G27" s="399">
        <v>27</v>
      </c>
      <c r="H27" s="398">
        <v>147000</v>
      </c>
      <c r="I27" s="399">
        <v>29.4</v>
      </c>
      <c r="J27" s="398">
        <v>297000</v>
      </c>
      <c r="K27" s="399">
        <v>29.7</v>
      </c>
      <c r="L27" s="398">
        <v>1497000</v>
      </c>
      <c r="M27" s="399">
        <v>29.94</v>
      </c>
      <c r="N27" s="412" t="s">
        <v>378</v>
      </c>
    </row>
    <row r="28" spans="1:14" ht="25" customHeight="1">
      <c r="A28" s="414" t="s">
        <v>231</v>
      </c>
      <c r="B28" s="398">
        <v>0</v>
      </c>
      <c r="C28" s="399">
        <v>0</v>
      </c>
      <c r="D28" s="398">
        <v>0</v>
      </c>
      <c r="E28" s="399">
        <v>0</v>
      </c>
      <c r="F28" s="398">
        <v>0</v>
      </c>
      <c r="G28" s="399">
        <v>0</v>
      </c>
      <c r="H28" s="398">
        <v>0</v>
      </c>
      <c r="I28" s="399">
        <v>0</v>
      </c>
      <c r="J28" s="398">
        <v>0</v>
      </c>
      <c r="K28" s="399">
        <v>0</v>
      </c>
      <c r="L28" s="398">
        <v>0</v>
      </c>
      <c r="M28" s="399">
        <v>0</v>
      </c>
      <c r="N28" s="412" t="s">
        <v>379</v>
      </c>
    </row>
    <row r="29" spans="1:14" ht="25" customHeight="1">
      <c r="A29" s="414" t="s">
        <v>289</v>
      </c>
      <c r="B29" s="398">
        <v>2400</v>
      </c>
      <c r="C29" s="399">
        <v>12</v>
      </c>
      <c r="D29" s="398">
        <v>6000</v>
      </c>
      <c r="E29" s="399">
        <v>12</v>
      </c>
      <c r="F29" s="398">
        <v>12000</v>
      </c>
      <c r="G29" s="399">
        <v>12</v>
      </c>
      <c r="H29" s="398">
        <v>109200</v>
      </c>
      <c r="I29" s="399">
        <v>21.84</v>
      </c>
      <c r="J29" s="398">
        <v>262400</v>
      </c>
      <c r="K29" s="399">
        <v>26.24</v>
      </c>
      <c r="L29" s="398">
        <v>1542400</v>
      </c>
      <c r="M29" s="399">
        <v>30.847999999999999</v>
      </c>
      <c r="N29" s="412" t="s">
        <v>380</v>
      </c>
    </row>
    <row r="30" spans="1:14" ht="25" customHeight="1">
      <c r="A30" s="414" t="s">
        <v>290</v>
      </c>
      <c r="B30" s="398">
        <v>1320</v>
      </c>
      <c r="C30" s="399">
        <v>6.6</v>
      </c>
      <c r="D30" s="398">
        <v>3750</v>
      </c>
      <c r="E30" s="399">
        <v>7.5</v>
      </c>
      <c r="F30" s="398">
        <v>9000</v>
      </c>
      <c r="G30" s="399">
        <v>9</v>
      </c>
      <c r="H30" s="398">
        <v>105000</v>
      </c>
      <c r="I30" s="399">
        <v>21</v>
      </c>
      <c r="J30" s="398">
        <v>210000</v>
      </c>
      <c r="K30" s="399">
        <v>21</v>
      </c>
      <c r="L30" s="398">
        <v>1050000</v>
      </c>
      <c r="M30" s="399">
        <v>21</v>
      </c>
      <c r="N30" s="412" t="s">
        <v>381</v>
      </c>
    </row>
    <row r="31" spans="1:14" ht="25" customHeight="1">
      <c r="A31" s="414" t="s">
        <v>291</v>
      </c>
      <c r="B31" s="398">
        <v>1657.5</v>
      </c>
      <c r="C31" s="399">
        <v>8.2874999999999996</v>
      </c>
      <c r="D31" s="398">
        <v>4530.5</v>
      </c>
      <c r="E31" s="399">
        <v>9.0609999999999999</v>
      </c>
      <c r="F31" s="398">
        <v>10331.75</v>
      </c>
      <c r="G31" s="399">
        <v>10.33175</v>
      </c>
      <c r="H31" s="398">
        <v>77892.75</v>
      </c>
      <c r="I31" s="399">
        <v>15.57855</v>
      </c>
      <c r="J31" s="398">
        <v>185000</v>
      </c>
      <c r="K31" s="399">
        <v>18.5</v>
      </c>
      <c r="L31" s="398">
        <v>925000</v>
      </c>
      <c r="M31" s="399">
        <v>18.5</v>
      </c>
      <c r="N31" s="412" t="s">
        <v>291</v>
      </c>
    </row>
    <row r="32" spans="1:14" ht="25" customHeight="1">
      <c r="A32" s="414" t="s">
        <v>292</v>
      </c>
      <c r="B32" s="398">
        <v>1782</v>
      </c>
      <c r="C32" s="399">
        <v>8.91</v>
      </c>
      <c r="D32" s="398">
        <v>5247</v>
      </c>
      <c r="E32" s="399">
        <v>10.494</v>
      </c>
      <c r="F32" s="398">
        <v>12176.999999999998</v>
      </c>
      <c r="G32" s="399">
        <v>12.176999999999998</v>
      </c>
      <c r="H32" s="398">
        <v>82500</v>
      </c>
      <c r="I32" s="399">
        <v>16.5</v>
      </c>
      <c r="J32" s="398">
        <v>165000</v>
      </c>
      <c r="K32" s="399">
        <v>16.5</v>
      </c>
      <c r="L32" s="398">
        <v>825000</v>
      </c>
      <c r="M32" s="399">
        <v>16.5</v>
      </c>
      <c r="N32" s="412" t="s">
        <v>283</v>
      </c>
    </row>
    <row r="33" spans="1:14" ht="25" customHeight="1">
      <c r="A33" s="414" t="s">
        <v>293</v>
      </c>
      <c r="B33" s="398">
        <v>2000</v>
      </c>
      <c r="C33" s="399">
        <v>10</v>
      </c>
      <c r="D33" s="398">
        <v>5000</v>
      </c>
      <c r="E33" s="399">
        <v>10</v>
      </c>
      <c r="F33" s="398">
        <v>10000</v>
      </c>
      <c r="G33" s="399">
        <v>10</v>
      </c>
      <c r="H33" s="398">
        <v>50000</v>
      </c>
      <c r="I33" s="399">
        <v>10</v>
      </c>
      <c r="J33" s="398">
        <v>100000</v>
      </c>
      <c r="K33" s="399">
        <v>10</v>
      </c>
      <c r="L33" s="398">
        <v>500000</v>
      </c>
      <c r="M33" s="399">
        <v>10</v>
      </c>
      <c r="N33" s="412" t="s">
        <v>284</v>
      </c>
    </row>
    <row r="34" spans="1:14" ht="25" customHeight="1">
      <c r="A34" s="414" t="s">
        <v>185</v>
      </c>
      <c r="B34" s="398">
        <v>3600</v>
      </c>
      <c r="C34" s="399">
        <v>18</v>
      </c>
      <c r="D34" s="398">
        <v>9000</v>
      </c>
      <c r="E34" s="399">
        <v>18</v>
      </c>
      <c r="F34" s="398">
        <v>18000</v>
      </c>
      <c r="G34" s="399">
        <v>18</v>
      </c>
      <c r="H34" s="398">
        <v>90000</v>
      </c>
      <c r="I34" s="399">
        <v>18</v>
      </c>
      <c r="J34" s="398">
        <v>180000</v>
      </c>
      <c r="K34" s="399">
        <v>18</v>
      </c>
      <c r="L34" s="398">
        <v>900000</v>
      </c>
      <c r="M34" s="399">
        <v>18</v>
      </c>
      <c r="N34" s="412" t="s">
        <v>202</v>
      </c>
    </row>
    <row r="35" spans="1:14" ht="25" customHeight="1">
      <c r="A35" s="414" t="s">
        <v>22</v>
      </c>
      <c r="B35" s="398">
        <v>4158</v>
      </c>
      <c r="C35" s="399">
        <v>20.79</v>
      </c>
      <c r="D35" s="398">
        <v>10773</v>
      </c>
      <c r="E35" s="399">
        <v>21.545999999999999</v>
      </c>
      <c r="F35" s="398">
        <v>21798</v>
      </c>
      <c r="G35" s="399">
        <v>21.797999999999998</v>
      </c>
      <c r="H35" s="398">
        <v>128898</v>
      </c>
      <c r="I35" s="399">
        <v>25.779599999999999</v>
      </c>
      <c r="J35" s="398">
        <v>265398</v>
      </c>
      <c r="K35" s="399">
        <v>26.5398</v>
      </c>
      <c r="L35" s="398">
        <v>1357398</v>
      </c>
      <c r="M35" s="399">
        <v>27.147960000000001</v>
      </c>
      <c r="N35" s="412" t="s">
        <v>73</v>
      </c>
    </row>
    <row r="36" spans="1:14" ht="25" customHeight="1">
      <c r="A36" s="414" t="s">
        <v>294</v>
      </c>
      <c r="B36" s="402">
        <v>2100</v>
      </c>
      <c r="C36" s="403">
        <v>10.5</v>
      </c>
      <c r="D36" s="402">
        <v>8400</v>
      </c>
      <c r="E36" s="403">
        <v>16.8</v>
      </c>
      <c r="F36" s="402">
        <v>18900</v>
      </c>
      <c r="G36" s="403">
        <v>18.899999999999999</v>
      </c>
      <c r="H36" s="402">
        <v>102900</v>
      </c>
      <c r="I36" s="403">
        <v>20.58</v>
      </c>
      <c r="J36" s="402">
        <v>207900</v>
      </c>
      <c r="K36" s="403">
        <v>20.79</v>
      </c>
      <c r="L36" s="402">
        <v>1047900</v>
      </c>
      <c r="M36" s="403">
        <v>20.957999999999998</v>
      </c>
      <c r="N36" s="412" t="s">
        <v>294</v>
      </c>
    </row>
    <row r="37" spans="1:14" ht="25" customHeight="1">
      <c r="A37" s="414"/>
      <c r="B37" s="378"/>
      <c r="C37" s="379"/>
      <c r="D37" s="378"/>
      <c r="E37" s="379"/>
      <c r="F37" s="378"/>
      <c r="G37" s="379"/>
      <c r="H37" s="378"/>
      <c r="I37" s="379"/>
      <c r="J37" s="378"/>
      <c r="K37" s="379"/>
      <c r="L37" s="378"/>
      <c r="M37" s="379"/>
      <c r="N37" s="413"/>
    </row>
    <row r="38" spans="1:14" ht="25" customHeight="1">
      <c r="A38" s="415" t="s">
        <v>324</v>
      </c>
      <c r="B38" s="380"/>
      <c r="C38" s="379"/>
      <c r="D38" s="378"/>
      <c r="E38" s="379"/>
      <c r="F38" s="378"/>
      <c r="G38" s="379"/>
      <c r="H38" s="378"/>
      <c r="I38" s="379"/>
      <c r="J38" s="380"/>
      <c r="K38" s="379"/>
      <c r="L38" s="378"/>
      <c r="M38" s="379"/>
      <c r="N38" s="410" t="s">
        <v>382</v>
      </c>
    </row>
    <row r="39" spans="1:14" ht="25" customHeight="1">
      <c r="A39" s="413"/>
      <c r="B39" s="380"/>
      <c r="C39" s="379"/>
      <c r="D39" s="378"/>
      <c r="E39" s="379"/>
      <c r="F39" s="378"/>
      <c r="G39" s="379"/>
      <c r="H39" s="378"/>
      <c r="I39" s="379"/>
      <c r="J39" s="380"/>
      <c r="K39" s="379"/>
      <c r="L39" s="378"/>
      <c r="M39" s="379"/>
      <c r="N39" s="460"/>
    </row>
    <row r="40" spans="1:14" ht="25" customHeight="1">
      <c r="A40" s="414" t="s">
        <v>232</v>
      </c>
      <c r="B40" s="404">
        <v>0</v>
      </c>
      <c r="C40" s="470">
        <v>0</v>
      </c>
      <c r="D40" s="471">
        <v>0</v>
      </c>
      <c r="E40" s="470">
        <v>0</v>
      </c>
      <c r="F40" s="471">
        <v>0</v>
      </c>
      <c r="G40" s="470">
        <v>0</v>
      </c>
      <c r="H40" s="471">
        <v>0</v>
      </c>
      <c r="I40" s="470">
        <v>0</v>
      </c>
      <c r="J40" s="471">
        <v>0</v>
      </c>
      <c r="K40" s="470">
        <v>0</v>
      </c>
      <c r="L40" s="471">
        <v>0</v>
      </c>
      <c r="M40" s="405">
        <v>0</v>
      </c>
      <c r="N40" s="463" t="s">
        <v>383</v>
      </c>
    </row>
    <row r="41" spans="1:14" ht="25" customHeight="1">
      <c r="A41" s="414" t="s">
        <v>325</v>
      </c>
      <c r="B41" s="400">
        <v>866.25</v>
      </c>
      <c r="C41" s="374">
        <v>4.3312499999999998</v>
      </c>
      <c r="D41" s="358">
        <v>2598.75</v>
      </c>
      <c r="E41" s="374">
        <v>5.1974999999999998</v>
      </c>
      <c r="F41" s="358">
        <v>5486.25</v>
      </c>
      <c r="G41" s="374">
        <v>5.4862500000000001</v>
      </c>
      <c r="H41" s="358">
        <v>28586.25</v>
      </c>
      <c r="I41" s="374">
        <v>5.7172499999999999</v>
      </c>
      <c r="J41" s="358">
        <v>57461.249999999993</v>
      </c>
      <c r="K41" s="374">
        <v>5.7461249999999993</v>
      </c>
      <c r="L41" s="358">
        <v>288461.25</v>
      </c>
      <c r="M41" s="401">
        <v>5.7692249999999996</v>
      </c>
      <c r="N41" s="463" t="s">
        <v>242</v>
      </c>
    </row>
    <row r="42" spans="1:14" ht="25" customHeight="1">
      <c r="A42" s="414" t="s">
        <v>78</v>
      </c>
      <c r="B42" s="400">
        <v>635</v>
      </c>
      <c r="C42" s="374">
        <v>3.1749999999999998</v>
      </c>
      <c r="D42" s="358">
        <v>2135</v>
      </c>
      <c r="E42" s="374">
        <v>4.2699999999999996</v>
      </c>
      <c r="F42" s="358">
        <v>4635</v>
      </c>
      <c r="G42" s="374">
        <v>4.6349999999999998</v>
      </c>
      <c r="H42" s="358">
        <v>24635</v>
      </c>
      <c r="I42" s="374">
        <v>4.9269999999999996</v>
      </c>
      <c r="J42" s="358">
        <v>49635</v>
      </c>
      <c r="K42" s="374">
        <v>4.9634999999999998</v>
      </c>
      <c r="L42" s="358">
        <v>249635</v>
      </c>
      <c r="M42" s="401">
        <v>4.9927000000000001</v>
      </c>
      <c r="N42" s="463" t="s">
        <v>384</v>
      </c>
    </row>
    <row r="43" spans="1:14" ht="25" customHeight="1">
      <c r="A43" s="414" t="s">
        <v>233</v>
      </c>
      <c r="B43" s="468">
        <v>1782</v>
      </c>
      <c r="C43" s="472">
        <v>8.91</v>
      </c>
      <c r="D43" s="473">
        <v>5247</v>
      </c>
      <c r="E43" s="472">
        <v>10.494</v>
      </c>
      <c r="F43" s="473">
        <v>12176.999999999998</v>
      </c>
      <c r="G43" s="472">
        <v>12.176999999999998</v>
      </c>
      <c r="H43" s="473">
        <v>82500</v>
      </c>
      <c r="I43" s="472">
        <v>16.5</v>
      </c>
      <c r="J43" s="473">
        <v>165000</v>
      </c>
      <c r="K43" s="472">
        <v>16.5</v>
      </c>
      <c r="L43" s="473">
        <v>825000</v>
      </c>
      <c r="M43" s="469">
        <v>16.5</v>
      </c>
      <c r="N43" s="463" t="s">
        <v>233</v>
      </c>
    </row>
    <row r="44" spans="1:14" ht="19" customHeight="1">
      <c r="B44" s="359"/>
      <c r="D44" s="360"/>
      <c r="G44" s="372"/>
      <c r="H44" s="362"/>
      <c r="J44" s="359"/>
      <c r="L44" s="359"/>
    </row>
    <row r="45" spans="1:14" ht="19" customHeight="1">
      <c r="B45" s="357"/>
      <c r="C45" s="372"/>
      <c r="D45" s="360"/>
      <c r="G45" s="372"/>
      <c r="H45" s="362"/>
      <c r="J45" s="359"/>
      <c r="L45" s="359"/>
    </row>
    <row r="46" spans="1:14" ht="19" customHeight="1">
      <c r="A46" s="963" t="s">
        <v>699</v>
      </c>
      <c r="B46" s="963"/>
      <c r="C46" s="963"/>
      <c r="D46" s="963"/>
      <c r="E46" s="963"/>
      <c r="F46" s="963"/>
      <c r="G46" s="963"/>
      <c r="H46" s="963"/>
      <c r="I46" s="963"/>
      <c r="J46" s="963"/>
      <c r="K46" s="963"/>
      <c r="L46" s="963"/>
      <c r="M46" s="963"/>
      <c r="N46" s="963"/>
    </row>
    <row r="47" spans="1:14" ht="19" customHeight="1">
      <c r="A47" s="963" t="s">
        <v>700</v>
      </c>
      <c r="B47" s="963"/>
      <c r="C47" s="963"/>
      <c r="D47" s="963"/>
      <c r="E47" s="963"/>
      <c r="F47" s="963"/>
      <c r="G47" s="963"/>
      <c r="H47" s="963"/>
      <c r="I47" s="963"/>
      <c r="J47" s="963"/>
      <c r="K47" s="963"/>
      <c r="L47" s="963"/>
      <c r="M47" s="963"/>
      <c r="N47" s="963"/>
    </row>
    <row r="48" spans="1:14" ht="39.75" customHeight="1">
      <c r="A48" s="353"/>
      <c r="B48" s="363"/>
      <c r="C48" s="372"/>
      <c r="D48" s="360"/>
      <c r="G48" s="372"/>
      <c r="H48" s="362"/>
      <c r="J48" s="359"/>
      <c r="K48" s="359"/>
      <c r="L48" s="369"/>
      <c r="M48" s="359"/>
      <c r="N48" s="369"/>
    </row>
    <row r="49" spans="1:14" ht="19" customHeight="1">
      <c r="A49" s="963" t="s">
        <v>361</v>
      </c>
      <c r="B49" s="963"/>
      <c r="C49" s="963"/>
      <c r="D49" s="963"/>
      <c r="E49" s="963"/>
      <c r="F49" s="963"/>
      <c r="G49" s="963"/>
      <c r="H49" s="963"/>
      <c r="I49" s="963"/>
      <c r="J49" s="963"/>
      <c r="K49" s="963"/>
      <c r="L49" s="963"/>
      <c r="M49" s="963"/>
      <c r="N49" s="963"/>
    </row>
    <row r="50" spans="1:14" ht="38.25" customHeight="1">
      <c r="A50" s="962" t="s">
        <v>157</v>
      </c>
      <c r="B50" s="962"/>
      <c r="C50" s="962"/>
      <c r="D50" s="962"/>
      <c r="E50" s="962"/>
      <c r="F50" s="962"/>
      <c r="G50" s="962"/>
      <c r="H50" s="962"/>
      <c r="I50" s="962"/>
      <c r="J50" s="962"/>
      <c r="K50" s="962"/>
      <c r="L50" s="962"/>
      <c r="M50" s="962"/>
      <c r="N50" s="962"/>
    </row>
    <row r="51" spans="1:14" ht="19" customHeight="1">
      <c r="B51" s="359"/>
      <c r="D51" s="359"/>
      <c r="F51" s="359"/>
      <c r="H51" s="359"/>
      <c r="J51" s="359"/>
      <c r="L51" s="359"/>
    </row>
    <row r="52" spans="1:14" ht="19" customHeight="1">
      <c r="B52" s="359"/>
      <c r="D52" s="359"/>
      <c r="F52" s="359"/>
      <c r="H52" s="359"/>
      <c r="J52" s="359"/>
      <c r="L52" s="359"/>
    </row>
    <row r="53" spans="1:14" ht="19" customHeight="1">
      <c r="B53" s="359"/>
      <c r="D53" s="359"/>
      <c r="F53" s="359"/>
      <c r="H53" s="359"/>
      <c r="J53" s="359"/>
      <c r="L53" s="359"/>
    </row>
    <row r="54" spans="1:14" ht="19" customHeight="1">
      <c r="B54" s="359"/>
      <c r="D54" s="359"/>
      <c r="F54" s="359"/>
      <c r="H54" s="359"/>
      <c r="J54" s="359"/>
      <c r="L54" s="359"/>
    </row>
    <row r="55" spans="1:14" ht="19" customHeight="1">
      <c r="B55" s="359"/>
      <c r="D55" s="359"/>
      <c r="F55" s="359"/>
      <c r="H55" s="359"/>
      <c r="J55" s="359"/>
      <c r="L55" s="359"/>
    </row>
    <row r="56" spans="1:14" ht="19" customHeight="1">
      <c r="B56" s="359"/>
      <c r="D56" s="359"/>
      <c r="F56" s="359"/>
      <c r="H56" s="359"/>
      <c r="J56" s="359"/>
      <c r="L56" s="359"/>
    </row>
    <row r="57" spans="1:14">
      <c r="B57" s="359"/>
      <c r="D57" s="359"/>
      <c r="F57" s="359"/>
      <c r="H57" s="359"/>
      <c r="J57" s="359"/>
      <c r="L57" s="359"/>
    </row>
    <row r="58" spans="1:14">
      <c r="B58" s="359"/>
      <c r="D58" s="359"/>
      <c r="F58" s="359"/>
      <c r="H58" s="359"/>
      <c r="J58" s="359"/>
      <c r="L58" s="359"/>
    </row>
    <row r="59" spans="1:14">
      <c r="B59" s="359"/>
      <c r="D59" s="359"/>
      <c r="F59" s="359"/>
      <c r="H59" s="359"/>
      <c r="J59" s="359"/>
      <c r="L59" s="359"/>
    </row>
    <row r="60" spans="1:14">
      <c r="B60" s="359"/>
      <c r="D60" s="359"/>
      <c r="F60" s="359"/>
      <c r="H60" s="359"/>
      <c r="J60" s="359"/>
      <c r="L60" s="359"/>
    </row>
    <row r="61" spans="1:14">
      <c r="B61" s="359"/>
      <c r="D61" s="359"/>
      <c r="F61" s="359"/>
      <c r="H61" s="359"/>
      <c r="J61" s="359"/>
      <c r="L61" s="359"/>
    </row>
    <row r="62" spans="1:14">
      <c r="B62" s="359"/>
      <c r="D62" s="359"/>
      <c r="F62" s="359"/>
      <c r="H62" s="359"/>
      <c r="J62" s="359"/>
      <c r="L62" s="359"/>
    </row>
    <row r="63" spans="1:14">
      <c r="B63" s="359"/>
      <c r="D63" s="359"/>
      <c r="F63" s="359"/>
      <c r="H63" s="359"/>
      <c r="J63" s="359"/>
      <c r="L63" s="359"/>
    </row>
    <row r="64" spans="1:14">
      <c r="B64" s="359"/>
      <c r="D64" s="359"/>
      <c r="F64" s="359"/>
      <c r="H64" s="359"/>
      <c r="J64" s="359"/>
      <c r="L64" s="359"/>
    </row>
    <row r="65" spans="2:12">
      <c r="B65" s="359"/>
      <c r="D65" s="359"/>
      <c r="F65" s="359"/>
      <c r="H65" s="359"/>
      <c r="J65" s="359"/>
      <c r="L65" s="359"/>
    </row>
    <row r="66" spans="2:12">
      <c r="B66" s="359"/>
      <c r="D66" s="359"/>
      <c r="F66" s="359"/>
      <c r="H66" s="359"/>
      <c r="J66" s="359"/>
      <c r="L66" s="359"/>
    </row>
    <row r="67" spans="2:12">
      <c r="B67" s="359"/>
      <c r="D67" s="359"/>
      <c r="F67" s="359"/>
      <c r="H67" s="359"/>
      <c r="J67" s="359"/>
      <c r="L67" s="359"/>
    </row>
    <row r="68" spans="2:12">
      <c r="B68" s="359"/>
      <c r="D68" s="359"/>
      <c r="F68" s="359"/>
      <c r="H68" s="359"/>
      <c r="J68" s="359"/>
      <c r="L68" s="359"/>
    </row>
    <row r="69" spans="2:12">
      <c r="B69" s="359"/>
      <c r="D69" s="359"/>
      <c r="F69" s="359"/>
      <c r="H69" s="359"/>
      <c r="J69" s="359"/>
      <c r="L69" s="359"/>
    </row>
    <row r="70" spans="2:12">
      <c r="B70" s="359"/>
      <c r="D70" s="359"/>
      <c r="F70" s="359"/>
      <c r="H70" s="359"/>
      <c r="J70" s="359"/>
      <c r="L70" s="359"/>
    </row>
    <row r="71" spans="2:12">
      <c r="B71" s="359"/>
      <c r="D71" s="359"/>
      <c r="F71" s="359"/>
      <c r="H71" s="359"/>
      <c r="J71" s="359"/>
      <c r="L71" s="359"/>
    </row>
    <row r="72" spans="2:12">
      <c r="B72" s="359"/>
      <c r="D72" s="359"/>
      <c r="F72" s="359"/>
      <c r="H72" s="359"/>
      <c r="J72" s="359"/>
      <c r="L72" s="359"/>
    </row>
    <row r="73" spans="2:12">
      <c r="B73" s="359"/>
      <c r="D73" s="359"/>
      <c r="F73" s="359"/>
      <c r="H73" s="359"/>
      <c r="J73" s="359"/>
      <c r="L73" s="359"/>
    </row>
    <row r="74" spans="2:12">
      <c r="B74" s="359"/>
      <c r="D74" s="359"/>
      <c r="F74" s="359"/>
      <c r="H74" s="359"/>
      <c r="J74" s="359"/>
      <c r="L74" s="359"/>
    </row>
    <row r="75" spans="2:12">
      <c r="B75" s="359"/>
      <c r="D75" s="359"/>
      <c r="F75" s="359"/>
      <c r="H75" s="359"/>
      <c r="J75" s="359"/>
      <c r="L75" s="359"/>
    </row>
    <row r="76" spans="2:12">
      <c r="B76" s="359"/>
      <c r="D76" s="359"/>
      <c r="F76" s="359"/>
      <c r="H76" s="359"/>
      <c r="J76" s="359"/>
      <c r="L76" s="359"/>
    </row>
    <row r="77" spans="2:12">
      <c r="B77" s="359"/>
      <c r="D77" s="359"/>
      <c r="F77" s="359"/>
      <c r="H77" s="359"/>
      <c r="J77" s="359"/>
      <c r="L77" s="359"/>
    </row>
    <row r="78" spans="2:12">
      <c r="B78" s="359"/>
      <c r="D78" s="359"/>
      <c r="F78" s="359"/>
      <c r="H78" s="359"/>
      <c r="J78" s="359"/>
      <c r="L78" s="359"/>
    </row>
    <row r="79" spans="2:12">
      <c r="B79" s="359"/>
      <c r="D79" s="359"/>
      <c r="F79" s="359"/>
      <c r="H79" s="359"/>
      <c r="J79" s="359"/>
      <c r="L79" s="359"/>
    </row>
    <row r="80" spans="2:12">
      <c r="B80" s="359"/>
      <c r="D80" s="359"/>
      <c r="F80" s="359"/>
      <c r="H80" s="359"/>
      <c r="J80" s="359"/>
      <c r="L80" s="359"/>
    </row>
    <row r="81" spans="2:12">
      <c r="B81" s="359"/>
      <c r="D81" s="359"/>
      <c r="F81" s="359"/>
      <c r="H81" s="359"/>
      <c r="J81" s="359"/>
      <c r="L81" s="359"/>
    </row>
    <row r="82" spans="2:12">
      <c r="B82" s="359"/>
      <c r="D82" s="359"/>
      <c r="F82" s="359"/>
      <c r="H82" s="359"/>
      <c r="J82" s="359"/>
      <c r="L82" s="359"/>
    </row>
    <row r="83" spans="2:12">
      <c r="B83" s="359"/>
      <c r="D83" s="359"/>
      <c r="F83" s="359"/>
      <c r="H83" s="359"/>
      <c r="J83" s="359"/>
      <c r="L83" s="359"/>
    </row>
    <row r="84" spans="2:12">
      <c r="B84" s="359"/>
      <c r="D84" s="359"/>
      <c r="F84" s="359"/>
      <c r="H84" s="359"/>
      <c r="J84" s="359"/>
      <c r="L84" s="359"/>
    </row>
    <row r="85" spans="2:12">
      <c r="B85" s="359"/>
      <c r="D85" s="359"/>
      <c r="F85" s="359"/>
      <c r="H85" s="359"/>
      <c r="J85" s="359"/>
      <c r="L85" s="359"/>
    </row>
    <row r="86" spans="2:12">
      <c r="B86" s="359"/>
      <c r="D86" s="359"/>
      <c r="F86" s="359"/>
      <c r="H86" s="359"/>
      <c r="J86" s="359"/>
      <c r="L86" s="359"/>
    </row>
    <row r="87" spans="2:12">
      <c r="B87" s="359"/>
      <c r="D87" s="359"/>
      <c r="F87" s="359"/>
      <c r="H87" s="359"/>
      <c r="J87" s="359"/>
      <c r="L87" s="359"/>
    </row>
    <row r="88" spans="2:12">
      <c r="B88" s="359"/>
      <c r="D88" s="359"/>
      <c r="F88" s="359"/>
      <c r="H88" s="359"/>
      <c r="J88" s="359"/>
      <c r="L88" s="359"/>
    </row>
    <row r="89" spans="2:12">
      <c r="B89" s="359"/>
      <c r="D89" s="359"/>
      <c r="F89" s="359"/>
      <c r="H89" s="359"/>
      <c r="J89" s="359"/>
      <c r="L89" s="359"/>
    </row>
    <row r="90" spans="2:12">
      <c r="B90" s="359"/>
      <c r="D90" s="359"/>
      <c r="F90" s="359"/>
      <c r="H90" s="359"/>
      <c r="J90" s="359"/>
      <c r="L90" s="359"/>
    </row>
    <row r="91" spans="2:12">
      <c r="B91" s="359"/>
      <c r="D91" s="359"/>
      <c r="F91" s="359"/>
      <c r="H91" s="359"/>
      <c r="J91" s="359"/>
      <c r="L91" s="359"/>
    </row>
    <row r="92" spans="2:12">
      <c r="B92" s="359"/>
      <c r="D92" s="359"/>
      <c r="F92" s="359"/>
      <c r="H92" s="359"/>
      <c r="J92" s="359"/>
      <c r="L92" s="359"/>
    </row>
    <row r="93" spans="2:12">
      <c r="B93" s="359"/>
      <c r="D93" s="359"/>
      <c r="F93" s="359"/>
      <c r="H93" s="359"/>
      <c r="J93" s="359"/>
      <c r="L93" s="359"/>
    </row>
    <row r="94" spans="2:12">
      <c r="B94" s="359"/>
      <c r="D94" s="359"/>
      <c r="F94" s="359"/>
      <c r="H94" s="359"/>
      <c r="J94" s="359"/>
      <c r="L94" s="359"/>
    </row>
    <row r="95" spans="2:12">
      <c r="B95" s="359"/>
      <c r="D95" s="359"/>
      <c r="F95" s="359"/>
      <c r="H95" s="359"/>
      <c r="J95" s="359"/>
      <c r="L95" s="359"/>
    </row>
    <row r="96" spans="2:12">
      <c r="B96" s="359"/>
      <c r="D96" s="359"/>
      <c r="F96" s="359"/>
      <c r="H96" s="359"/>
      <c r="J96" s="359"/>
      <c r="L96" s="359"/>
    </row>
    <row r="97" spans="2:12">
      <c r="B97" s="359"/>
      <c r="D97" s="359"/>
      <c r="F97" s="359"/>
      <c r="H97" s="359"/>
      <c r="J97" s="359"/>
      <c r="L97" s="359"/>
    </row>
    <row r="98" spans="2:12">
      <c r="B98" s="359"/>
      <c r="D98" s="359"/>
      <c r="F98" s="359"/>
      <c r="H98" s="359"/>
      <c r="J98" s="359"/>
      <c r="L98" s="359"/>
    </row>
    <row r="99" spans="2:12">
      <c r="B99" s="359"/>
      <c r="D99" s="359"/>
      <c r="F99" s="359"/>
      <c r="H99" s="359"/>
      <c r="J99" s="359"/>
      <c r="L99" s="359"/>
    </row>
    <row r="100" spans="2:12">
      <c r="B100" s="359"/>
      <c r="D100" s="359"/>
      <c r="F100" s="359"/>
      <c r="H100" s="359"/>
      <c r="J100" s="359"/>
      <c r="L100" s="359"/>
    </row>
    <row r="101" spans="2:12">
      <c r="B101" s="359"/>
      <c r="D101" s="359"/>
      <c r="F101" s="359"/>
      <c r="H101" s="359"/>
      <c r="J101" s="359"/>
      <c r="L101" s="359"/>
    </row>
    <row r="102" spans="2:12">
      <c r="B102" s="359"/>
      <c r="D102" s="359"/>
      <c r="F102" s="359"/>
      <c r="H102" s="359"/>
      <c r="J102" s="359"/>
      <c r="L102" s="359"/>
    </row>
    <row r="103" spans="2:12">
      <c r="B103" s="359"/>
      <c r="D103" s="359"/>
      <c r="F103" s="359"/>
      <c r="H103" s="359"/>
      <c r="J103" s="359"/>
      <c r="L103" s="359"/>
    </row>
    <row r="104" spans="2:12">
      <c r="B104" s="359"/>
      <c r="D104" s="359"/>
      <c r="F104" s="359"/>
      <c r="H104" s="359"/>
      <c r="J104" s="359"/>
      <c r="L104" s="359"/>
    </row>
    <row r="105" spans="2:12">
      <c r="B105" s="359"/>
      <c r="D105" s="359"/>
      <c r="F105" s="359"/>
      <c r="H105" s="359"/>
      <c r="J105" s="359"/>
      <c r="L105" s="359"/>
    </row>
    <row r="106" spans="2:12">
      <c r="B106" s="359"/>
      <c r="D106" s="359"/>
      <c r="F106" s="359"/>
      <c r="H106" s="359"/>
      <c r="J106" s="359"/>
      <c r="L106" s="359"/>
    </row>
    <row r="107" spans="2:12">
      <c r="B107" s="359"/>
      <c r="D107" s="359"/>
      <c r="F107" s="359"/>
      <c r="H107" s="359"/>
      <c r="J107" s="359"/>
      <c r="L107" s="359"/>
    </row>
    <row r="108" spans="2:12">
      <c r="B108" s="359"/>
      <c r="D108" s="359"/>
      <c r="F108" s="359"/>
      <c r="H108" s="359"/>
      <c r="J108" s="359"/>
      <c r="L108" s="359"/>
    </row>
    <row r="109" spans="2:12">
      <c r="B109" s="359"/>
      <c r="D109" s="359"/>
      <c r="F109" s="359"/>
      <c r="H109" s="359"/>
      <c r="J109" s="359"/>
      <c r="L109" s="359"/>
    </row>
    <row r="110" spans="2:12">
      <c r="B110" s="359"/>
      <c r="D110" s="359"/>
      <c r="F110" s="359"/>
      <c r="H110" s="359"/>
      <c r="J110" s="359"/>
      <c r="L110" s="359"/>
    </row>
    <row r="111" spans="2:12">
      <c r="B111" s="359"/>
      <c r="D111" s="359"/>
      <c r="F111" s="359"/>
      <c r="H111" s="359"/>
      <c r="J111" s="359"/>
      <c r="L111" s="359"/>
    </row>
    <row r="112" spans="2:12">
      <c r="B112" s="359"/>
      <c r="D112" s="359"/>
      <c r="F112" s="359"/>
      <c r="H112" s="359"/>
      <c r="J112" s="359"/>
      <c r="L112" s="359"/>
    </row>
    <row r="113" spans="2:12">
      <c r="B113" s="359"/>
      <c r="D113" s="359"/>
      <c r="F113" s="359"/>
      <c r="H113" s="359"/>
      <c r="J113" s="359"/>
      <c r="L113" s="359"/>
    </row>
  </sheetData>
  <mergeCells count="13">
    <mergeCell ref="A50:N50"/>
    <mergeCell ref="B9:M9"/>
    <mergeCell ref="A46:N46"/>
    <mergeCell ref="B5:M5"/>
    <mergeCell ref="B6:M6"/>
    <mergeCell ref="B7:C7"/>
    <mergeCell ref="D7:E7"/>
    <mergeCell ref="F7:G7"/>
    <mergeCell ref="H7:I7"/>
    <mergeCell ref="J7:K7"/>
    <mergeCell ref="L7:M7"/>
    <mergeCell ref="A47:N47"/>
    <mergeCell ref="A49:N49"/>
  </mergeCells>
  <phoneticPr fontId="7" type="noConversion"/>
  <printOptions horizontalCentered="1"/>
  <pageMargins left="0.39370078740157483" right="0.39370078740157483" top="0.59055118110236227" bottom="0.59055118110236227" header="0.39370078740157483" footer="0.39370078740157483"/>
  <pageSetup paperSize="9" scale="59" orientation="portrait" r:id="rId1"/>
  <headerFooter alignWithMargins="0">
    <oddHeader>&amp;C&amp;"Helvetica,Fett"&amp;12 2017</oddHeader>
    <oddFooter>&amp;C&amp;"Helvetica,Standard" Eidg. Steuerverwaltung  -  Administration fédérale des contributions  -  Amministrazione federale delle contribuzioni&amp;R79</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Tabelle72">
    <pageSetUpPr fitToPage="1"/>
  </sheetPr>
  <dimension ref="A1:N113"/>
  <sheetViews>
    <sheetView view="pageLayout" zoomScale="70" zoomScaleNormal="60" zoomScalePageLayoutView="70" workbookViewId="0"/>
  </sheetViews>
  <sheetFormatPr baseColWidth="10" defaultColWidth="10.33203125" defaultRowHeight="13"/>
  <cols>
    <col min="1" max="1" width="23.6640625" style="361" customWidth="1"/>
    <col min="2" max="2" width="9.6640625" style="361" customWidth="1"/>
    <col min="3" max="3" width="9.6640625" style="369" customWidth="1"/>
    <col min="4" max="4" width="9.6640625" style="361" customWidth="1"/>
    <col min="5" max="5" width="9.6640625" style="369" customWidth="1"/>
    <col min="6" max="6" width="9.6640625" style="361" customWidth="1"/>
    <col min="7" max="7" width="9.6640625" style="369" customWidth="1"/>
    <col min="8" max="8" width="9.6640625" style="361" customWidth="1"/>
    <col min="9" max="9" width="9.6640625" style="369" customWidth="1"/>
    <col min="10" max="10" width="9.6640625" style="361" customWidth="1"/>
    <col min="11" max="11" width="9.6640625" style="369" customWidth="1"/>
    <col min="12" max="12" width="11.6640625" style="361" customWidth="1"/>
    <col min="13" max="13" width="9.6640625" style="369" customWidth="1"/>
    <col min="14" max="14" width="23.83203125" style="363" bestFit="1" customWidth="1"/>
    <col min="15" max="241" width="12.6640625" style="361" customWidth="1"/>
    <col min="242" max="16384" width="10.33203125" style="361"/>
  </cols>
  <sheetData>
    <row r="1" spans="1:14" ht="19" customHeight="1">
      <c r="A1" s="353" t="s">
        <v>388</v>
      </c>
      <c r="C1" s="368"/>
      <c r="D1" s="353"/>
      <c r="E1" s="368"/>
    </row>
    <row r="2" spans="1:14" ht="19" customHeight="1"/>
    <row r="3" spans="1:14" ht="19" customHeight="1">
      <c r="A3" s="356" t="s">
        <v>0</v>
      </c>
    </row>
    <row r="4" spans="1:14" ht="19" customHeight="1" thickBot="1">
      <c r="A4" s="459"/>
    </row>
    <row r="5" spans="1:14" ht="19" customHeight="1">
      <c r="A5" s="375">
        <v>40</v>
      </c>
      <c r="B5" s="969" t="s">
        <v>25</v>
      </c>
      <c r="C5" s="970"/>
      <c r="D5" s="970"/>
      <c r="E5" s="970"/>
      <c r="F5" s="970"/>
      <c r="G5" s="970"/>
      <c r="H5" s="970"/>
      <c r="I5" s="970"/>
      <c r="J5" s="970"/>
      <c r="K5" s="970"/>
      <c r="L5" s="970"/>
      <c r="M5" s="971"/>
      <c r="N5" s="365">
        <v>40</v>
      </c>
    </row>
    <row r="6" spans="1:14" ht="19" customHeight="1" thickBot="1">
      <c r="A6" s="364" t="s">
        <v>224</v>
      </c>
      <c r="B6" s="972" t="s">
        <v>27</v>
      </c>
      <c r="C6" s="973"/>
      <c r="D6" s="973"/>
      <c r="E6" s="973"/>
      <c r="F6" s="973"/>
      <c r="G6" s="973"/>
      <c r="H6" s="973"/>
      <c r="I6" s="973"/>
      <c r="J6" s="973"/>
      <c r="K6" s="973"/>
      <c r="L6" s="973"/>
      <c r="M6" s="974"/>
      <c r="N6" s="366" t="s">
        <v>237</v>
      </c>
    </row>
    <row r="7" spans="1:14" ht="19" customHeight="1">
      <c r="A7" s="376"/>
      <c r="B7" s="960" t="s">
        <v>238</v>
      </c>
      <c r="C7" s="961"/>
      <c r="D7" s="960" t="s">
        <v>239</v>
      </c>
      <c r="E7" s="961"/>
      <c r="F7" s="960" t="s">
        <v>240</v>
      </c>
      <c r="G7" s="961"/>
      <c r="H7" s="960" t="s">
        <v>241</v>
      </c>
      <c r="I7" s="961"/>
      <c r="J7" s="967" t="s">
        <v>363</v>
      </c>
      <c r="K7" s="968"/>
      <c r="L7" s="967" t="s">
        <v>364</v>
      </c>
      <c r="M7" s="968"/>
      <c r="N7" s="365"/>
    </row>
    <row r="8" spans="1:14" ht="19" customHeight="1">
      <c r="A8" s="376"/>
      <c r="B8" s="355"/>
      <c r="C8" s="370"/>
      <c r="D8" s="355"/>
      <c r="E8" s="370"/>
      <c r="F8" s="355"/>
      <c r="G8" s="370"/>
      <c r="H8" s="355"/>
      <c r="I8" s="370"/>
      <c r="J8" s="355"/>
      <c r="K8" s="370"/>
      <c r="L8" s="355"/>
      <c r="M8" s="370"/>
      <c r="N8" s="365"/>
    </row>
    <row r="9" spans="1:14" ht="19" customHeight="1">
      <c r="A9" s="377" t="s">
        <v>220</v>
      </c>
      <c r="B9" s="964" t="s">
        <v>29</v>
      </c>
      <c r="C9" s="965"/>
      <c r="D9" s="965"/>
      <c r="E9" s="965"/>
      <c r="F9" s="965"/>
      <c r="G9" s="965"/>
      <c r="H9" s="965"/>
      <c r="I9" s="965"/>
      <c r="J9" s="965"/>
      <c r="K9" s="965"/>
      <c r="L9" s="965"/>
      <c r="M9" s="966"/>
      <c r="N9" s="410" t="s">
        <v>295</v>
      </c>
    </row>
    <row r="10" spans="1:14" ht="19" customHeight="1">
      <c r="A10" s="356"/>
      <c r="B10" s="367" t="s">
        <v>54</v>
      </c>
      <c r="C10" s="371" t="s">
        <v>31</v>
      </c>
      <c r="D10" s="367" t="s">
        <v>54</v>
      </c>
      <c r="E10" s="371" t="s">
        <v>31</v>
      </c>
      <c r="F10" s="367" t="s">
        <v>54</v>
      </c>
      <c r="G10" s="371" t="s">
        <v>31</v>
      </c>
      <c r="H10" s="367" t="s">
        <v>54</v>
      </c>
      <c r="I10" s="373" t="s">
        <v>31</v>
      </c>
      <c r="J10" s="367" t="s">
        <v>54</v>
      </c>
      <c r="K10" s="371" t="s">
        <v>31</v>
      </c>
      <c r="L10" s="367" t="s">
        <v>54</v>
      </c>
      <c r="M10" s="371" t="s">
        <v>31</v>
      </c>
      <c r="N10" s="411"/>
    </row>
    <row r="11" spans="1:14" ht="25" customHeight="1">
      <c r="A11" s="414" t="s">
        <v>155</v>
      </c>
      <c r="B11" s="396">
        <v>2000</v>
      </c>
      <c r="C11" s="397">
        <v>10</v>
      </c>
      <c r="D11" s="396">
        <v>6000</v>
      </c>
      <c r="E11" s="397">
        <v>12</v>
      </c>
      <c r="F11" s="396">
        <v>14000</v>
      </c>
      <c r="G11" s="397">
        <v>14</v>
      </c>
      <c r="H11" s="396">
        <v>117000</v>
      </c>
      <c r="I11" s="397">
        <v>23.4</v>
      </c>
      <c r="J11" s="396">
        <v>275000</v>
      </c>
      <c r="K11" s="397">
        <v>27.5</v>
      </c>
      <c r="L11" s="396">
        <v>1500000</v>
      </c>
      <c r="M11" s="397">
        <v>30</v>
      </c>
      <c r="N11" s="412" t="s">
        <v>365</v>
      </c>
    </row>
    <row r="12" spans="1:14" ht="25" customHeight="1">
      <c r="A12" s="414" t="s">
        <v>56</v>
      </c>
      <c r="B12" s="398">
        <v>880</v>
      </c>
      <c r="C12" s="399">
        <v>4.4000000000000004</v>
      </c>
      <c r="D12" s="378">
        <v>4180</v>
      </c>
      <c r="E12" s="379">
        <v>8.36</v>
      </c>
      <c r="F12" s="398">
        <v>9680</v>
      </c>
      <c r="G12" s="399">
        <v>9.68</v>
      </c>
      <c r="H12" s="398">
        <v>76945</v>
      </c>
      <c r="I12" s="399">
        <v>15.388999999999999</v>
      </c>
      <c r="J12" s="398">
        <v>207828.5</v>
      </c>
      <c r="K12" s="399">
        <v>20.78285</v>
      </c>
      <c r="L12" s="398">
        <v>1307828.5</v>
      </c>
      <c r="M12" s="399">
        <v>26.156569999999999</v>
      </c>
      <c r="N12" s="412" t="s">
        <v>366</v>
      </c>
    </row>
    <row r="13" spans="1:14" ht="25" customHeight="1">
      <c r="A13" s="414" t="s">
        <v>59</v>
      </c>
      <c r="B13" s="398">
        <v>3300.0000000000005</v>
      </c>
      <c r="C13" s="399">
        <v>16.500000000000004</v>
      </c>
      <c r="D13" s="378">
        <v>10500</v>
      </c>
      <c r="E13" s="379">
        <v>21</v>
      </c>
      <c r="F13" s="398">
        <v>22500</v>
      </c>
      <c r="G13" s="399">
        <v>22.5</v>
      </c>
      <c r="H13" s="398">
        <v>142500</v>
      </c>
      <c r="I13" s="399">
        <v>28.5</v>
      </c>
      <c r="J13" s="398">
        <v>300000</v>
      </c>
      <c r="K13" s="399">
        <v>30</v>
      </c>
      <c r="L13" s="398">
        <v>1500000</v>
      </c>
      <c r="M13" s="399">
        <v>30</v>
      </c>
      <c r="N13" s="412" t="s">
        <v>367</v>
      </c>
    </row>
    <row r="14" spans="1:14" ht="25" customHeight="1">
      <c r="A14" s="414" t="s">
        <v>303</v>
      </c>
      <c r="B14" s="398">
        <v>2400</v>
      </c>
      <c r="C14" s="399">
        <v>12</v>
      </c>
      <c r="D14" s="378">
        <v>6000</v>
      </c>
      <c r="E14" s="379">
        <v>12</v>
      </c>
      <c r="F14" s="398">
        <v>12000</v>
      </c>
      <c r="G14" s="399">
        <v>12</v>
      </c>
      <c r="H14" s="398">
        <v>60000</v>
      </c>
      <c r="I14" s="399">
        <v>12</v>
      </c>
      <c r="J14" s="398">
        <v>120000</v>
      </c>
      <c r="K14" s="399">
        <v>12</v>
      </c>
      <c r="L14" s="398">
        <v>600000</v>
      </c>
      <c r="M14" s="399">
        <v>12</v>
      </c>
      <c r="N14" s="412" t="s">
        <v>303</v>
      </c>
    </row>
    <row r="15" spans="1:14" ht="25" customHeight="1">
      <c r="A15" s="414" t="s">
        <v>65</v>
      </c>
      <c r="B15" s="398">
        <v>0</v>
      </c>
      <c r="C15" s="399">
        <v>0</v>
      </c>
      <c r="D15" s="378">
        <v>0</v>
      </c>
      <c r="E15" s="379">
        <v>0</v>
      </c>
      <c r="F15" s="398">
        <v>0</v>
      </c>
      <c r="G15" s="399">
        <v>0</v>
      </c>
      <c r="H15" s="398">
        <v>0</v>
      </c>
      <c r="I15" s="399">
        <v>0</v>
      </c>
      <c r="J15" s="398">
        <v>0</v>
      </c>
      <c r="K15" s="399">
        <v>0</v>
      </c>
      <c r="L15" s="398">
        <v>0</v>
      </c>
      <c r="M15" s="399">
        <v>0</v>
      </c>
      <c r="N15" s="412" t="s">
        <v>65</v>
      </c>
    </row>
    <row r="16" spans="1:14" ht="25" customHeight="1">
      <c r="A16" s="414" t="s">
        <v>304</v>
      </c>
      <c r="B16" s="398">
        <v>0</v>
      </c>
      <c r="C16" s="399">
        <v>0</v>
      </c>
      <c r="D16" s="378">
        <v>0</v>
      </c>
      <c r="E16" s="379">
        <v>0</v>
      </c>
      <c r="F16" s="398">
        <v>0</v>
      </c>
      <c r="G16" s="399">
        <v>0</v>
      </c>
      <c r="H16" s="398">
        <v>0</v>
      </c>
      <c r="I16" s="399">
        <v>0</v>
      </c>
      <c r="J16" s="398">
        <v>0</v>
      </c>
      <c r="K16" s="399">
        <v>0</v>
      </c>
      <c r="L16" s="398">
        <v>0</v>
      </c>
      <c r="M16" s="399">
        <v>0</v>
      </c>
      <c r="N16" s="412" t="s">
        <v>368</v>
      </c>
    </row>
    <row r="17" spans="1:14" ht="25" customHeight="1">
      <c r="A17" s="414" t="s">
        <v>305</v>
      </c>
      <c r="B17" s="398">
        <v>0</v>
      </c>
      <c r="C17" s="399">
        <v>0</v>
      </c>
      <c r="D17" s="378">
        <v>3000</v>
      </c>
      <c r="E17" s="379">
        <v>6</v>
      </c>
      <c r="F17" s="398">
        <v>8000</v>
      </c>
      <c r="G17" s="399">
        <v>8</v>
      </c>
      <c r="H17" s="398">
        <v>48000</v>
      </c>
      <c r="I17" s="399">
        <v>9.6</v>
      </c>
      <c r="J17" s="398">
        <v>98000</v>
      </c>
      <c r="K17" s="399">
        <v>9.8000000000000007</v>
      </c>
      <c r="L17" s="398">
        <v>498000</v>
      </c>
      <c r="M17" s="399">
        <v>9.9600000000000009</v>
      </c>
      <c r="N17" s="412" t="s">
        <v>369</v>
      </c>
    </row>
    <row r="18" spans="1:14" ht="25" customHeight="1">
      <c r="A18" s="414" t="s">
        <v>74</v>
      </c>
      <c r="B18" s="398">
        <v>805.00000000000011</v>
      </c>
      <c r="C18" s="399">
        <v>4.0250000000000004</v>
      </c>
      <c r="D18" s="378">
        <v>3220.0000000000005</v>
      </c>
      <c r="E18" s="379">
        <v>6.4400000000000013</v>
      </c>
      <c r="F18" s="398">
        <v>7245.0000000000009</v>
      </c>
      <c r="G18" s="399">
        <v>7.245000000000001</v>
      </c>
      <c r="H18" s="398">
        <v>78890</v>
      </c>
      <c r="I18" s="399">
        <v>15.778</v>
      </c>
      <c r="J18" s="398">
        <v>159390</v>
      </c>
      <c r="K18" s="399">
        <v>15.939</v>
      </c>
      <c r="L18" s="398">
        <v>1004237.5</v>
      </c>
      <c r="M18" s="399">
        <v>20.08475</v>
      </c>
      <c r="N18" s="412" t="s">
        <v>370</v>
      </c>
    </row>
    <row r="19" spans="1:14" ht="25" customHeight="1">
      <c r="A19" s="414" t="s">
        <v>229</v>
      </c>
      <c r="B19" s="398">
        <v>1200</v>
      </c>
      <c r="C19" s="399">
        <v>6</v>
      </c>
      <c r="D19" s="378">
        <v>3060</v>
      </c>
      <c r="E19" s="379">
        <v>6.12</v>
      </c>
      <c r="F19" s="398">
        <v>6480</v>
      </c>
      <c r="G19" s="399">
        <v>6.48</v>
      </c>
      <c r="H19" s="398">
        <v>42540</v>
      </c>
      <c r="I19" s="399">
        <v>8.5079999999999991</v>
      </c>
      <c r="J19" s="398">
        <v>101040</v>
      </c>
      <c r="K19" s="399">
        <v>10.103999999999999</v>
      </c>
      <c r="L19" s="398">
        <v>581040</v>
      </c>
      <c r="M19" s="399">
        <v>11.620799999999999</v>
      </c>
      <c r="N19" s="412" t="s">
        <v>371</v>
      </c>
    </row>
    <row r="20" spans="1:14" ht="25" customHeight="1">
      <c r="A20" s="414" t="s">
        <v>53</v>
      </c>
      <c r="B20" s="398">
        <v>1237.5</v>
      </c>
      <c r="C20" s="399">
        <v>6.1875</v>
      </c>
      <c r="D20" s="378">
        <v>3712.5</v>
      </c>
      <c r="E20" s="379">
        <v>7.4249999999999998</v>
      </c>
      <c r="F20" s="398">
        <v>7837.5</v>
      </c>
      <c r="G20" s="399">
        <v>7.8375000000000004</v>
      </c>
      <c r="H20" s="398">
        <v>40837.5</v>
      </c>
      <c r="I20" s="399">
        <v>8.1675000000000004</v>
      </c>
      <c r="J20" s="398">
        <v>82087.5</v>
      </c>
      <c r="K20" s="399">
        <v>8.2087500000000002</v>
      </c>
      <c r="L20" s="398">
        <v>412087.5</v>
      </c>
      <c r="M20" s="399">
        <v>8.2417499999999997</v>
      </c>
      <c r="N20" s="412" t="s">
        <v>53</v>
      </c>
    </row>
    <row r="21" spans="1:14" ht="25" customHeight="1">
      <c r="A21" s="414" t="s">
        <v>230</v>
      </c>
      <c r="B21" s="398">
        <v>1800</v>
      </c>
      <c r="C21" s="399">
        <v>9</v>
      </c>
      <c r="D21" s="378">
        <v>7443.2</v>
      </c>
      <c r="E21" s="379">
        <v>14.8864</v>
      </c>
      <c r="F21" s="398">
        <v>20021.150000000001</v>
      </c>
      <c r="G21" s="399">
        <v>20.021150000000002</v>
      </c>
      <c r="H21" s="398">
        <v>112500.09999999999</v>
      </c>
      <c r="I21" s="399">
        <v>22.500019999999999</v>
      </c>
      <c r="J21" s="398">
        <v>225000.1</v>
      </c>
      <c r="K21" s="399">
        <v>22.50001</v>
      </c>
      <c r="L21" s="398">
        <v>1125000.0999999999</v>
      </c>
      <c r="M21" s="399">
        <v>22.500001999999999</v>
      </c>
      <c r="N21" s="412" t="s">
        <v>372</v>
      </c>
    </row>
    <row r="22" spans="1:14" ht="25" customHeight="1">
      <c r="A22" s="414" t="s">
        <v>306</v>
      </c>
      <c r="B22" s="398">
        <v>2250</v>
      </c>
      <c r="C22" s="399">
        <v>11.25</v>
      </c>
      <c r="D22" s="378">
        <v>6000</v>
      </c>
      <c r="E22" s="379">
        <v>12</v>
      </c>
      <c r="F22" s="398">
        <v>12250</v>
      </c>
      <c r="G22" s="399">
        <v>12.25</v>
      </c>
      <c r="H22" s="398">
        <v>74700</v>
      </c>
      <c r="I22" s="399">
        <v>14.94</v>
      </c>
      <c r="J22" s="398">
        <v>174650</v>
      </c>
      <c r="K22" s="399">
        <v>17.465</v>
      </c>
      <c r="L22" s="398">
        <v>1249500</v>
      </c>
      <c r="M22" s="399">
        <v>24.99</v>
      </c>
      <c r="N22" s="412" t="s">
        <v>373</v>
      </c>
    </row>
    <row r="23" spans="1:14" ht="25" customHeight="1">
      <c r="A23" s="414" t="s">
        <v>158</v>
      </c>
      <c r="B23" s="398">
        <v>0</v>
      </c>
      <c r="C23" s="399">
        <v>0</v>
      </c>
      <c r="D23" s="378">
        <v>6750</v>
      </c>
      <c r="E23" s="379">
        <v>13.5</v>
      </c>
      <c r="F23" s="398">
        <v>18000</v>
      </c>
      <c r="G23" s="399">
        <v>18</v>
      </c>
      <c r="H23" s="398">
        <v>108000</v>
      </c>
      <c r="I23" s="399">
        <v>21.6</v>
      </c>
      <c r="J23" s="398">
        <v>220500</v>
      </c>
      <c r="K23" s="399">
        <v>22.05</v>
      </c>
      <c r="L23" s="398">
        <v>1120500</v>
      </c>
      <c r="M23" s="399">
        <v>22.41</v>
      </c>
      <c r="N23" s="412" t="s">
        <v>374</v>
      </c>
    </row>
    <row r="24" spans="1:14" ht="25" customHeight="1">
      <c r="A24" s="414" t="s">
        <v>66</v>
      </c>
      <c r="B24" s="398">
        <v>800</v>
      </c>
      <c r="C24" s="399">
        <v>4</v>
      </c>
      <c r="D24" s="378">
        <v>5200</v>
      </c>
      <c r="E24" s="379">
        <v>10.4</v>
      </c>
      <c r="F24" s="398">
        <v>15600</v>
      </c>
      <c r="G24" s="399">
        <v>15.6</v>
      </c>
      <c r="H24" s="398">
        <v>141200</v>
      </c>
      <c r="I24" s="399">
        <v>28.24</v>
      </c>
      <c r="J24" s="398">
        <v>316800</v>
      </c>
      <c r="K24" s="399">
        <v>31.68</v>
      </c>
      <c r="L24" s="398">
        <v>1596800</v>
      </c>
      <c r="M24" s="399">
        <v>31.936</v>
      </c>
      <c r="N24" s="412" t="s">
        <v>375</v>
      </c>
    </row>
    <row r="25" spans="1:14" ht="25" customHeight="1">
      <c r="A25" s="414" t="s">
        <v>307</v>
      </c>
      <c r="B25" s="398">
        <v>4800</v>
      </c>
      <c r="C25" s="399">
        <v>24</v>
      </c>
      <c r="D25" s="378">
        <v>14400</v>
      </c>
      <c r="E25" s="379">
        <v>28.8</v>
      </c>
      <c r="F25" s="398">
        <v>30400</v>
      </c>
      <c r="G25" s="399">
        <v>30.4</v>
      </c>
      <c r="H25" s="398">
        <v>158400</v>
      </c>
      <c r="I25" s="399">
        <v>31.68</v>
      </c>
      <c r="J25" s="398">
        <v>318400</v>
      </c>
      <c r="K25" s="399">
        <v>31.84</v>
      </c>
      <c r="L25" s="398">
        <v>1598400</v>
      </c>
      <c r="M25" s="399">
        <v>31.968</v>
      </c>
      <c r="N25" s="412" t="s">
        <v>376</v>
      </c>
    </row>
    <row r="26" spans="1:14" ht="25" customHeight="1">
      <c r="A26" s="414" t="s">
        <v>288</v>
      </c>
      <c r="B26" s="398">
        <v>1800</v>
      </c>
      <c r="C26" s="399">
        <v>9</v>
      </c>
      <c r="D26" s="378">
        <v>5400</v>
      </c>
      <c r="E26" s="379">
        <v>10.8</v>
      </c>
      <c r="F26" s="398">
        <v>11400</v>
      </c>
      <c r="G26" s="399">
        <v>11.4</v>
      </c>
      <c r="H26" s="398">
        <v>59400</v>
      </c>
      <c r="I26" s="399">
        <v>11.88</v>
      </c>
      <c r="J26" s="398">
        <v>119400</v>
      </c>
      <c r="K26" s="399">
        <v>11.94</v>
      </c>
      <c r="L26" s="398">
        <v>599400</v>
      </c>
      <c r="M26" s="399">
        <v>11.988</v>
      </c>
      <c r="N26" s="412" t="s">
        <v>377</v>
      </c>
    </row>
    <row r="27" spans="1:14" ht="25" customHeight="1">
      <c r="A27" s="414" t="s">
        <v>75</v>
      </c>
      <c r="B27" s="398">
        <v>3000</v>
      </c>
      <c r="C27" s="399">
        <v>15</v>
      </c>
      <c r="D27" s="378">
        <v>12000</v>
      </c>
      <c r="E27" s="379">
        <v>24</v>
      </c>
      <c r="F27" s="398">
        <v>27000</v>
      </c>
      <c r="G27" s="399">
        <v>27</v>
      </c>
      <c r="H27" s="398">
        <v>147000</v>
      </c>
      <c r="I27" s="399">
        <v>29.4</v>
      </c>
      <c r="J27" s="398">
        <v>297000</v>
      </c>
      <c r="K27" s="399">
        <v>29.7</v>
      </c>
      <c r="L27" s="398">
        <v>1497000</v>
      </c>
      <c r="M27" s="399">
        <v>29.94</v>
      </c>
      <c r="N27" s="412" t="s">
        <v>378</v>
      </c>
    </row>
    <row r="28" spans="1:14" ht="25" customHeight="1">
      <c r="A28" s="414" t="s">
        <v>231</v>
      </c>
      <c r="B28" s="398">
        <v>0</v>
      </c>
      <c r="C28" s="399">
        <v>0</v>
      </c>
      <c r="D28" s="378">
        <v>0</v>
      </c>
      <c r="E28" s="379">
        <v>0</v>
      </c>
      <c r="F28" s="398">
        <v>0</v>
      </c>
      <c r="G28" s="399">
        <v>0</v>
      </c>
      <c r="H28" s="398">
        <v>0</v>
      </c>
      <c r="I28" s="399">
        <v>0</v>
      </c>
      <c r="J28" s="398">
        <v>0</v>
      </c>
      <c r="K28" s="399">
        <v>0</v>
      </c>
      <c r="L28" s="398">
        <v>0</v>
      </c>
      <c r="M28" s="399">
        <v>0</v>
      </c>
      <c r="N28" s="412" t="s">
        <v>379</v>
      </c>
    </row>
    <row r="29" spans="1:14" ht="25" customHeight="1">
      <c r="A29" s="414" t="s">
        <v>289</v>
      </c>
      <c r="B29" s="398">
        <v>2400</v>
      </c>
      <c r="C29" s="399">
        <v>12</v>
      </c>
      <c r="D29" s="378">
        <v>6000</v>
      </c>
      <c r="E29" s="379">
        <v>12</v>
      </c>
      <c r="F29" s="398">
        <v>12000</v>
      </c>
      <c r="G29" s="399">
        <v>12</v>
      </c>
      <c r="H29" s="398">
        <v>109200</v>
      </c>
      <c r="I29" s="399">
        <v>21.84</v>
      </c>
      <c r="J29" s="398">
        <v>262400</v>
      </c>
      <c r="K29" s="399">
        <v>26.24</v>
      </c>
      <c r="L29" s="398">
        <v>1542400</v>
      </c>
      <c r="M29" s="399">
        <v>30.847999999999999</v>
      </c>
      <c r="N29" s="412" t="s">
        <v>380</v>
      </c>
    </row>
    <row r="30" spans="1:14" ht="25" customHeight="1">
      <c r="A30" s="414" t="s">
        <v>290</v>
      </c>
      <c r="B30" s="398">
        <v>1320</v>
      </c>
      <c r="C30" s="399">
        <v>6.6</v>
      </c>
      <c r="D30" s="378">
        <v>3750</v>
      </c>
      <c r="E30" s="379">
        <v>7.5</v>
      </c>
      <c r="F30" s="398">
        <v>9000</v>
      </c>
      <c r="G30" s="399">
        <v>9</v>
      </c>
      <c r="H30" s="398">
        <v>105000</v>
      </c>
      <c r="I30" s="399">
        <v>21</v>
      </c>
      <c r="J30" s="398">
        <v>210000</v>
      </c>
      <c r="K30" s="399">
        <v>21</v>
      </c>
      <c r="L30" s="398">
        <v>1050000</v>
      </c>
      <c r="M30" s="399">
        <v>21</v>
      </c>
      <c r="N30" s="412" t="s">
        <v>381</v>
      </c>
    </row>
    <row r="31" spans="1:14" ht="25" customHeight="1">
      <c r="A31" s="414" t="s">
        <v>113</v>
      </c>
      <c r="B31" s="398">
        <v>1657.5</v>
      </c>
      <c r="C31" s="399">
        <v>8.2874999999999996</v>
      </c>
      <c r="D31" s="378">
        <v>4530.5</v>
      </c>
      <c r="E31" s="379">
        <v>9.0609999999999999</v>
      </c>
      <c r="F31" s="398">
        <v>10331.75</v>
      </c>
      <c r="G31" s="399">
        <v>10.33175</v>
      </c>
      <c r="H31" s="398">
        <v>77892.75</v>
      </c>
      <c r="I31" s="399">
        <v>15.57855</v>
      </c>
      <c r="J31" s="398">
        <v>185000</v>
      </c>
      <c r="K31" s="399">
        <v>18.5</v>
      </c>
      <c r="L31" s="398">
        <v>925000</v>
      </c>
      <c r="M31" s="399">
        <v>18.5</v>
      </c>
      <c r="N31" s="412" t="s">
        <v>291</v>
      </c>
    </row>
    <row r="32" spans="1:14" ht="25" customHeight="1">
      <c r="A32" s="414" t="s">
        <v>283</v>
      </c>
      <c r="B32" s="398">
        <v>1782</v>
      </c>
      <c r="C32" s="399">
        <v>8.91</v>
      </c>
      <c r="D32" s="378">
        <v>5247</v>
      </c>
      <c r="E32" s="379">
        <v>10.494</v>
      </c>
      <c r="F32" s="398">
        <v>12176.999999999998</v>
      </c>
      <c r="G32" s="399">
        <v>12.176999999999998</v>
      </c>
      <c r="H32" s="398">
        <v>82500</v>
      </c>
      <c r="I32" s="399">
        <v>16.5</v>
      </c>
      <c r="J32" s="398">
        <v>165000</v>
      </c>
      <c r="K32" s="399">
        <v>16.5</v>
      </c>
      <c r="L32" s="398">
        <v>825000</v>
      </c>
      <c r="M32" s="399">
        <v>16.5</v>
      </c>
      <c r="N32" s="412" t="s">
        <v>283</v>
      </c>
    </row>
    <row r="33" spans="1:14" ht="25" customHeight="1">
      <c r="A33" s="414" t="s">
        <v>284</v>
      </c>
      <c r="B33" s="398">
        <v>3000</v>
      </c>
      <c r="C33" s="399">
        <v>15</v>
      </c>
      <c r="D33" s="378">
        <v>7500</v>
      </c>
      <c r="E33" s="379">
        <v>15</v>
      </c>
      <c r="F33" s="398">
        <v>15000</v>
      </c>
      <c r="G33" s="399">
        <v>15</v>
      </c>
      <c r="H33" s="398">
        <v>75000</v>
      </c>
      <c r="I33" s="399">
        <v>15</v>
      </c>
      <c r="J33" s="398">
        <v>150000</v>
      </c>
      <c r="K33" s="399">
        <v>15</v>
      </c>
      <c r="L33" s="398">
        <v>750000</v>
      </c>
      <c r="M33" s="399">
        <v>15</v>
      </c>
      <c r="N33" s="412" t="s">
        <v>284</v>
      </c>
    </row>
    <row r="34" spans="1:14" ht="25" customHeight="1">
      <c r="A34" s="414" t="s">
        <v>202</v>
      </c>
      <c r="B34" s="398">
        <v>4000</v>
      </c>
      <c r="C34" s="399">
        <v>20</v>
      </c>
      <c r="D34" s="378">
        <v>10000</v>
      </c>
      <c r="E34" s="379">
        <v>20</v>
      </c>
      <c r="F34" s="398">
        <v>20000</v>
      </c>
      <c r="G34" s="399">
        <v>20</v>
      </c>
      <c r="H34" s="398">
        <v>100000</v>
      </c>
      <c r="I34" s="399">
        <v>20</v>
      </c>
      <c r="J34" s="398">
        <v>200000</v>
      </c>
      <c r="K34" s="399">
        <v>20</v>
      </c>
      <c r="L34" s="398">
        <v>1000000</v>
      </c>
      <c r="M34" s="399">
        <v>20</v>
      </c>
      <c r="N34" s="412" t="s">
        <v>202</v>
      </c>
    </row>
    <row r="35" spans="1:14" ht="25" customHeight="1">
      <c r="A35" s="414" t="s">
        <v>73</v>
      </c>
      <c r="B35" s="398">
        <v>4158</v>
      </c>
      <c r="C35" s="399">
        <v>20.79</v>
      </c>
      <c r="D35" s="378">
        <v>10773</v>
      </c>
      <c r="E35" s="379">
        <v>21.545999999999999</v>
      </c>
      <c r="F35" s="398">
        <v>21798</v>
      </c>
      <c r="G35" s="399">
        <v>21.797999999999998</v>
      </c>
      <c r="H35" s="398">
        <v>128898</v>
      </c>
      <c r="I35" s="399">
        <v>25.779599999999999</v>
      </c>
      <c r="J35" s="398">
        <v>265398</v>
      </c>
      <c r="K35" s="399">
        <v>26.5398</v>
      </c>
      <c r="L35" s="398">
        <v>1357398</v>
      </c>
      <c r="M35" s="399">
        <v>27.147960000000001</v>
      </c>
      <c r="N35" s="412" t="s">
        <v>73</v>
      </c>
    </row>
    <row r="36" spans="1:14" ht="25" customHeight="1">
      <c r="A36" s="414" t="s">
        <v>294</v>
      </c>
      <c r="B36" s="402">
        <v>2100</v>
      </c>
      <c r="C36" s="403">
        <v>10.5</v>
      </c>
      <c r="D36" s="474">
        <v>8400</v>
      </c>
      <c r="E36" s="475">
        <v>16.8</v>
      </c>
      <c r="F36" s="402">
        <v>18900</v>
      </c>
      <c r="G36" s="403">
        <v>18.899999999999999</v>
      </c>
      <c r="H36" s="402">
        <v>102900</v>
      </c>
      <c r="I36" s="403">
        <v>20.58</v>
      </c>
      <c r="J36" s="402">
        <v>207900</v>
      </c>
      <c r="K36" s="403">
        <v>20.79</v>
      </c>
      <c r="L36" s="402">
        <v>1047900</v>
      </c>
      <c r="M36" s="403">
        <v>20.957999999999998</v>
      </c>
      <c r="N36" s="412" t="s">
        <v>294</v>
      </c>
    </row>
    <row r="37" spans="1:14" ht="25" customHeight="1">
      <c r="A37" s="414"/>
      <c r="B37" s="378"/>
      <c r="C37" s="379"/>
      <c r="D37" s="378"/>
      <c r="E37" s="379"/>
      <c r="F37" s="378"/>
      <c r="G37" s="379"/>
      <c r="H37" s="378"/>
      <c r="I37" s="379"/>
      <c r="J37" s="378"/>
      <c r="K37" s="379"/>
      <c r="L37" s="378"/>
      <c r="M37" s="379"/>
      <c r="N37" s="413"/>
    </row>
    <row r="38" spans="1:14" ht="25" customHeight="1">
      <c r="A38" s="415" t="s">
        <v>30</v>
      </c>
      <c r="B38" s="380"/>
      <c r="C38" s="379"/>
      <c r="D38" s="378"/>
      <c r="E38" s="379"/>
      <c r="F38" s="378"/>
      <c r="G38" s="379"/>
      <c r="H38" s="378"/>
      <c r="I38" s="379"/>
      <c r="J38" s="380"/>
      <c r="K38" s="379"/>
      <c r="L38" s="378"/>
      <c r="M38" s="379"/>
      <c r="N38" s="410" t="s">
        <v>382</v>
      </c>
    </row>
    <row r="39" spans="1:14" ht="25" customHeight="1">
      <c r="A39" s="416"/>
      <c r="B39" s="380"/>
      <c r="C39" s="379"/>
      <c r="D39" s="378"/>
      <c r="E39" s="379"/>
      <c r="F39" s="378"/>
      <c r="G39" s="379"/>
      <c r="H39" s="378"/>
      <c r="I39" s="379"/>
      <c r="J39" s="380"/>
      <c r="K39" s="379"/>
      <c r="L39" s="378"/>
      <c r="M39" s="379"/>
      <c r="N39" s="460"/>
    </row>
    <row r="40" spans="1:14" ht="25" customHeight="1">
      <c r="A40" s="414" t="s">
        <v>232</v>
      </c>
      <c r="B40" s="404">
        <v>0</v>
      </c>
      <c r="C40" s="405">
        <v>0</v>
      </c>
      <c r="D40" s="404">
        <v>0</v>
      </c>
      <c r="E40" s="405">
        <v>0</v>
      </c>
      <c r="F40" s="404">
        <v>0</v>
      </c>
      <c r="G40" s="405">
        <v>0</v>
      </c>
      <c r="H40" s="404">
        <v>0</v>
      </c>
      <c r="I40" s="405">
        <v>0</v>
      </c>
      <c r="J40" s="404">
        <v>0</v>
      </c>
      <c r="K40" s="405">
        <v>0</v>
      </c>
      <c r="L40" s="404">
        <v>0</v>
      </c>
      <c r="M40" s="405">
        <v>0</v>
      </c>
      <c r="N40" s="463" t="s">
        <v>383</v>
      </c>
    </row>
    <row r="41" spans="1:14" ht="25" customHeight="1">
      <c r="A41" s="414" t="s">
        <v>242</v>
      </c>
      <c r="B41" s="400">
        <v>866.25</v>
      </c>
      <c r="C41" s="401">
        <v>4.3312499999999998</v>
      </c>
      <c r="D41" s="400">
        <v>2598.75</v>
      </c>
      <c r="E41" s="401">
        <v>5.1974999999999998</v>
      </c>
      <c r="F41" s="400">
        <v>5486.25</v>
      </c>
      <c r="G41" s="401">
        <v>5.4862500000000001</v>
      </c>
      <c r="H41" s="400">
        <v>28586.25</v>
      </c>
      <c r="I41" s="401">
        <v>5.7172499999999999</v>
      </c>
      <c r="J41" s="400">
        <v>57461.249999999993</v>
      </c>
      <c r="K41" s="401">
        <v>5.7461249999999993</v>
      </c>
      <c r="L41" s="400">
        <v>288461.25</v>
      </c>
      <c r="M41" s="401">
        <v>5.7692249999999996</v>
      </c>
      <c r="N41" s="463" t="s">
        <v>242</v>
      </c>
    </row>
    <row r="42" spans="1:14" ht="25" customHeight="1">
      <c r="A42" s="414" t="s">
        <v>78</v>
      </c>
      <c r="B42" s="400">
        <v>2540</v>
      </c>
      <c r="C42" s="401">
        <v>12.7</v>
      </c>
      <c r="D42" s="400">
        <v>8540</v>
      </c>
      <c r="E42" s="401">
        <v>17.079999999999998</v>
      </c>
      <c r="F42" s="400">
        <v>18540</v>
      </c>
      <c r="G42" s="401">
        <v>18.54</v>
      </c>
      <c r="H42" s="400">
        <v>98540</v>
      </c>
      <c r="I42" s="401">
        <v>19.707999999999998</v>
      </c>
      <c r="J42" s="400">
        <v>198540</v>
      </c>
      <c r="K42" s="401">
        <v>19.853999999999999</v>
      </c>
      <c r="L42" s="400">
        <v>998540</v>
      </c>
      <c r="M42" s="401">
        <v>19.970800000000001</v>
      </c>
      <c r="N42" s="463" t="s">
        <v>384</v>
      </c>
    </row>
    <row r="43" spans="1:14" ht="25" customHeight="1">
      <c r="A43" s="414" t="s">
        <v>233</v>
      </c>
      <c r="B43" s="468">
        <v>1782</v>
      </c>
      <c r="C43" s="469">
        <v>8.91</v>
      </c>
      <c r="D43" s="468">
        <v>5247</v>
      </c>
      <c r="E43" s="469">
        <v>10.494</v>
      </c>
      <c r="F43" s="468">
        <v>12176.999999999998</v>
      </c>
      <c r="G43" s="469">
        <v>12.176999999999998</v>
      </c>
      <c r="H43" s="468">
        <v>82500</v>
      </c>
      <c r="I43" s="469">
        <v>16.5</v>
      </c>
      <c r="J43" s="468">
        <v>165000</v>
      </c>
      <c r="K43" s="469">
        <v>16.5</v>
      </c>
      <c r="L43" s="468">
        <v>825000</v>
      </c>
      <c r="M43" s="469">
        <v>16.5</v>
      </c>
      <c r="N43" s="463" t="s">
        <v>233</v>
      </c>
    </row>
    <row r="44" spans="1:14" ht="19" customHeight="1">
      <c r="B44" s="359"/>
      <c r="D44" s="360"/>
      <c r="G44" s="372"/>
      <c r="H44" s="362"/>
      <c r="J44" s="359"/>
      <c r="L44" s="359"/>
    </row>
    <row r="45" spans="1:14" ht="19" customHeight="1">
      <c r="B45" s="357"/>
      <c r="C45" s="372"/>
      <c r="D45" s="360"/>
      <c r="G45" s="372"/>
      <c r="H45" s="362"/>
      <c r="J45" s="359"/>
      <c r="L45" s="359"/>
    </row>
    <row r="46" spans="1:14" ht="19" customHeight="1">
      <c r="A46" s="963" t="s">
        <v>699</v>
      </c>
      <c r="B46" s="963"/>
      <c r="C46" s="963"/>
      <c r="D46" s="963"/>
      <c r="E46" s="963"/>
      <c r="F46" s="963"/>
      <c r="G46" s="963"/>
      <c r="H46" s="963"/>
      <c r="I46" s="963"/>
      <c r="J46" s="963"/>
      <c r="K46" s="963"/>
      <c r="L46" s="963"/>
      <c r="M46" s="963"/>
      <c r="N46" s="963"/>
    </row>
    <row r="47" spans="1:14" ht="19" customHeight="1">
      <c r="A47" s="963" t="s">
        <v>700</v>
      </c>
      <c r="B47" s="963"/>
      <c r="C47" s="963"/>
      <c r="D47" s="963"/>
      <c r="E47" s="963"/>
      <c r="F47" s="963"/>
      <c r="G47" s="963"/>
      <c r="H47" s="963"/>
      <c r="I47" s="963"/>
      <c r="J47" s="963"/>
      <c r="K47" s="963"/>
      <c r="L47" s="963"/>
      <c r="M47" s="963"/>
      <c r="N47" s="963"/>
    </row>
    <row r="48" spans="1:14" ht="39.75" customHeight="1">
      <c r="A48" s="353"/>
      <c r="B48" s="363"/>
      <c r="C48" s="372"/>
      <c r="D48" s="360"/>
      <c r="G48" s="372"/>
      <c r="H48" s="362"/>
      <c r="J48" s="359"/>
      <c r="K48" s="359"/>
      <c r="L48" s="369"/>
      <c r="M48" s="359"/>
      <c r="N48" s="369"/>
    </row>
    <row r="49" spans="1:14" ht="19" customHeight="1">
      <c r="A49" s="963" t="s">
        <v>361</v>
      </c>
      <c r="B49" s="963"/>
      <c r="C49" s="963"/>
      <c r="D49" s="963"/>
      <c r="E49" s="963"/>
      <c r="F49" s="963"/>
      <c r="G49" s="963"/>
      <c r="H49" s="963"/>
      <c r="I49" s="963"/>
      <c r="J49" s="963"/>
      <c r="K49" s="963"/>
      <c r="L49" s="963"/>
      <c r="M49" s="963"/>
      <c r="N49" s="963"/>
    </row>
    <row r="50" spans="1:14" ht="40.5" customHeight="1">
      <c r="A50" s="962" t="s">
        <v>157</v>
      </c>
      <c r="B50" s="962"/>
      <c r="C50" s="962"/>
      <c r="D50" s="962"/>
      <c r="E50" s="962"/>
      <c r="F50" s="962"/>
      <c r="G50" s="962"/>
      <c r="H50" s="962"/>
      <c r="I50" s="962"/>
      <c r="J50" s="962"/>
      <c r="K50" s="962"/>
      <c r="L50" s="962"/>
      <c r="M50" s="962"/>
      <c r="N50" s="962"/>
    </row>
    <row r="51" spans="1:14" ht="19" customHeight="1">
      <c r="B51" s="359"/>
      <c r="D51" s="359"/>
      <c r="F51" s="359"/>
      <c r="H51" s="359"/>
      <c r="J51" s="359"/>
      <c r="L51" s="359"/>
    </row>
    <row r="52" spans="1:14" ht="19" customHeight="1">
      <c r="B52" s="359"/>
      <c r="D52" s="359"/>
      <c r="F52" s="359"/>
      <c r="H52" s="359"/>
      <c r="J52" s="359"/>
      <c r="L52" s="359"/>
    </row>
    <row r="53" spans="1:14" ht="19" customHeight="1">
      <c r="B53" s="359"/>
      <c r="D53" s="359"/>
      <c r="F53" s="359"/>
      <c r="H53" s="359"/>
      <c r="J53" s="359"/>
      <c r="L53" s="359"/>
    </row>
    <row r="54" spans="1:14" ht="19" customHeight="1">
      <c r="B54" s="359"/>
      <c r="D54" s="359"/>
      <c r="F54" s="359"/>
      <c r="H54" s="359"/>
      <c r="J54" s="359"/>
      <c r="L54" s="359"/>
    </row>
    <row r="55" spans="1:14" ht="19" customHeight="1">
      <c r="B55" s="359"/>
      <c r="D55" s="359"/>
      <c r="F55" s="359"/>
      <c r="H55" s="359"/>
      <c r="J55" s="359"/>
      <c r="L55" s="359"/>
    </row>
    <row r="56" spans="1:14" ht="19" customHeight="1">
      <c r="B56" s="359"/>
      <c r="D56" s="359"/>
      <c r="F56" s="359"/>
      <c r="H56" s="359"/>
      <c r="J56" s="359"/>
      <c r="L56" s="359"/>
    </row>
    <row r="57" spans="1:14">
      <c r="B57" s="359"/>
      <c r="D57" s="359"/>
      <c r="F57" s="359"/>
      <c r="H57" s="359"/>
      <c r="J57" s="359"/>
      <c r="L57" s="359"/>
    </row>
    <row r="58" spans="1:14">
      <c r="B58" s="359"/>
      <c r="D58" s="359"/>
      <c r="F58" s="359"/>
      <c r="H58" s="359"/>
      <c r="J58" s="359"/>
      <c r="L58" s="359"/>
    </row>
    <row r="59" spans="1:14">
      <c r="B59" s="359"/>
      <c r="D59" s="359"/>
      <c r="F59" s="359"/>
      <c r="H59" s="359"/>
      <c r="J59" s="359"/>
      <c r="L59" s="359"/>
    </row>
    <row r="60" spans="1:14">
      <c r="B60" s="359"/>
      <c r="D60" s="359"/>
      <c r="F60" s="359"/>
      <c r="H60" s="359"/>
      <c r="J60" s="359"/>
      <c r="L60" s="359"/>
    </row>
    <row r="61" spans="1:14">
      <c r="B61" s="359"/>
      <c r="D61" s="359"/>
      <c r="F61" s="359"/>
      <c r="H61" s="359"/>
      <c r="J61" s="359"/>
      <c r="L61" s="359"/>
    </row>
    <row r="62" spans="1:14">
      <c r="B62" s="359"/>
      <c r="D62" s="359"/>
      <c r="F62" s="359"/>
      <c r="H62" s="359"/>
      <c r="J62" s="359"/>
      <c r="L62" s="359"/>
    </row>
    <row r="63" spans="1:14">
      <c r="B63" s="359"/>
      <c r="D63" s="359"/>
      <c r="F63" s="359"/>
      <c r="H63" s="359"/>
      <c r="J63" s="359"/>
      <c r="L63" s="359"/>
    </row>
    <row r="64" spans="1:14">
      <c r="B64" s="359"/>
      <c r="D64" s="359"/>
      <c r="F64" s="359"/>
      <c r="H64" s="359"/>
      <c r="J64" s="359"/>
      <c r="L64" s="359"/>
    </row>
    <row r="65" spans="2:12">
      <c r="B65" s="359"/>
      <c r="D65" s="359"/>
      <c r="F65" s="359"/>
      <c r="H65" s="359"/>
      <c r="J65" s="359"/>
      <c r="L65" s="359"/>
    </row>
    <row r="66" spans="2:12">
      <c r="B66" s="359"/>
      <c r="D66" s="359"/>
      <c r="F66" s="359"/>
      <c r="H66" s="359"/>
      <c r="J66" s="359"/>
      <c r="L66" s="359"/>
    </row>
    <row r="67" spans="2:12">
      <c r="B67" s="359"/>
      <c r="D67" s="359"/>
      <c r="F67" s="359"/>
      <c r="H67" s="359"/>
      <c r="J67" s="359"/>
      <c r="L67" s="359"/>
    </row>
    <row r="68" spans="2:12">
      <c r="B68" s="359"/>
      <c r="D68" s="359"/>
      <c r="F68" s="359"/>
      <c r="H68" s="359"/>
      <c r="J68" s="359"/>
      <c r="L68" s="359"/>
    </row>
    <row r="69" spans="2:12">
      <c r="B69" s="359"/>
      <c r="D69" s="359"/>
      <c r="F69" s="359"/>
      <c r="H69" s="359"/>
      <c r="J69" s="359"/>
      <c r="L69" s="359"/>
    </row>
    <row r="70" spans="2:12">
      <c r="B70" s="359"/>
      <c r="D70" s="359"/>
      <c r="F70" s="359"/>
      <c r="H70" s="359"/>
      <c r="J70" s="359"/>
      <c r="L70" s="359"/>
    </row>
    <row r="71" spans="2:12">
      <c r="B71" s="359"/>
      <c r="D71" s="359"/>
      <c r="F71" s="359"/>
      <c r="H71" s="359"/>
      <c r="J71" s="359"/>
      <c r="L71" s="359"/>
    </row>
    <row r="72" spans="2:12">
      <c r="B72" s="359"/>
      <c r="D72" s="359"/>
      <c r="F72" s="359"/>
      <c r="H72" s="359"/>
      <c r="J72" s="359"/>
      <c r="L72" s="359"/>
    </row>
    <row r="73" spans="2:12">
      <c r="B73" s="359"/>
      <c r="D73" s="359"/>
      <c r="F73" s="359"/>
      <c r="H73" s="359"/>
      <c r="J73" s="359"/>
      <c r="L73" s="359"/>
    </row>
    <row r="74" spans="2:12">
      <c r="B74" s="359"/>
      <c r="D74" s="359"/>
      <c r="F74" s="359"/>
      <c r="H74" s="359"/>
      <c r="J74" s="359"/>
      <c r="L74" s="359"/>
    </row>
    <row r="75" spans="2:12">
      <c r="B75" s="359"/>
      <c r="D75" s="359"/>
      <c r="F75" s="359"/>
      <c r="H75" s="359"/>
      <c r="J75" s="359"/>
      <c r="L75" s="359"/>
    </row>
    <row r="76" spans="2:12">
      <c r="B76" s="359"/>
      <c r="D76" s="359"/>
      <c r="F76" s="359"/>
      <c r="H76" s="359"/>
      <c r="J76" s="359"/>
      <c r="L76" s="359"/>
    </row>
    <row r="77" spans="2:12">
      <c r="B77" s="359"/>
      <c r="D77" s="359"/>
      <c r="F77" s="359"/>
      <c r="H77" s="359"/>
      <c r="J77" s="359"/>
      <c r="L77" s="359"/>
    </row>
    <row r="78" spans="2:12">
      <c r="B78" s="359"/>
      <c r="D78" s="359"/>
      <c r="F78" s="359"/>
      <c r="H78" s="359"/>
      <c r="J78" s="359"/>
      <c r="L78" s="359"/>
    </row>
    <row r="79" spans="2:12">
      <c r="B79" s="359"/>
      <c r="D79" s="359"/>
      <c r="F79" s="359"/>
      <c r="H79" s="359"/>
      <c r="J79" s="359"/>
      <c r="L79" s="359"/>
    </row>
    <row r="80" spans="2:12">
      <c r="B80" s="359"/>
      <c r="D80" s="359"/>
      <c r="F80" s="359"/>
      <c r="H80" s="359"/>
      <c r="J80" s="359"/>
      <c r="L80" s="359"/>
    </row>
    <row r="81" spans="2:12">
      <c r="B81" s="359"/>
      <c r="D81" s="359"/>
      <c r="F81" s="359"/>
      <c r="H81" s="359"/>
      <c r="J81" s="359"/>
      <c r="L81" s="359"/>
    </row>
    <row r="82" spans="2:12">
      <c r="B82" s="359"/>
      <c r="D82" s="359"/>
      <c r="F82" s="359"/>
      <c r="H82" s="359"/>
      <c r="J82" s="359"/>
      <c r="L82" s="359"/>
    </row>
    <row r="83" spans="2:12">
      <c r="B83" s="359"/>
      <c r="D83" s="359"/>
      <c r="F83" s="359"/>
      <c r="H83" s="359"/>
      <c r="J83" s="359"/>
      <c r="L83" s="359"/>
    </row>
    <row r="84" spans="2:12">
      <c r="B84" s="359"/>
      <c r="D84" s="359"/>
      <c r="F84" s="359"/>
      <c r="H84" s="359"/>
      <c r="J84" s="359"/>
      <c r="L84" s="359"/>
    </row>
    <row r="85" spans="2:12">
      <c r="B85" s="359"/>
      <c r="D85" s="359"/>
      <c r="F85" s="359"/>
      <c r="H85" s="359"/>
      <c r="J85" s="359"/>
      <c r="L85" s="359"/>
    </row>
    <row r="86" spans="2:12">
      <c r="B86" s="359"/>
      <c r="D86" s="359"/>
      <c r="F86" s="359"/>
      <c r="H86" s="359"/>
      <c r="J86" s="359"/>
      <c r="L86" s="359"/>
    </row>
    <row r="87" spans="2:12">
      <c r="B87" s="359"/>
      <c r="D87" s="359"/>
      <c r="F87" s="359"/>
      <c r="H87" s="359"/>
      <c r="J87" s="359"/>
      <c r="L87" s="359"/>
    </row>
    <row r="88" spans="2:12">
      <c r="B88" s="359"/>
      <c r="D88" s="359"/>
      <c r="F88" s="359"/>
      <c r="H88" s="359"/>
      <c r="J88" s="359"/>
      <c r="L88" s="359"/>
    </row>
    <row r="89" spans="2:12">
      <c r="B89" s="359"/>
      <c r="D89" s="359"/>
      <c r="F89" s="359"/>
      <c r="H89" s="359"/>
      <c r="J89" s="359"/>
      <c r="L89" s="359"/>
    </row>
    <row r="90" spans="2:12">
      <c r="B90" s="359"/>
      <c r="D90" s="359"/>
      <c r="F90" s="359"/>
      <c r="H90" s="359"/>
      <c r="J90" s="359"/>
      <c r="L90" s="359"/>
    </row>
    <row r="91" spans="2:12">
      <c r="B91" s="359"/>
      <c r="D91" s="359"/>
      <c r="F91" s="359"/>
      <c r="H91" s="359"/>
      <c r="J91" s="359"/>
      <c r="L91" s="359"/>
    </row>
    <row r="92" spans="2:12">
      <c r="B92" s="359"/>
      <c r="D92" s="359"/>
      <c r="F92" s="359"/>
      <c r="H92" s="359"/>
      <c r="J92" s="359"/>
      <c r="L92" s="359"/>
    </row>
    <row r="93" spans="2:12">
      <c r="B93" s="359"/>
      <c r="D93" s="359"/>
      <c r="F93" s="359"/>
      <c r="H93" s="359"/>
      <c r="J93" s="359"/>
      <c r="L93" s="359"/>
    </row>
    <row r="94" spans="2:12">
      <c r="B94" s="359"/>
      <c r="D94" s="359"/>
      <c r="F94" s="359"/>
      <c r="H94" s="359"/>
      <c r="J94" s="359"/>
      <c r="L94" s="359"/>
    </row>
    <row r="95" spans="2:12">
      <c r="B95" s="359"/>
      <c r="D95" s="359"/>
      <c r="F95" s="359"/>
      <c r="H95" s="359"/>
      <c r="J95" s="359"/>
      <c r="L95" s="359"/>
    </row>
    <row r="96" spans="2:12">
      <c r="B96" s="359"/>
      <c r="D96" s="359"/>
      <c r="F96" s="359"/>
      <c r="H96" s="359"/>
      <c r="J96" s="359"/>
      <c r="L96" s="359"/>
    </row>
    <row r="97" spans="2:12">
      <c r="B97" s="359"/>
      <c r="D97" s="359"/>
      <c r="F97" s="359"/>
      <c r="H97" s="359"/>
      <c r="J97" s="359"/>
      <c r="L97" s="359"/>
    </row>
    <row r="98" spans="2:12">
      <c r="B98" s="359"/>
      <c r="D98" s="359"/>
      <c r="F98" s="359"/>
      <c r="H98" s="359"/>
      <c r="J98" s="359"/>
      <c r="L98" s="359"/>
    </row>
    <row r="99" spans="2:12">
      <c r="B99" s="359"/>
      <c r="D99" s="359"/>
      <c r="F99" s="359"/>
      <c r="H99" s="359"/>
      <c r="J99" s="359"/>
      <c r="L99" s="359"/>
    </row>
    <row r="100" spans="2:12">
      <c r="B100" s="359"/>
      <c r="D100" s="359"/>
      <c r="F100" s="359"/>
      <c r="H100" s="359"/>
      <c r="J100" s="359"/>
      <c r="L100" s="359"/>
    </row>
    <row r="101" spans="2:12">
      <c r="B101" s="359"/>
      <c r="D101" s="359"/>
      <c r="F101" s="359"/>
      <c r="H101" s="359"/>
      <c r="J101" s="359"/>
      <c r="L101" s="359"/>
    </row>
    <row r="102" spans="2:12">
      <c r="B102" s="359"/>
      <c r="D102" s="359"/>
      <c r="F102" s="359"/>
      <c r="H102" s="359"/>
      <c r="J102" s="359"/>
      <c r="L102" s="359"/>
    </row>
    <row r="103" spans="2:12">
      <c r="B103" s="359"/>
      <c r="D103" s="359"/>
      <c r="F103" s="359"/>
      <c r="H103" s="359"/>
      <c r="J103" s="359"/>
      <c r="L103" s="359"/>
    </row>
    <row r="104" spans="2:12">
      <c r="B104" s="359"/>
      <c r="D104" s="359"/>
      <c r="F104" s="359"/>
      <c r="H104" s="359"/>
      <c r="J104" s="359"/>
      <c r="L104" s="359"/>
    </row>
    <row r="105" spans="2:12">
      <c r="B105" s="359"/>
      <c r="D105" s="359"/>
      <c r="F105" s="359"/>
      <c r="H105" s="359"/>
      <c r="J105" s="359"/>
      <c r="L105" s="359"/>
    </row>
    <row r="106" spans="2:12">
      <c r="B106" s="359"/>
      <c r="D106" s="359"/>
      <c r="F106" s="359"/>
      <c r="H106" s="359"/>
      <c r="J106" s="359"/>
      <c r="L106" s="359"/>
    </row>
    <row r="107" spans="2:12">
      <c r="B107" s="359"/>
      <c r="D107" s="359"/>
      <c r="F107" s="359"/>
      <c r="H107" s="359"/>
      <c r="J107" s="359"/>
      <c r="L107" s="359"/>
    </row>
    <row r="108" spans="2:12">
      <c r="B108" s="359"/>
      <c r="D108" s="359"/>
      <c r="F108" s="359"/>
      <c r="H108" s="359"/>
      <c r="J108" s="359"/>
      <c r="L108" s="359"/>
    </row>
    <row r="109" spans="2:12">
      <c r="B109" s="359"/>
      <c r="D109" s="359"/>
      <c r="F109" s="359"/>
      <c r="H109" s="359"/>
      <c r="J109" s="359"/>
      <c r="L109" s="359"/>
    </row>
    <row r="110" spans="2:12">
      <c r="B110" s="359"/>
      <c r="D110" s="359"/>
      <c r="F110" s="359"/>
      <c r="H110" s="359"/>
      <c r="J110" s="359"/>
      <c r="L110" s="359"/>
    </row>
    <row r="111" spans="2:12">
      <c r="B111" s="359"/>
      <c r="D111" s="359"/>
      <c r="F111" s="359"/>
      <c r="H111" s="359"/>
      <c r="J111" s="359"/>
      <c r="L111" s="359"/>
    </row>
    <row r="112" spans="2:12">
      <c r="B112" s="359"/>
      <c r="D112" s="359"/>
      <c r="F112" s="359"/>
      <c r="H112" s="359"/>
      <c r="J112" s="359"/>
      <c r="L112" s="359"/>
    </row>
    <row r="113" spans="2:12">
      <c r="B113" s="359"/>
      <c r="D113" s="359"/>
      <c r="F113" s="359"/>
      <c r="H113" s="359"/>
      <c r="J113" s="359"/>
      <c r="L113" s="359"/>
    </row>
  </sheetData>
  <mergeCells count="13">
    <mergeCell ref="A50:N50"/>
    <mergeCell ref="B9:M9"/>
    <mergeCell ref="A46:N46"/>
    <mergeCell ref="B5:M5"/>
    <mergeCell ref="B6:M6"/>
    <mergeCell ref="B7:C7"/>
    <mergeCell ref="D7:E7"/>
    <mergeCell ref="F7:G7"/>
    <mergeCell ref="H7:I7"/>
    <mergeCell ref="J7:K7"/>
    <mergeCell ref="L7:M7"/>
    <mergeCell ref="A47:N47"/>
    <mergeCell ref="A49:N49"/>
  </mergeCells>
  <phoneticPr fontId="7" type="noConversion"/>
  <printOptions horizontalCentered="1"/>
  <pageMargins left="0.39370078740157483" right="0.39370078740157483" top="0.59055118110236227" bottom="0.59055118110236227" header="0.39370078740157483" footer="0.39370078740157483"/>
  <pageSetup paperSize="9" scale="59" orientation="portrait" r:id="rId1"/>
  <headerFooter alignWithMargins="0">
    <oddHeader>&amp;C&amp;"Helvetica,Fett"&amp;12 2017</oddHeader>
    <oddFooter xml:space="preserve">&amp;L80&amp;C&amp;"Helvetica,Standard" Eidg. Steuerverwaltung  -  Administration fédérale des contributions  -  Amministrazione federale delle contribuzioni&amp;R
</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Tabelle74">
    <pageSetUpPr fitToPage="1"/>
  </sheetPr>
  <dimension ref="A1:N113"/>
  <sheetViews>
    <sheetView view="pageLayout" zoomScale="70" zoomScaleNormal="60" zoomScalePageLayoutView="70" workbookViewId="0"/>
  </sheetViews>
  <sheetFormatPr baseColWidth="10" defaultColWidth="10.33203125" defaultRowHeight="13"/>
  <cols>
    <col min="1" max="1" width="23.6640625" style="361" customWidth="1"/>
    <col min="2" max="2" width="9.6640625" style="361" customWidth="1"/>
    <col min="3" max="3" width="9.6640625" style="369" customWidth="1"/>
    <col min="4" max="4" width="9.6640625" style="361" customWidth="1"/>
    <col min="5" max="5" width="9.6640625" style="369" customWidth="1"/>
    <col min="6" max="6" width="9.6640625" style="361" customWidth="1"/>
    <col min="7" max="7" width="9.6640625" style="369" customWidth="1"/>
    <col min="8" max="8" width="9.6640625" style="361" customWidth="1"/>
    <col min="9" max="9" width="9.6640625" style="369" customWidth="1"/>
    <col min="10" max="10" width="9.6640625" style="361" customWidth="1"/>
    <col min="11" max="11" width="9.6640625" style="369" customWidth="1"/>
    <col min="12" max="12" width="11.1640625" style="361" bestFit="1" customWidth="1"/>
    <col min="13" max="13" width="9.6640625" style="369" customWidth="1"/>
    <col min="14" max="14" width="23.83203125" style="363" bestFit="1" customWidth="1"/>
    <col min="15" max="241" width="12.6640625" style="361" customWidth="1"/>
    <col min="242" max="16384" width="10.33203125" style="361"/>
  </cols>
  <sheetData>
    <row r="1" spans="1:14" ht="19" customHeight="1">
      <c r="A1" s="353" t="s">
        <v>389</v>
      </c>
      <c r="C1" s="368"/>
      <c r="D1" s="353"/>
      <c r="E1" s="368"/>
    </row>
    <row r="2" spans="1:14" ht="19" customHeight="1"/>
    <row r="3" spans="1:14" ht="19" customHeight="1">
      <c r="A3" s="356" t="s">
        <v>0</v>
      </c>
    </row>
    <row r="4" spans="1:14" ht="19" customHeight="1" thickBot="1">
      <c r="A4" s="459"/>
    </row>
    <row r="5" spans="1:14" ht="19" customHeight="1">
      <c r="A5" s="375">
        <v>41</v>
      </c>
      <c r="B5" s="969" t="s">
        <v>26</v>
      </c>
      <c r="C5" s="970"/>
      <c r="D5" s="970"/>
      <c r="E5" s="970"/>
      <c r="F5" s="970"/>
      <c r="G5" s="970"/>
      <c r="H5" s="970"/>
      <c r="I5" s="970"/>
      <c r="J5" s="970"/>
      <c r="K5" s="970"/>
      <c r="L5" s="970"/>
      <c r="M5" s="971"/>
      <c r="N5" s="365">
        <v>41</v>
      </c>
    </row>
    <row r="6" spans="1:14" ht="19" customHeight="1" thickBot="1">
      <c r="A6" s="364" t="s">
        <v>224</v>
      </c>
      <c r="B6" s="972" t="s">
        <v>28</v>
      </c>
      <c r="C6" s="973"/>
      <c r="D6" s="973"/>
      <c r="E6" s="973"/>
      <c r="F6" s="973"/>
      <c r="G6" s="973"/>
      <c r="H6" s="973"/>
      <c r="I6" s="973"/>
      <c r="J6" s="973"/>
      <c r="K6" s="973"/>
      <c r="L6" s="973"/>
      <c r="M6" s="974"/>
      <c r="N6" s="366" t="s">
        <v>237</v>
      </c>
    </row>
    <row r="7" spans="1:14" ht="19" customHeight="1">
      <c r="A7" s="376"/>
      <c r="B7" s="960" t="s">
        <v>238</v>
      </c>
      <c r="C7" s="961"/>
      <c r="D7" s="960" t="s">
        <v>239</v>
      </c>
      <c r="E7" s="961"/>
      <c r="F7" s="960" t="s">
        <v>240</v>
      </c>
      <c r="G7" s="961"/>
      <c r="H7" s="960" t="s">
        <v>241</v>
      </c>
      <c r="I7" s="961"/>
      <c r="J7" s="967" t="s">
        <v>363</v>
      </c>
      <c r="K7" s="968"/>
      <c r="L7" s="967" t="s">
        <v>364</v>
      </c>
      <c r="M7" s="968"/>
      <c r="N7" s="365"/>
    </row>
    <row r="8" spans="1:14" ht="19" customHeight="1">
      <c r="A8" s="376"/>
      <c r="B8" s="355"/>
      <c r="C8" s="370"/>
      <c r="D8" s="355"/>
      <c r="E8" s="370"/>
      <c r="F8" s="355"/>
      <c r="G8" s="370"/>
      <c r="H8" s="355"/>
      <c r="I8" s="370"/>
      <c r="J8" s="355"/>
      <c r="K8" s="370"/>
      <c r="L8" s="355"/>
      <c r="M8" s="370"/>
      <c r="N8" s="365"/>
    </row>
    <row r="9" spans="1:14" ht="19" customHeight="1">
      <c r="A9" s="377" t="s">
        <v>220</v>
      </c>
      <c r="B9" s="964" t="s">
        <v>29</v>
      </c>
      <c r="C9" s="965"/>
      <c r="D9" s="965"/>
      <c r="E9" s="965"/>
      <c r="F9" s="965"/>
      <c r="G9" s="965"/>
      <c r="H9" s="965"/>
      <c r="I9" s="965"/>
      <c r="J9" s="965"/>
      <c r="K9" s="965"/>
      <c r="L9" s="965"/>
      <c r="M9" s="966"/>
      <c r="N9" s="410" t="s">
        <v>295</v>
      </c>
    </row>
    <row r="10" spans="1:14" ht="19" customHeight="1">
      <c r="A10" s="356"/>
      <c r="B10" s="367" t="s">
        <v>54</v>
      </c>
      <c r="C10" s="371" t="s">
        <v>31</v>
      </c>
      <c r="D10" s="367" t="s">
        <v>54</v>
      </c>
      <c r="E10" s="371" t="s">
        <v>31</v>
      </c>
      <c r="F10" s="367" t="s">
        <v>54</v>
      </c>
      <c r="G10" s="371" t="s">
        <v>31</v>
      </c>
      <c r="H10" s="367" t="s">
        <v>54</v>
      </c>
      <c r="I10" s="373" t="s">
        <v>31</v>
      </c>
      <c r="J10" s="367" t="s">
        <v>54</v>
      </c>
      <c r="K10" s="371" t="s">
        <v>31</v>
      </c>
      <c r="L10" s="367" t="s">
        <v>54</v>
      </c>
      <c r="M10" s="371" t="s">
        <v>31</v>
      </c>
      <c r="N10" s="411"/>
    </row>
    <row r="11" spans="1:14" ht="25" customHeight="1">
      <c r="A11" s="414" t="s">
        <v>155</v>
      </c>
      <c r="B11" s="396">
        <v>2400</v>
      </c>
      <c r="C11" s="397">
        <v>12</v>
      </c>
      <c r="D11" s="396">
        <v>7200</v>
      </c>
      <c r="E11" s="397">
        <v>14.4</v>
      </c>
      <c r="F11" s="396">
        <v>16800</v>
      </c>
      <c r="G11" s="397">
        <v>16.8</v>
      </c>
      <c r="H11" s="396">
        <v>140400</v>
      </c>
      <c r="I11" s="397">
        <v>28.08</v>
      </c>
      <c r="J11" s="396">
        <v>330000</v>
      </c>
      <c r="K11" s="397">
        <v>33</v>
      </c>
      <c r="L11" s="396">
        <v>1800000</v>
      </c>
      <c r="M11" s="397">
        <v>36</v>
      </c>
      <c r="N11" s="412" t="s">
        <v>365</v>
      </c>
    </row>
    <row r="12" spans="1:14" ht="25" customHeight="1">
      <c r="A12" s="414" t="s">
        <v>56</v>
      </c>
      <c r="B12" s="398">
        <v>1280</v>
      </c>
      <c r="C12" s="399">
        <v>6.4</v>
      </c>
      <c r="D12" s="398">
        <v>6080</v>
      </c>
      <c r="E12" s="399">
        <v>12.16</v>
      </c>
      <c r="F12" s="398">
        <v>14080</v>
      </c>
      <c r="G12" s="399">
        <v>14.08</v>
      </c>
      <c r="H12" s="398">
        <v>111920</v>
      </c>
      <c r="I12" s="399">
        <v>22.384</v>
      </c>
      <c r="J12" s="398">
        <v>302296</v>
      </c>
      <c r="K12" s="399">
        <v>30.229600000000001</v>
      </c>
      <c r="L12" s="398">
        <v>1902296</v>
      </c>
      <c r="M12" s="399">
        <v>38.045920000000002</v>
      </c>
      <c r="N12" s="412" t="s">
        <v>366</v>
      </c>
    </row>
    <row r="13" spans="1:14" ht="25" customHeight="1">
      <c r="A13" s="414" t="s">
        <v>59</v>
      </c>
      <c r="B13" s="398">
        <v>4400</v>
      </c>
      <c r="C13" s="399">
        <v>22</v>
      </c>
      <c r="D13" s="398">
        <v>14000</v>
      </c>
      <c r="E13" s="399">
        <v>28</v>
      </c>
      <c r="F13" s="398">
        <v>30000</v>
      </c>
      <c r="G13" s="399">
        <v>30</v>
      </c>
      <c r="H13" s="398">
        <v>190000</v>
      </c>
      <c r="I13" s="399">
        <v>38</v>
      </c>
      <c r="J13" s="398">
        <v>400000</v>
      </c>
      <c r="K13" s="399">
        <v>40</v>
      </c>
      <c r="L13" s="398">
        <v>2000000</v>
      </c>
      <c r="M13" s="399">
        <v>40</v>
      </c>
      <c r="N13" s="412" t="s">
        <v>367</v>
      </c>
    </row>
    <row r="14" spans="1:14" ht="25" customHeight="1">
      <c r="A14" s="414" t="s">
        <v>303</v>
      </c>
      <c r="B14" s="398">
        <v>4800</v>
      </c>
      <c r="C14" s="399">
        <v>24</v>
      </c>
      <c r="D14" s="398">
        <v>12000</v>
      </c>
      <c r="E14" s="399">
        <v>24</v>
      </c>
      <c r="F14" s="398">
        <v>24000</v>
      </c>
      <c r="G14" s="399">
        <v>24</v>
      </c>
      <c r="H14" s="398">
        <v>120000</v>
      </c>
      <c r="I14" s="399">
        <v>24</v>
      </c>
      <c r="J14" s="398">
        <v>240000</v>
      </c>
      <c r="K14" s="399">
        <v>24</v>
      </c>
      <c r="L14" s="398">
        <v>1200000</v>
      </c>
      <c r="M14" s="399">
        <v>24</v>
      </c>
      <c r="N14" s="412" t="s">
        <v>303</v>
      </c>
    </row>
    <row r="15" spans="1:14" ht="25" customHeight="1">
      <c r="A15" s="414" t="s">
        <v>65</v>
      </c>
      <c r="B15" s="398">
        <v>0</v>
      </c>
      <c r="C15" s="399">
        <v>0</v>
      </c>
      <c r="D15" s="398">
        <v>0</v>
      </c>
      <c r="E15" s="399">
        <v>0</v>
      </c>
      <c r="F15" s="398">
        <v>0</v>
      </c>
      <c r="G15" s="399">
        <v>0</v>
      </c>
      <c r="H15" s="398">
        <v>0</v>
      </c>
      <c r="I15" s="399">
        <v>0</v>
      </c>
      <c r="J15" s="398">
        <v>0</v>
      </c>
      <c r="K15" s="399">
        <v>0</v>
      </c>
      <c r="L15" s="398">
        <v>0</v>
      </c>
      <c r="M15" s="399">
        <v>0</v>
      </c>
      <c r="N15" s="412" t="s">
        <v>65</v>
      </c>
    </row>
    <row r="16" spans="1:14" ht="25" customHeight="1">
      <c r="A16" s="414" t="s">
        <v>304</v>
      </c>
      <c r="B16" s="398">
        <v>0</v>
      </c>
      <c r="C16" s="399">
        <v>0</v>
      </c>
      <c r="D16" s="398">
        <v>0</v>
      </c>
      <c r="E16" s="399">
        <v>0</v>
      </c>
      <c r="F16" s="398">
        <v>0</v>
      </c>
      <c r="G16" s="399">
        <v>0</v>
      </c>
      <c r="H16" s="398">
        <v>0</v>
      </c>
      <c r="I16" s="399">
        <v>0</v>
      </c>
      <c r="J16" s="398">
        <v>0</v>
      </c>
      <c r="K16" s="399">
        <v>0</v>
      </c>
      <c r="L16" s="398">
        <v>0</v>
      </c>
      <c r="M16" s="399">
        <v>0</v>
      </c>
      <c r="N16" s="412" t="s">
        <v>368</v>
      </c>
    </row>
    <row r="17" spans="1:14" ht="25" customHeight="1">
      <c r="A17" s="414" t="s">
        <v>305</v>
      </c>
      <c r="B17" s="398">
        <v>0</v>
      </c>
      <c r="C17" s="399">
        <v>0</v>
      </c>
      <c r="D17" s="398">
        <v>4500</v>
      </c>
      <c r="E17" s="399">
        <v>9</v>
      </c>
      <c r="F17" s="398">
        <v>12000</v>
      </c>
      <c r="G17" s="399">
        <v>12</v>
      </c>
      <c r="H17" s="398">
        <v>72000</v>
      </c>
      <c r="I17" s="399">
        <v>14.4</v>
      </c>
      <c r="J17" s="398">
        <v>147000</v>
      </c>
      <c r="K17" s="399">
        <v>14.7</v>
      </c>
      <c r="L17" s="398">
        <v>747000</v>
      </c>
      <c r="M17" s="399">
        <v>14.94</v>
      </c>
      <c r="N17" s="412" t="s">
        <v>369</v>
      </c>
    </row>
    <row r="18" spans="1:14" ht="25" customHeight="1">
      <c r="A18" s="414" t="s">
        <v>74</v>
      </c>
      <c r="B18" s="398">
        <v>1150</v>
      </c>
      <c r="C18" s="399">
        <v>5.75</v>
      </c>
      <c r="D18" s="398">
        <v>4600</v>
      </c>
      <c r="E18" s="399">
        <v>9.1999999999999993</v>
      </c>
      <c r="F18" s="398">
        <v>10350</v>
      </c>
      <c r="G18" s="399">
        <v>10.35</v>
      </c>
      <c r="H18" s="398">
        <v>112699.99999999999</v>
      </c>
      <c r="I18" s="399">
        <v>22.539999999999996</v>
      </c>
      <c r="J18" s="398">
        <v>227699.99999999997</v>
      </c>
      <c r="K18" s="399">
        <v>22.769999999999996</v>
      </c>
      <c r="L18" s="398">
        <v>1434625</v>
      </c>
      <c r="M18" s="399">
        <v>28.692499999999999</v>
      </c>
      <c r="N18" s="412" t="s">
        <v>370</v>
      </c>
    </row>
    <row r="19" spans="1:14" ht="25" customHeight="1">
      <c r="A19" s="414" t="s">
        <v>229</v>
      </c>
      <c r="B19" s="398">
        <v>2000</v>
      </c>
      <c r="C19" s="399">
        <v>10</v>
      </c>
      <c r="D19" s="398">
        <v>5100</v>
      </c>
      <c r="E19" s="399">
        <v>10.199999999999999</v>
      </c>
      <c r="F19" s="398">
        <v>10800</v>
      </c>
      <c r="G19" s="399">
        <v>10.8</v>
      </c>
      <c r="H19" s="398">
        <v>70900</v>
      </c>
      <c r="I19" s="399">
        <v>14.18</v>
      </c>
      <c r="J19" s="398">
        <v>168400</v>
      </c>
      <c r="K19" s="399">
        <v>16.84</v>
      </c>
      <c r="L19" s="398">
        <v>968400</v>
      </c>
      <c r="M19" s="399">
        <v>19.367999999999999</v>
      </c>
      <c r="N19" s="412" t="s">
        <v>371</v>
      </c>
    </row>
    <row r="20" spans="1:14" ht="25" customHeight="1">
      <c r="A20" s="414" t="s">
        <v>53</v>
      </c>
      <c r="B20" s="398">
        <v>3300</v>
      </c>
      <c r="C20" s="399">
        <v>16.5</v>
      </c>
      <c r="D20" s="398">
        <v>9900</v>
      </c>
      <c r="E20" s="399">
        <v>19.8</v>
      </c>
      <c r="F20" s="398">
        <v>20900</v>
      </c>
      <c r="G20" s="399">
        <v>20.9</v>
      </c>
      <c r="H20" s="398">
        <v>108900</v>
      </c>
      <c r="I20" s="399">
        <v>21.78</v>
      </c>
      <c r="J20" s="398">
        <v>218900</v>
      </c>
      <c r="K20" s="399">
        <v>21.89</v>
      </c>
      <c r="L20" s="398">
        <v>1098900</v>
      </c>
      <c r="M20" s="399">
        <v>21.978000000000002</v>
      </c>
      <c r="N20" s="412" t="s">
        <v>53</v>
      </c>
    </row>
    <row r="21" spans="1:14" ht="25" customHeight="1">
      <c r="A21" s="414" t="s">
        <v>230</v>
      </c>
      <c r="B21" s="398">
        <v>2400</v>
      </c>
      <c r="C21" s="399">
        <v>12</v>
      </c>
      <c r="D21" s="398">
        <v>9924.25</v>
      </c>
      <c r="E21" s="399">
        <v>19.848500000000001</v>
      </c>
      <c r="F21" s="398">
        <v>26694.85</v>
      </c>
      <c r="G21" s="399">
        <v>26.694849999999999</v>
      </c>
      <c r="H21" s="398">
        <v>150000.15</v>
      </c>
      <c r="I21" s="399">
        <v>30.000029999999999</v>
      </c>
      <c r="J21" s="398">
        <v>300000.14999999997</v>
      </c>
      <c r="K21" s="399">
        <v>30.000014999999998</v>
      </c>
      <c r="L21" s="398">
        <v>1500000.15</v>
      </c>
      <c r="M21" s="399">
        <v>30.000003</v>
      </c>
      <c r="N21" s="412" t="s">
        <v>372</v>
      </c>
    </row>
    <row r="22" spans="1:14" ht="25" customHeight="1">
      <c r="A22" s="414" t="s">
        <v>306</v>
      </c>
      <c r="B22" s="398">
        <v>4050</v>
      </c>
      <c r="C22" s="399">
        <v>20.25</v>
      </c>
      <c r="D22" s="398">
        <v>10800</v>
      </c>
      <c r="E22" s="399">
        <v>21.6</v>
      </c>
      <c r="F22" s="398">
        <v>22050</v>
      </c>
      <c r="G22" s="399">
        <v>22.05</v>
      </c>
      <c r="H22" s="398">
        <v>134460</v>
      </c>
      <c r="I22" s="399">
        <v>26.891999999999999</v>
      </c>
      <c r="J22" s="398">
        <v>314370</v>
      </c>
      <c r="K22" s="399">
        <v>31.437000000000001</v>
      </c>
      <c r="L22" s="398">
        <v>2249100</v>
      </c>
      <c r="M22" s="399">
        <v>44.981999999999999</v>
      </c>
      <c r="N22" s="412" t="s">
        <v>373</v>
      </c>
    </row>
    <row r="23" spans="1:14" ht="25" customHeight="1">
      <c r="A23" s="414" t="s">
        <v>158</v>
      </c>
      <c r="B23" s="398">
        <v>3000</v>
      </c>
      <c r="C23" s="399">
        <v>15</v>
      </c>
      <c r="D23" s="398">
        <v>12000</v>
      </c>
      <c r="E23" s="399">
        <v>24</v>
      </c>
      <c r="F23" s="398">
        <v>27000</v>
      </c>
      <c r="G23" s="399">
        <v>27</v>
      </c>
      <c r="H23" s="398">
        <v>147000</v>
      </c>
      <c r="I23" s="399">
        <v>29.4</v>
      </c>
      <c r="J23" s="398">
        <v>297000</v>
      </c>
      <c r="K23" s="399">
        <v>29.7</v>
      </c>
      <c r="L23" s="398">
        <v>1497000</v>
      </c>
      <c r="M23" s="399">
        <v>29.94</v>
      </c>
      <c r="N23" s="412" t="s">
        <v>374</v>
      </c>
    </row>
    <row r="24" spans="1:14" ht="25" customHeight="1">
      <c r="A24" s="414" t="s">
        <v>66</v>
      </c>
      <c r="B24" s="398">
        <v>1000</v>
      </c>
      <c r="C24" s="399">
        <v>5</v>
      </c>
      <c r="D24" s="398">
        <v>6500</v>
      </c>
      <c r="E24" s="399">
        <v>13</v>
      </c>
      <c r="F24" s="398">
        <v>19500</v>
      </c>
      <c r="G24" s="399">
        <v>19.5</v>
      </c>
      <c r="H24" s="398">
        <v>176500</v>
      </c>
      <c r="I24" s="399">
        <v>35.299999999999997</v>
      </c>
      <c r="J24" s="398">
        <v>396000</v>
      </c>
      <c r="K24" s="399">
        <v>39.6</v>
      </c>
      <c r="L24" s="398">
        <v>1996000</v>
      </c>
      <c r="M24" s="399">
        <v>39.92</v>
      </c>
      <c r="N24" s="412" t="s">
        <v>375</v>
      </c>
    </row>
    <row r="25" spans="1:14" ht="25" customHeight="1">
      <c r="A25" s="414" t="s">
        <v>307</v>
      </c>
      <c r="B25" s="398">
        <v>4800</v>
      </c>
      <c r="C25" s="399">
        <v>24</v>
      </c>
      <c r="D25" s="398">
        <v>14400</v>
      </c>
      <c r="E25" s="399">
        <v>28.8</v>
      </c>
      <c r="F25" s="398">
        <v>30400</v>
      </c>
      <c r="G25" s="399">
        <v>30.4</v>
      </c>
      <c r="H25" s="398">
        <v>158400</v>
      </c>
      <c r="I25" s="399">
        <v>31.68</v>
      </c>
      <c r="J25" s="398">
        <v>318400</v>
      </c>
      <c r="K25" s="399">
        <v>31.84</v>
      </c>
      <c r="L25" s="398">
        <v>1598400</v>
      </c>
      <c r="M25" s="399">
        <v>31.968</v>
      </c>
      <c r="N25" s="412" t="s">
        <v>376</v>
      </c>
    </row>
    <row r="26" spans="1:14" ht="25" customHeight="1">
      <c r="A26" s="414" t="s">
        <v>288</v>
      </c>
      <c r="B26" s="398">
        <v>3000</v>
      </c>
      <c r="C26" s="399">
        <v>15</v>
      </c>
      <c r="D26" s="398">
        <v>9000</v>
      </c>
      <c r="E26" s="399">
        <v>18</v>
      </c>
      <c r="F26" s="398">
        <v>19000</v>
      </c>
      <c r="G26" s="399">
        <v>19</v>
      </c>
      <c r="H26" s="398">
        <v>99000</v>
      </c>
      <c r="I26" s="399">
        <v>19.8</v>
      </c>
      <c r="J26" s="398">
        <v>199000</v>
      </c>
      <c r="K26" s="399">
        <v>19.899999999999999</v>
      </c>
      <c r="L26" s="398">
        <v>999000</v>
      </c>
      <c r="M26" s="399">
        <v>19.98</v>
      </c>
      <c r="N26" s="412" t="s">
        <v>377</v>
      </c>
    </row>
    <row r="27" spans="1:14" ht="25" customHeight="1">
      <c r="A27" s="414" t="s">
        <v>75</v>
      </c>
      <c r="B27" s="398">
        <v>3000</v>
      </c>
      <c r="C27" s="399">
        <v>15</v>
      </c>
      <c r="D27" s="398">
        <v>12000</v>
      </c>
      <c r="E27" s="399">
        <v>24</v>
      </c>
      <c r="F27" s="398">
        <v>27000</v>
      </c>
      <c r="G27" s="399">
        <v>27</v>
      </c>
      <c r="H27" s="398">
        <v>147000</v>
      </c>
      <c r="I27" s="399">
        <v>29.4</v>
      </c>
      <c r="J27" s="398">
        <v>297000</v>
      </c>
      <c r="K27" s="399">
        <v>29.7</v>
      </c>
      <c r="L27" s="398">
        <v>1497000</v>
      </c>
      <c r="M27" s="399">
        <v>29.94</v>
      </c>
      <c r="N27" s="412" t="s">
        <v>378</v>
      </c>
    </row>
    <row r="28" spans="1:14" ht="25" customHeight="1">
      <c r="A28" s="414" t="s">
        <v>231</v>
      </c>
      <c r="B28" s="398">
        <v>0</v>
      </c>
      <c r="C28" s="399">
        <v>0</v>
      </c>
      <c r="D28" s="398">
        <v>0</v>
      </c>
      <c r="E28" s="399">
        <v>0</v>
      </c>
      <c r="F28" s="398">
        <v>0</v>
      </c>
      <c r="G28" s="399">
        <v>0</v>
      </c>
      <c r="H28" s="398">
        <v>0</v>
      </c>
      <c r="I28" s="399">
        <v>0</v>
      </c>
      <c r="J28" s="398">
        <v>0</v>
      </c>
      <c r="K28" s="399">
        <v>0</v>
      </c>
      <c r="L28" s="398">
        <v>0</v>
      </c>
      <c r="M28" s="399">
        <v>0</v>
      </c>
      <c r="N28" s="412" t="s">
        <v>379</v>
      </c>
    </row>
    <row r="29" spans="1:14" ht="25" customHeight="1">
      <c r="A29" s="414" t="s">
        <v>289</v>
      </c>
      <c r="B29" s="398">
        <v>2400</v>
      </c>
      <c r="C29" s="399">
        <v>12</v>
      </c>
      <c r="D29" s="398">
        <v>6000</v>
      </c>
      <c r="E29" s="399">
        <v>12</v>
      </c>
      <c r="F29" s="398">
        <v>12000</v>
      </c>
      <c r="G29" s="399">
        <v>12</v>
      </c>
      <c r="H29" s="398">
        <v>109200</v>
      </c>
      <c r="I29" s="399">
        <v>21.84</v>
      </c>
      <c r="J29" s="398">
        <v>262400</v>
      </c>
      <c r="K29" s="399">
        <v>26.24</v>
      </c>
      <c r="L29" s="398">
        <v>1542400</v>
      </c>
      <c r="M29" s="399">
        <v>30.847999999999999</v>
      </c>
      <c r="N29" s="412" t="s">
        <v>380</v>
      </c>
    </row>
    <row r="30" spans="1:14" ht="25" customHeight="1">
      <c r="A30" s="414" t="s">
        <v>290</v>
      </c>
      <c r="B30" s="398">
        <v>1760</v>
      </c>
      <c r="C30" s="399">
        <v>8.8000000000000007</v>
      </c>
      <c r="D30" s="398">
        <v>5000</v>
      </c>
      <c r="E30" s="399">
        <v>10</v>
      </c>
      <c r="F30" s="398">
        <v>12000</v>
      </c>
      <c r="G30" s="399">
        <v>12</v>
      </c>
      <c r="H30" s="398">
        <v>140000</v>
      </c>
      <c r="I30" s="399">
        <v>28</v>
      </c>
      <c r="J30" s="398">
        <v>280000</v>
      </c>
      <c r="K30" s="399">
        <v>28</v>
      </c>
      <c r="L30" s="398">
        <v>1400000</v>
      </c>
      <c r="M30" s="399">
        <v>28</v>
      </c>
      <c r="N30" s="412" t="s">
        <v>381</v>
      </c>
    </row>
    <row r="31" spans="1:14" ht="25" customHeight="1">
      <c r="A31" s="414" t="s">
        <v>113</v>
      </c>
      <c r="B31" s="398">
        <v>3825</v>
      </c>
      <c r="C31" s="399">
        <v>19.125</v>
      </c>
      <c r="D31" s="398">
        <v>10455</v>
      </c>
      <c r="E31" s="399">
        <v>20.91</v>
      </c>
      <c r="F31" s="398">
        <v>23842.5</v>
      </c>
      <c r="G31" s="399">
        <v>23.842500000000001</v>
      </c>
      <c r="H31" s="398">
        <v>179752.5</v>
      </c>
      <c r="I31" s="399">
        <v>35.950499999999998</v>
      </c>
      <c r="J31" s="398">
        <v>410000</v>
      </c>
      <c r="K31" s="399">
        <v>41</v>
      </c>
      <c r="L31" s="398">
        <v>2049999.9999999998</v>
      </c>
      <c r="M31" s="399">
        <v>40.999999999999993</v>
      </c>
      <c r="N31" s="412" t="s">
        <v>291</v>
      </c>
    </row>
    <row r="32" spans="1:14" ht="25" customHeight="1">
      <c r="A32" s="414" t="s">
        <v>283</v>
      </c>
      <c r="B32" s="398">
        <v>3564</v>
      </c>
      <c r="C32" s="399">
        <v>17.82</v>
      </c>
      <c r="D32" s="398">
        <v>10494</v>
      </c>
      <c r="E32" s="399">
        <v>20.988</v>
      </c>
      <c r="F32" s="398">
        <v>24353.999999999996</v>
      </c>
      <c r="G32" s="399">
        <v>24.353999999999996</v>
      </c>
      <c r="H32" s="398">
        <v>125000</v>
      </c>
      <c r="I32" s="399">
        <v>25</v>
      </c>
      <c r="J32" s="398">
        <v>250000</v>
      </c>
      <c r="K32" s="399">
        <v>25</v>
      </c>
      <c r="L32" s="398">
        <v>1250000</v>
      </c>
      <c r="M32" s="399">
        <v>25</v>
      </c>
      <c r="N32" s="412" t="s">
        <v>283</v>
      </c>
    </row>
    <row r="33" spans="1:14" ht="25" customHeight="1">
      <c r="A33" s="414" t="s">
        <v>284</v>
      </c>
      <c r="B33" s="398">
        <v>5000</v>
      </c>
      <c r="C33" s="399">
        <v>25</v>
      </c>
      <c r="D33" s="398">
        <v>12500</v>
      </c>
      <c r="E33" s="399">
        <v>25</v>
      </c>
      <c r="F33" s="398">
        <v>25000</v>
      </c>
      <c r="G33" s="399">
        <v>25</v>
      </c>
      <c r="H33" s="398">
        <v>125000</v>
      </c>
      <c r="I33" s="399">
        <v>25</v>
      </c>
      <c r="J33" s="398">
        <v>250000</v>
      </c>
      <c r="K33" s="399">
        <v>25</v>
      </c>
      <c r="L33" s="398">
        <v>1250000</v>
      </c>
      <c r="M33" s="399">
        <v>25</v>
      </c>
      <c r="N33" s="412" t="s">
        <v>284</v>
      </c>
    </row>
    <row r="34" spans="1:14" ht="25" customHeight="1">
      <c r="A34" s="414" t="s">
        <v>202</v>
      </c>
      <c r="B34" s="398">
        <v>9000</v>
      </c>
      <c r="C34" s="399">
        <v>45</v>
      </c>
      <c r="D34" s="398">
        <v>22500</v>
      </c>
      <c r="E34" s="399">
        <v>45</v>
      </c>
      <c r="F34" s="398">
        <v>45000</v>
      </c>
      <c r="G34" s="399">
        <v>45</v>
      </c>
      <c r="H34" s="398">
        <v>225000</v>
      </c>
      <c r="I34" s="399">
        <v>45</v>
      </c>
      <c r="J34" s="398">
        <v>450000</v>
      </c>
      <c r="K34" s="399">
        <v>45</v>
      </c>
      <c r="L34" s="398">
        <v>2250000</v>
      </c>
      <c r="M34" s="399">
        <v>45</v>
      </c>
      <c r="N34" s="412" t="s">
        <v>202</v>
      </c>
    </row>
    <row r="35" spans="1:14" ht="25" customHeight="1">
      <c r="A35" s="414" t="s">
        <v>73</v>
      </c>
      <c r="B35" s="398">
        <v>9576</v>
      </c>
      <c r="C35" s="399">
        <v>47.88</v>
      </c>
      <c r="D35" s="398">
        <v>24696</v>
      </c>
      <c r="E35" s="399">
        <v>49.392000000000003</v>
      </c>
      <c r="F35" s="398">
        <v>49896</v>
      </c>
      <c r="G35" s="399">
        <v>49.896000000000001</v>
      </c>
      <c r="H35" s="398">
        <v>268296</v>
      </c>
      <c r="I35" s="399">
        <v>53.659199999999998</v>
      </c>
      <c r="J35" s="398">
        <v>541296</v>
      </c>
      <c r="K35" s="399">
        <v>54.129600000000003</v>
      </c>
      <c r="L35" s="398">
        <v>2725296</v>
      </c>
      <c r="M35" s="399">
        <v>54.505920000000003</v>
      </c>
      <c r="N35" s="412" t="s">
        <v>73</v>
      </c>
    </row>
    <row r="36" spans="1:14" ht="25" customHeight="1">
      <c r="A36" s="414" t="s">
        <v>294</v>
      </c>
      <c r="B36" s="402">
        <v>3500</v>
      </c>
      <c r="C36" s="403">
        <v>17.5</v>
      </c>
      <c r="D36" s="402">
        <v>14000</v>
      </c>
      <c r="E36" s="403">
        <v>28</v>
      </c>
      <c r="F36" s="402">
        <v>31499.999999999996</v>
      </c>
      <c r="G36" s="403">
        <v>31.499999999999996</v>
      </c>
      <c r="H36" s="402">
        <v>171500</v>
      </c>
      <c r="I36" s="403">
        <v>34.299999999999997</v>
      </c>
      <c r="J36" s="402">
        <v>346500</v>
      </c>
      <c r="K36" s="403">
        <v>34.65</v>
      </c>
      <c r="L36" s="402">
        <v>1746500</v>
      </c>
      <c r="M36" s="403">
        <v>34.93</v>
      </c>
      <c r="N36" s="412" t="s">
        <v>294</v>
      </c>
    </row>
    <row r="37" spans="1:14" ht="25" customHeight="1">
      <c r="A37" s="414"/>
      <c r="B37" s="378"/>
      <c r="C37" s="379"/>
      <c r="D37" s="378"/>
      <c r="E37" s="379"/>
      <c r="F37" s="378"/>
      <c r="G37" s="379"/>
      <c r="H37" s="378"/>
      <c r="I37" s="379"/>
      <c r="J37" s="378"/>
      <c r="K37" s="379"/>
      <c r="L37" s="378"/>
      <c r="M37" s="379"/>
      <c r="N37" s="413"/>
    </row>
    <row r="38" spans="1:14" ht="25" customHeight="1">
      <c r="A38" s="415" t="s">
        <v>30</v>
      </c>
      <c r="B38" s="380"/>
      <c r="C38" s="379"/>
      <c r="D38" s="378"/>
      <c r="E38" s="379"/>
      <c r="F38" s="378"/>
      <c r="G38" s="379"/>
      <c r="H38" s="378"/>
      <c r="I38" s="379"/>
      <c r="J38" s="380"/>
      <c r="K38" s="379"/>
      <c r="L38" s="378"/>
      <c r="M38" s="379"/>
      <c r="N38" s="410" t="s">
        <v>382</v>
      </c>
    </row>
    <row r="39" spans="1:14" ht="25" customHeight="1">
      <c r="A39" s="416"/>
      <c r="B39" s="380"/>
      <c r="C39" s="379"/>
      <c r="D39" s="378"/>
      <c r="E39" s="379"/>
      <c r="F39" s="378"/>
      <c r="G39" s="379"/>
      <c r="H39" s="378"/>
      <c r="I39" s="379"/>
      <c r="J39" s="380"/>
      <c r="K39" s="379"/>
      <c r="L39" s="378"/>
      <c r="M39" s="379"/>
      <c r="N39" s="460"/>
    </row>
    <row r="40" spans="1:14" ht="25" customHeight="1">
      <c r="A40" s="414" t="s">
        <v>232</v>
      </c>
      <c r="B40" s="404">
        <v>0</v>
      </c>
      <c r="C40" s="405">
        <v>0</v>
      </c>
      <c r="D40" s="404">
        <v>0</v>
      </c>
      <c r="E40" s="405">
        <v>0</v>
      </c>
      <c r="F40" s="404">
        <v>0</v>
      </c>
      <c r="G40" s="405">
        <v>0</v>
      </c>
      <c r="H40" s="404">
        <v>0</v>
      </c>
      <c r="I40" s="405">
        <v>0</v>
      </c>
      <c r="J40" s="404">
        <v>0</v>
      </c>
      <c r="K40" s="405">
        <v>0</v>
      </c>
      <c r="L40" s="404">
        <v>0</v>
      </c>
      <c r="M40" s="405">
        <v>0</v>
      </c>
      <c r="N40" s="463" t="s">
        <v>383</v>
      </c>
    </row>
    <row r="41" spans="1:14" ht="25" customHeight="1">
      <c r="A41" s="414" t="s">
        <v>242</v>
      </c>
      <c r="B41" s="400">
        <v>2310</v>
      </c>
      <c r="C41" s="401">
        <v>11.55</v>
      </c>
      <c r="D41" s="400">
        <v>6930</v>
      </c>
      <c r="E41" s="401">
        <v>13.86</v>
      </c>
      <c r="F41" s="400">
        <v>14629.999999999998</v>
      </c>
      <c r="G41" s="401">
        <v>14.629999999999999</v>
      </c>
      <c r="H41" s="400">
        <v>76230</v>
      </c>
      <c r="I41" s="401">
        <v>15.246</v>
      </c>
      <c r="J41" s="400">
        <v>153230</v>
      </c>
      <c r="K41" s="401">
        <v>15.323</v>
      </c>
      <c r="L41" s="400">
        <v>769230</v>
      </c>
      <c r="M41" s="401">
        <v>15.384600000000001</v>
      </c>
      <c r="N41" s="463" t="s">
        <v>242</v>
      </c>
    </row>
    <row r="42" spans="1:14" ht="25" customHeight="1">
      <c r="A42" s="414" t="s">
        <v>78</v>
      </c>
      <c r="B42" s="400">
        <v>2540</v>
      </c>
      <c r="C42" s="401">
        <v>12.7</v>
      </c>
      <c r="D42" s="400">
        <v>8540</v>
      </c>
      <c r="E42" s="401">
        <v>17.079999999999998</v>
      </c>
      <c r="F42" s="400">
        <v>18540</v>
      </c>
      <c r="G42" s="401">
        <v>18.54</v>
      </c>
      <c r="H42" s="400">
        <v>98540</v>
      </c>
      <c r="I42" s="401">
        <v>19.707999999999998</v>
      </c>
      <c r="J42" s="400">
        <v>198540</v>
      </c>
      <c r="K42" s="401">
        <v>19.853999999999999</v>
      </c>
      <c r="L42" s="400">
        <v>998540</v>
      </c>
      <c r="M42" s="401">
        <v>19.970800000000001</v>
      </c>
      <c r="N42" s="463" t="s">
        <v>384</v>
      </c>
    </row>
    <row r="43" spans="1:14" ht="25" customHeight="1">
      <c r="A43" s="414" t="s">
        <v>233</v>
      </c>
      <c r="B43" s="468">
        <v>3564</v>
      </c>
      <c r="C43" s="469">
        <v>17.82</v>
      </c>
      <c r="D43" s="468">
        <v>10494</v>
      </c>
      <c r="E43" s="469">
        <v>20.988</v>
      </c>
      <c r="F43" s="468">
        <v>24353.999999999996</v>
      </c>
      <c r="G43" s="469">
        <v>24.353999999999996</v>
      </c>
      <c r="H43" s="468">
        <v>125000</v>
      </c>
      <c r="I43" s="469">
        <v>25</v>
      </c>
      <c r="J43" s="468">
        <v>250000</v>
      </c>
      <c r="K43" s="469">
        <v>25</v>
      </c>
      <c r="L43" s="468">
        <v>1250000</v>
      </c>
      <c r="M43" s="469">
        <v>25</v>
      </c>
      <c r="N43" s="463" t="s">
        <v>233</v>
      </c>
    </row>
    <row r="44" spans="1:14" ht="19" customHeight="1">
      <c r="B44" s="359"/>
      <c r="D44" s="360"/>
      <c r="G44" s="372"/>
      <c r="H44" s="362"/>
      <c r="J44" s="359"/>
      <c r="L44" s="359"/>
    </row>
    <row r="45" spans="1:14" ht="19" customHeight="1">
      <c r="B45" s="357"/>
      <c r="C45" s="372"/>
      <c r="D45" s="360"/>
      <c r="G45" s="372"/>
      <c r="H45" s="362"/>
      <c r="J45" s="359"/>
      <c r="L45" s="359"/>
    </row>
    <row r="46" spans="1:14" ht="19" customHeight="1">
      <c r="A46" s="963" t="s">
        <v>699</v>
      </c>
      <c r="B46" s="963"/>
      <c r="C46" s="963"/>
      <c r="D46" s="963"/>
      <c r="E46" s="963"/>
      <c r="F46" s="963"/>
      <c r="G46" s="963"/>
      <c r="H46" s="963"/>
      <c r="I46" s="963"/>
      <c r="J46" s="963"/>
      <c r="K46" s="963"/>
      <c r="L46" s="963"/>
      <c r="M46" s="963"/>
      <c r="N46" s="963"/>
    </row>
    <row r="47" spans="1:14" ht="19" customHeight="1">
      <c r="A47" s="963" t="s">
        <v>700</v>
      </c>
      <c r="B47" s="963"/>
      <c r="C47" s="963"/>
      <c r="D47" s="963"/>
      <c r="E47" s="963"/>
      <c r="F47" s="963"/>
      <c r="G47" s="963"/>
      <c r="H47" s="963"/>
      <c r="I47" s="963"/>
      <c r="J47" s="963"/>
      <c r="K47" s="963"/>
      <c r="L47" s="963"/>
      <c r="M47" s="963"/>
      <c r="N47" s="963"/>
    </row>
    <row r="48" spans="1:14" ht="39.75" customHeight="1">
      <c r="A48" s="353"/>
      <c r="B48" s="363"/>
      <c r="C48" s="372"/>
      <c r="D48" s="360"/>
      <c r="G48" s="372"/>
      <c r="H48" s="362"/>
      <c r="J48" s="359"/>
      <c r="K48" s="359"/>
      <c r="L48" s="369"/>
      <c r="M48" s="359"/>
      <c r="N48" s="369"/>
    </row>
    <row r="49" spans="1:14" ht="19" customHeight="1">
      <c r="A49" s="963" t="s">
        <v>361</v>
      </c>
      <c r="B49" s="963"/>
      <c r="C49" s="963"/>
      <c r="D49" s="963"/>
      <c r="E49" s="963"/>
      <c r="F49" s="963"/>
      <c r="G49" s="963"/>
      <c r="H49" s="963"/>
      <c r="I49" s="963"/>
      <c r="J49" s="963"/>
      <c r="K49" s="963"/>
      <c r="L49" s="963"/>
      <c r="M49" s="963"/>
      <c r="N49" s="963"/>
    </row>
    <row r="50" spans="1:14" ht="40.5" customHeight="1">
      <c r="A50" s="962" t="s">
        <v>157</v>
      </c>
      <c r="B50" s="962"/>
      <c r="C50" s="962"/>
      <c r="D50" s="962"/>
      <c r="E50" s="962"/>
      <c r="F50" s="962"/>
      <c r="G50" s="962"/>
      <c r="H50" s="962"/>
      <c r="I50" s="962"/>
      <c r="J50" s="962"/>
      <c r="K50" s="962"/>
      <c r="L50" s="962"/>
      <c r="M50" s="962"/>
      <c r="N50" s="962"/>
    </row>
    <row r="51" spans="1:14" ht="19" customHeight="1">
      <c r="B51" s="359"/>
      <c r="D51" s="359"/>
      <c r="F51" s="359"/>
      <c r="H51" s="359"/>
      <c r="J51" s="359"/>
      <c r="L51" s="359"/>
    </row>
    <row r="52" spans="1:14" ht="19" customHeight="1">
      <c r="B52" s="359"/>
      <c r="D52" s="359"/>
      <c r="F52" s="359"/>
      <c r="H52" s="359"/>
      <c r="J52" s="359"/>
      <c r="L52" s="359"/>
    </row>
    <row r="53" spans="1:14" ht="19" customHeight="1">
      <c r="B53" s="359"/>
      <c r="D53" s="359"/>
      <c r="F53" s="359"/>
      <c r="H53" s="359"/>
      <c r="J53" s="359"/>
      <c r="L53" s="359"/>
    </row>
    <row r="54" spans="1:14" ht="19" customHeight="1">
      <c r="B54" s="359"/>
      <c r="D54" s="359"/>
      <c r="F54" s="359"/>
      <c r="H54" s="359"/>
      <c r="J54" s="359"/>
      <c r="L54" s="359"/>
    </row>
    <row r="55" spans="1:14" ht="19" customHeight="1">
      <c r="B55" s="359"/>
      <c r="D55" s="359"/>
      <c r="F55" s="359"/>
      <c r="H55" s="359"/>
      <c r="J55" s="359"/>
      <c r="L55" s="359"/>
    </row>
    <row r="56" spans="1:14" ht="19" customHeight="1">
      <c r="B56" s="359"/>
      <c r="D56" s="359"/>
      <c r="F56" s="359"/>
      <c r="H56" s="359"/>
      <c r="J56" s="359"/>
      <c r="L56" s="359"/>
    </row>
    <row r="57" spans="1:14">
      <c r="B57" s="359"/>
      <c r="D57" s="359"/>
      <c r="F57" s="359"/>
      <c r="H57" s="359"/>
      <c r="J57" s="359"/>
      <c r="L57" s="359"/>
    </row>
    <row r="58" spans="1:14">
      <c r="B58" s="359"/>
      <c r="D58" s="359"/>
      <c r="F58" s="359"/>
      <c r="H58" s="359"/>
      <c r="J58" s="359"/>
      <c r="L58" s="359"/>
    </row>
    <row r="59" spans="1:14">
      <c r="B59" s="359"/>
      <c r="D59" s="359"/>
      <c r="F59" s="359"/>
      <c r="H59" s="359"/>
      <c r="J59" s="359"/>
      <c r="L59" s="359"/>
    </row>
    <row r="60" spans="1:14">
      <c r="B60" s="359"/>
      <c r="D60" s="359"/>
      <c r="F60" s="359"/>
      <c r="H60" s="359"/>
      <c r="J60" s="359"/>
      <c r="L60" s="359"/>
    </row>
    <row r="61" spans="1:14">
      <c r="B61" s="359"/>
      <c r="D61" s="359"/>
      <c r="F61" s="359"/>
      <c r="H61" s="359"/>
      <c r="J61" s="359"/>
      <c r="L61" s="359"/>
    </row>
    <row r="62" spans="1:14">
      <c r="B62" s="359"/>
      <c r="D62" s="359"/>
      <c r="F62" s="359"/>
      <c r="H62" s="359"/>
      <c r="J62" s="359"/>
      <c r="L62" s="359"/>
    </row>
    <row r="63" spans="1:14">
      <c r="B63" s="359"/>
      <c r="D63" s="359"/>
      <c r="F63" s="359"/>
      <c r="H63" s="359"/>
      <c r="J63" s="359"/>
      <c r="L63" s="359"/>
    </row>
    <row r="64" spans="1:14">
      <c r="B64" s="359"/>
      <c r="D64" s="359"/>
      <c r="F64" s="359"/>
      <c r="H64" s="359"/>
      <c r="J64" s="359"/>
      <c r="L64" s="359"/>
    </row>
    <row r="65" spans="2:12">
      <c r="B65" s="359"/>
      <c r="D65" s="359"/>
      <c r="F65" s="359"/>
      <c r="H65" s="359"/>
      <c r="J65" s="359"/>
      <c r="L65" s="359"/>
    </row>
    <row r="66" spans="2:12">
      <c r="B66" s="359"/>
      <c r="D66" s="359"/>
      <c r="F66" s="359"/>
      <c r="H66" s="359"/>
      <c r="J66" s="359"/>
      <c r="L66" s="359"/>
    </row>
    <row r="67" spans="2:12">
      <c r="B67" s="359"/>
      <c r="D67" s="359"/>
      <c r="F67" s="359"/>
      <c r="H67" s="359"/>
      <c r="J67" s="359"/>
      <c r="L67" s="359"/>
    </row>
    <row r="68" spans="2:12">
      <c r="B68" s="359"/>
      <c r="D68" s="359"/>
      <c r="F68" s="359"/>
      <c r="H68" s="359"/>
      <c r="J68" s="359"/>
      <c r="L68" s="359"/>
    </row>
    <row r="69" spans="2:12">
      <c r="B69" s="359"/>
      <c r="D69" s="359"/>
      <c r="F69" s="359"/>
      <c r="H69" s="359"/>
      <c r="J69" s="359"/>
      <c r="L69" s="359"/>
    </row>
    <row r="70" spans="2:12">
      <c r="B70" s="359"/>
      <c r="D70" s="359"/>
      <c r="F70" s="359"/>
      <c r="H70" s="359"/>
      <c r="J70" s="359"/>
      <c r="L70" s="359"/>
    </row>
    <row r="71" spans="2:12">
      <c r="B71" s="359"/>
      <c r="D71" s="359"/>
      <c r="F71" s="359"/>
      <c r="H71" s="359"/>
      <c r="J71" s="359"/>
      <c r="L71" s="359"/>
    </row>
    <row r="72" spans="2:12">
      <c r="B72" s="359"/>
      <c r="D72" s="359"/>
      <c r="F72" s="359"/>
      <c r="H72" s="359"/>
      <c r="J72" s="359"/>
      <c r="L72" s="359"/>
    </row>
    <row r="73" spans="2:12">
      <c r="B73" s="359"/>
      <c r="D73" s="359"/>
      <c r="F73" s="359"/>
      <c r="H73" s="359"/>
      <c r="J73" s="359"/>
      <c r="L73" s="359"/>
    </row>
    <row r="74" spans="2:12">
      <c r="B74" s="359"/>
      <c r="D74" s="359"/>
      <c r="F74" s="359"/>
      <c r="H74" s="359"/>
      <c r="J74" s="359"/>
      <c r="L74" s="359"/>
    </row>
    <row r="75" spans="2:12">
      <c r="B75" s="359"/>
      <c r="D75" s="359"/>
      <c r="F75" s="359"/>
      <c r="H75" s="359"/>
      <c r="J75" s="359"/>
      <c r="L75" s="359"/>
    </row>
    <row r="76" spans="2:12">
      <c r="B76" s="359"/>
      <c r="D76" s="359"/>
      <c r="F76" s="359"/>
      <c r="H76" s="359"/>
      <c r="J76" s="359"/>
      <c r="L76" s="359"/>
    </row>
    <row r="77" spans="2:12">
      <c r="B77" s="359"/>
      <c r="D77" s="359"/>
      <c r="F77" s="359"/>
      <c r="H77" s="359"/>
      <c r="J77" s="359"/>
      <c r="L77" s="359"/>
    </row>
    <row r="78" spans="2:12">
      <c r="B78" s="359"/>
      <c r="D78" s="359"/>
      <c r="F78" s="359"/>
      <c r="H78" s="359"/>
      <c r="J78" s="359"/>
      <c r="L78" s="359"/>
    </row>
    <row r="79" spans="2:12">
      <c r="B79" s="359"/>
      <c r="D79" s="359"/>
      <c r="F79" s="359"/>
      <c r="H79" s="359"/>
      <c r="J79" s="359"/>
      <c r="L79" s="359"/>
    </row>
    <row r="80" spans="2:12">
      <c r="B80" s="359"/>
      <c r="D80" s="359"/>
      <c r="F80" s="359"/>
      <c r="H80" s="359"/>
      <c r="J80" s="359"/>
      <c r="L80" s="359"/>
    </row>
    <row r="81" spans="2:12">
      <c r="B81" s="359"/>
      <c r="D81" s="359"/>
      <c r="F81" s="359"/>
      <c r="H81" s="359"/>
      <c r="J81" s="359"/>
      <c r="L81" s="359"/>
    </row>
    <row r="82" spans="2:12">
      <c r="B82" s="359"/>
      <c r="D82" s="359"/>
      <c r="F82" s="359"/>
      <c r="H82" s="359"/>
      <c r="J82" s="359"/>
      <c r="L82" s="359"/>
    </row>
    <row r="83" spans="2:12">
      <c r="B83" s="359"/>
      <c r="D83" s="359"/>
      <c r="F83" s="359"/>
      <c r="H83" s="359"/>
      <c r="J83" s="359"/>
      <c r="L83" s="359"/>
    </row>
    <row r="84" spans="2:12">
      <c r="B84" s="359"/>
      <c r="D84" s="359"/>
      <c r="F84" s="359"/>
      <c r="H84" s="359"/>
      <c r="J84" s="359"/>
      <c r="L84" s="359"/>
    </row>
    <row r="85" spans="2:12">
      <c r="B85" s="359"/>
      <c r="D85" s="359"/>
      <c r="F85" s="359"/>
      <c r="H85" s="359"/>
      <c r="J85" s="359"/>
      <c r="L85" s="359"/>
    </row>
    <row r="86" spans="2:12">
      <c r="B86" s="359"/>
      <c r="D86" s="359"/>
      <c r="F86" s="359"/>
      <c r="H86" s="359"/>
      <c r="J86" s="359"/>
      <c r="L86" s="359"/>
    </row>
    <row r="87" spans="2:12">
      <c r="B87" s="359"/>
      <c r="D87" s="359"/>
      <c r="F87" s="359"/>
      <c r="H87" s="359"/>
      <c r="J87" s="359"/>
      <c r="L87" s="359"/>
    </row>
    <row r="88" spans="2:12">
      <c r="B88" s="359"/>
      <c r="D88" s="359"/>
      <c r="F88" s="359"/>
      <c r="H88" s="359"/>
      <c r="J88" s="359"/>
      <c r="L88" s="359"/>
    </row>
    <row r="89" spans="2:12">
      <c r="B89" s="359"/>
      <c r="D89" s="359"/>
      <c r="F89" s="359"/>
      <c r="H89" s="359"/>
      <c r="J89" s="359"/>
      <c r="L89" s="359"/>
    </row>
    <row r="90" spans="2:12">
      <c r="B90" s="359"/>
      <c r="D90" s="359"/>
      <c r="F90" s="359"/>
      <c r="H90" s="359"/>
      <c r="J90" s="359"/>
      <c r="L90" s="359"/>
    </row>
    <row r="91" spans="2:12">
      <c r="B91" s="359"/>
      <c r="D91" s="359"/>
      <c r="F91" s="359"/>
      <c r="H91" s="359"/>
      <c r="J91" s="359"/>
      <c r="L91" s="359"/>
    </row>
    <row r="92" spans="2:12">
      <c r="B92" s="359"/>
      <c r="D92" s="359"/>
      <c r="F92" s="359"/>
      <c r="H92" s="359"/>
      <c r="J92" s="359"/>
      <c r="L92" s="359"/>
    </row>
    <row r="93" spans="2:12">
      <c r="B93" s="359"/>
      <c r="D93" s="359"/>
      <c r="F93" s="359"/>
      <c r="H93" s="359"/>
      <c r="J93" s="359"/>
      <c r="L93" s="359"/>
    </row>
    <row r="94" spans="2:12">
      <c r="B94" s="359"/>
      <c r="D94" s="359"/>
      <c r="F94" s="359"/>
      <c r="H94" s="359"/>
      <c r="J94" s="359"/>
      <c r="L94" s="359"/>
    </row>
    <row r="95" spans="2:12">
      <c r="B95" s="359"/>
      <c r="D95" s="359"/>
      <c r="F95" s="359"/>
      <c r="H95" s="359"/>
      <c r="J95" s="359"/>
      <c r="L95" s="359"/>
    </row>
    <row r="96" spans="2:12">
      <c r="B96" s="359"/>
      <c r="D96" s="359"/>
      <c r="F96" s="359"/>
      <c r="H96" s="359"/>
      <c r="J96" s="359"/>
      <c r="L96" s="359"/>
    </row>
    <row r="97" spans="2:12">
      <c r="B97" s="359"/>
      <c r="D97" s="359"/>
      <c r="F97" s="359"/>
      <c r="H97" s="359"/>
      <c r="J97" s="359"/>
      <c r="L97" s="359"/>
    </row>
    <row r="98" spans="2:12">
      <c r="B98" s="359"/>
      <c r="D98" s="359"/>
      <c r="F98" s="359"/>
      <c r="H98" s="359"/>
      <c r="J98" s="359"/>
      <c r="L98" s="359"/>
    </row>
    <row r="99" spans="2:12">
      <c r="B99" s="359"/>
      <c r="D99" s="359"/>
      <c r="F99" s="359"/>
      <c r="H99" s="359"/>
      <c r="J99" s="359"/>
      <c r="L99" s="359"/>
    </row>
    <row r="100" spans="2:12">
      <c r="B100" s="359"/>
      <c r="D100" s="359"/>
      <c r="F100" s="359"/>
      <c r="H100" s="359"/>
      <c r="J100" s="359"/>
      <c r="L100" s="359"/>
    </row>
    <row r="101" spans="2:12">
      <c r="B101" s="359"/>
      <c r="D101" s="359"/>
      <c r="F101" s="359"/>
      <c r="H101" s="359"/>
      <c r="J101" s="359"/>
      <c r="L101" s="359"/>
    </row>
    <row r="102" spans="2:12">
      <c r="B102" s="359"/>
      <c r="D102" s="359"/>
      <c r="F102" s="359"/>
      <c r="H102" s="359"/>
      <c r="J102" s="359"/>
      <c r="L102" s="359"/>
    </row>
    <row r="103" spans="2:12">
      <c r="B103" s="359"/>
      <c r="D103" s="359"/>
      <c r="F103" s="359"/>
      <c r="H103" s="359"/>
      <c r="J103" s="359"/>
      <c r="L103" s="359"/>
    </row>
    <row r="104" spans="2:12">
      <c r="B104" s="359"/>
      <c r="D104" s="359"/>
      <c r="F104" s="359"/>
      <c r="H104" s="359"/>
      <c r="J104" s="359"/>
      <c r="L104" s="359"/>
    </row>
    <row r="105" spans="2:12">
      <c r="B105" s="359"/>
      <c r="D105" s="359"/>
      <c r="F105" s="359"/>
      <c r="H105" s="359"/>
      <c r="J105" s="359"/>
      <c r="L105" s="359"/>
    </row>
    <row r="106" spans="2:12">
      <c r="B106" s="359"/>
      <c r="D106" s="359"/>
      <c r="F106" s="359"/>
      <c r="H106" s="359"/>
      <c r="J106" s="359"/>
      <c r="L106" s="359"/>
    </row>
    <row r="107" spans="2:12">
      <c r="B107" s="359"/>
      <c r="D107" s="359"/>
      <c r="F107" s="359"/>
      <c r="H107" s="359"/>
      <c r="J107" s="359"/>
      <c r="L107" s="359"/>
    </row>
    <row r="108" spans="2:12">
      <c r="B108" s="359"/>
      <c r="D108" s="359"/>
      <c r="F108" s="359"/>
      <c r="H108" s="359"/>
      <c r="J108" s="359"/>
      <c r="L108" s="359"/>
    </row>
    <row r="109" spans="2:12">
      <c r="B109" s="359"/>
      <c r="D109" s="359"/>
      <c r="F109" s="359"/>
      <c r="H109" s="359"/>
      <c r="J109" s="359"/>
      <c r="L109" s="359"/>
    </row>
    <row r="110" spans="2:12">
      <c r="B110" s="359"/>
      <c r="D110" s="359"/>
      <c r="F110" s="359"/>
      <c r="H110" s="359"/>
      <c r="J110" s="359"/>
      <c r="L110" s="359"/>
    </row>
    <row r="111" spans="2:12">
      <c r="B111" s="359"/>
      <c r="D111" s="359"/>
      <c r="F111" s="359"/>
      <c r="H111" s="359"/>
      <c r="J111" s="359"/>
      <c r="L111" s="359"/>
    </row>
    <row r="112" spans="2:12">
      <c r="B112" s="359"/>
      <c r="D112" s="359"/>
      <c r="F112" s="359"/>
      <c r="H112" s="359"/>
      <c r="J112" s="359"/>
      <c r="L112" s="359"/>
    </row>
    <row r="113" spans="2:12">
      <c r="B113" s="359"/>
      <c r="D113" s="359"/>
      <c r="F113" s="359"/>
      <c r="H113" s="359"/>
      <c r="J113" s="359"/>
      <c r="L113" s="359"/>
    </row>
  </sheetData>
  <mergeCells count="13">
    <mergeCell ref="A49:N49"/>
    <mergeCell ref="A50:N50"/>
    <mergeCell ref="A46:N46"/>
    <mergeCell ref="B5:M5"/>
    <mergeCell ref="B6:M6"/>
    <mergeCell ref="B7:C7"/>
    <mergeCell ref="D7:E7"/>
    <mergeCell ref="F7:G7"/>
    <mergeCell ref="H7:I7"/>
    <mergeCell ref="J7:K7"/>
    <mergeCell ref="L7:M7"/>
    <mergeCell ref="B9:M9"/>
    <mergeCell ref="A47:N47"/>
  </mergeCells>
  <phoneticPr fontId="7" type="noConversion"/>
  <printOptions horizontalCentered="1"/>
  <pageMargins left="0.39370078740157483" right="0.39370078740157483" top="0.59055118110236227" bottom="0.59055118110236227" header="0.39370078740157483" footer="0.39370078740157483"/>
  <pageSetup paperSize="9" scale="59" orientation="portrait" r:id="rId1"/>
  <headerFooter alignWithMargins="0">
    <oddHeader>&amp;C&amp;"Helvetica,Fett"&amp;12 2017</oddHeader>
    <oddFooter xml:space="preserve">&amp;C&amp;"Helvetica,Standard" Eidg. Steuerverwaltung  -  Administration fédérale des contributions  -  Amministrazione federale delle contribuzioni&amp;R81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P81"/>
  <sheetViews>
    <sheetView view="pageLayout" zoomScale="70" zoomScaleNormal="75" zoomScalePageLayoutView="70" workbookViewId="0"/>
  </sheetViews>
  <sheetFormatPr baseColWidth="10" defaultColWidth="10.33203125" defaultRowHeight="10"/>
  <cols>
    <col min="1" max="1" width="9.1640625" style="558" customWidth="1"/>
    <col min="2" max="2" width="20.1640625" style="558" customWidth="1"/>
    <col min="3" max="3" width="4.6640625" style="558" customWidth="1"/>
    <col min="4" max="4" width="13.5" style="558" customWidth="1"/>
    <col min="5" max="5" width="7.83203125" style="558" customWidth="1"/>
    <col min="6" max="6" width="10.33203125" style="559" customWidth="1"/>
    <col min="7" max="7" width="5" style="558" customWidth="1"/>
    <col min="8" max="8" width="9.83203125" style="558" customWidth="1"/>
    <col min="9" max="9" width="4.33203125" style="558" bestFit="1" customWidth="1"/>
    <col min="10" max="10" width="8.5" style="558" customWidth="1"/>
    <col min="11" max="11" width="20.33203125" style="558" customWidth="1"/>
    <col min="12" max="12" width="3.6640625" style="558" customWidth="1"/>
    <col min="13" max="13" width="8.33203125" style="558" customWidth="1"/>
    <col min="14" max="14" width="6.5" style="559" customWidth="1"/>
    <col min="15" max="15" width="8.6640625" style="560" customWidth="1"/>
    <col min="16" max="16384" width="10.33203125" style="559"/>
  </cols>
  <sheetData>
    <row r="1" spans="1:15" s="539" customFormat="1" ht="18.75" customHeight="1">
      <c r="A1" s="536" t="s">
        <v>141</v>
      </c>
      <c r="B1" s="536"/>
      <c r="C1" s="536"/>
      <c r="D1" s="536"/>
      <c r="E1" s="536"/>
      <c r="F1" s="537"/>
      <c r="G1" s="536"/>
      <c r="H1" s="538" t="s">
        <v>223</v>
      </c>
      <c r="I1" s="536"/>
      <c r="J1" s="536"/>
      <c r="K1" s="536"/>
      <c r="L1" s="536"/>
      <c r="M1" s="536"/>
    </row>
    <row r="2" spans="1:15" s="539" customFormat="1" ht="15" customHeight="1">
      <c r="A2" s="540"/>
      <c r="B2" s="540"/>
      <c r="C2" s="540"/>
      <c r="D2" s="540"/>
      <c r="E2" s="540"/>
      <c r="G2" s="540"/>
      <c r="H2" s="540"/>
      <c r="I2" s="540"/>
      <c r="J2" s="540"/>
      <c r="K2" s="540"/>
      <c r="L2" s="540"/>
      <c r="M2" s="540"/>
      <c r="O2" s="541"/>
    </row>
    <row r="3" spans="1:15" s="539" customFormat="1" ht="15" customHeight="1">
      <c r="A3" s="540"/>
      <c r="B3" s="540"/>
      <c r="C3" s="540"/>
      <c r="D3" s="540"/>
      <c r="E3" s="540"/>
      <c r="G3" s="540"/>
      <c r="H3" s="540"/>
      <c r="I3" s="540"/>
      <c r="J3" s="540"/>
      <c r="K3" s="540"/>
      <c r="L3" s="540"/>
      <c r="M3" s="540"/>
      <c r="O3" s="541"/>
    </row>
    <row r="4" spans="1:15" s="543" customFormat="1" ht="16">
      <c r="A4" s="485" t="s">
        <v>464</v>
      </c>
      <c r="B4" s="485"/>
      <c r="C4" s="485"/>
      <c r="D4" s="485"/>
      <c r="E4" s="485"/>
      <c r="F4" s="485"/>
      <c r="G4" s="485"/>
      <c r="H4" s="485" t="s">
        <v>465</v>
      </c>
      <c r="I4" s="485"/>
      <c r="J4" s="485"/>
      <c r="K4" s="485"/>
      <c r="L4" s="485"/>
      <c r="M4" s="485"/>
      <c r="N4" s="485"/>
      <c r="O4" s="542"/>
    </row>
    <row r="5" spans="1:15" s="545" customFormat="1" ht="16">
      <c r="A5" s="522"/>
      <c r="B5" s="522"/>
      <c r="C5" s="522"/>
      <c r="D5" s="522"/>
      <c r="E5" s="522"/>
      <c r="F5" s="522"/>
      <c r="G5" s="522"/>
      <c r="H5" s="522"/>
      <c r="I5" s="522"/>
      <c r="J5" s="522"/>
      <c r="K5" s="522"/>
      <c r="L5" s="485"/>
      <c r="M5" s="487"/>
      <c r="N5" s="483"/>
      <c r="O5" s="544"/>
    </row>
    <row r="6" spans="1:15" s="545" customFormat="1" ht="21.75" customHeight="1">
      <c r="A6" s="488" t="s">
        <v>394</v>
      </c>
      <c r="B6" s="485"/>
      <c r="C6" s="485"/>
      <c r="D6" s="485"/>
      <c r="E6" s="485"/>
      <c r="F6" s="485"/>
      <c r="G6" s="485"/>
      <c r="H6" s="488" t="s">
        <v>395</v>
      </c>
      <c r="I6" s="485"/>
      <c r="J6" s="485"/>
      <c r="K6" s="485"/>
      <c r="L6" s="485"/>
      <c r="M6" s="487"/>
      <c r="N6" s="483"/>
      <c r="O6" s="544"/>
    </row>
    <row r="7" spans="1:15" s="545" customFormat="1" ht="16">
      <c r="A7" s="483"/>
      <c r="B7" s="485"/>
      <c r="C7" s="485"/>
      <c r="D7" s="485"/>
      <c r="E7" s="485"/>
      <c r="F7" s="485"/>
      <c r="G7" s="485"/>
      <c r="H7" s="483"/>
      <c r="I7" s="485"/>
      <c r="J7" s="485"/>
      <c r="K7" s="485"/>
      <c r="L7" s="485"/>
      <c r="M7" s="487"/>
      <c r="N7" s="483"/>
      <c r="O7" s="544"/>
    </row>
    <row r="8" spans="1:15" s="545" customFormat="1" ht="16">
      <c r="A8" s="485" t="s">
        <v>396</v>
      </c>
      <c r="B8" s="485"/>
      <c r="C8" s="485"/>
      <c r="D8" s="485"/>
      <c r="E8" s="485"/>
      <c r="F8" s="485"/>
      <c r="G8" s="485"/>
      <c r="H8" s="485" t="s">
        <v>397</v>
      </c>
      <c r="I8" s="485"/>
      <c r="J8" s="485"/>
      <c r="K8" s="485"/>
      <c r="L8" s="485"/>
      <c r="M8" s="487"/>
      <c r="N8" s="483"/>
      <c r="O8" s="544"/>
    </row>
    <row r="9" spans="1:15" s="545" customFormat="1" ht="16">
      <c r="A9" s="489" t="s">
        <v>466</v>
      </c>
      <c r="B9" s="490"/>
      <c r="C9" s="490"/>
      <c r="D9" s="490"/>
      <c r="E9" s="490"/>
      <c r="F9" s="485"/>
      <c r="G9" s="485"/>
      <c r="H9" s="489" t="s">
        <v>467</v>
      </c>
      <c r="I9" s="489"/>
      <c r="J9" s="490"/>
      <c r="K9" s="490"/>
      <c r="L9" s="490"/>
      <c r="M9" s="487"/>
      <c r="N9" s="483"/>
      <c r="O9" s="544"/>
    </row>
    <row r="10" spans="1:15" s="545" customFormat="1" ht="16">
      <c r="A10" s="485" t="s">
        <v>468</v>
      </c>
      <c r="B10" s="485"/>
      <c r="C10" s="485"/>
      <c r="D10" s="485"/>
      <c r="E10" s="485"/>
      <c r="F10" s="485"/>
      <c r="G10" s="485"/>
      <c r="H10" s="485" t="s">
        <v>469</v>
      </c>
      <c r="I10" s="485"/>
      <c r="J10" s="485"/>
      <c r="K10" s="485"/>
      <c r="L10" s="485"/>
      <c r="M10" s="487"/>
      <c r="N10" s="483"/>
      <c r="O10" s="544"/>
    </row>
    <row r="11" spans="1:15" s="545" customFormat="1" ht="16">
      <c r="A11" s="485"/>
      <c r="B11" s="485"/>
      <c r="C11" s="485"/>
      <c r="D11" s="485"/>
      <c r="E11" s="485"/>
      <c r="F11" s="485"/>
      <c r="G11" s="485"/>
      <c r="H11" s="485"/>
      <c r="I11" s="485"/>
      <c r="J11" s="485"/>
      <c r="K11" s="485"/>
      <c r="L11" s="485"/>
      <c r="M11" s="487"/>
      <c r="N11" s="483"/>
      <c r="O11" s="544"/>
    </row>
    <row r="12" spans="1:15" s="545" customFormat="1" ht="16">
      <c r="A12" s="485"/>
      <c r="B12" s="485"/>
      <c r="C12" s="485"/>
      <c r="D12" s="485"/>
      <c r="E12" s="485"/>
      <c r="F12" s="485"/>
      <c r="G12" s="485"/>
      <c r="H12" s="485"/>
      <c r="I12" s="485"/>
      <c r="J12" s="485"/>
      <c r="K12" s="485"/>
      <c r="L12" s="485"/>
      <c r="M12" s="487"/>
      <c r="N12" s="483"/>
      <c r="O12" s="544"/>
    </row>
    <row r="13" spans="1:15" s="545" customFormat="1" ht="16">
      <c r="A13" s="489" t="s">
        <v>403</v>
      </c>
      <c r="B13" s="490"/>
      <c r="C13" s="490"/>
      <c r="D13" s="490"/>
      <c r="E13" s="490"/>
      <c r="F13" s="485"/>
      <c r="G13" s="485"/>
      <c r="H13" s="489" t="s">
        <v>404</v>
      </c>
      <c r="I13" s="489"/>
      <c r="J13" s="490"/>
      <c r="K13" s="490"/>
      <c r="L13" s="490"/>
      <c r="M13" s="487"/>
      <c r="N13" s="483"/>
      <c r="O13" s="544"/>
    </row>
    <row r="14" spans="1:15" s="545" customFormat="1" ht="16">
      <c r="A14" s="485" t="s">
        <v>405</v>
      </c>
      <c r="B14" s="485"/>
      <c r="C14" s="485"/>
      <c r="D14" s="485"/>
      <c r="E14" s="485"/>
      <c r="F14" s="485"/>
      <c r="G14" s="485"/>
      <c r="H14" s="485" t="s">
        <v>406</v>
      </c>
      <c r="I14" s="485"/>
      <c r="J14" s="485"/>
      <c r="K14" s="485"/>
      <c r="L14" s="485"/>
      <c r="M14" s="487"/>
      <c r="N14" s="483"/>
      <c r="O14" s="544"/>
    </row>
    <row r="15" spans="1:15" s="545" customFormat="1" ht="16">
      <c r="A15" s="485"/>
      <c r="B15" s="485"/>
      <c r="C15" s="485"/>
      <c r="D15" s="485"/>
      <c r="E15" s="485"/>
      <c r="F15" s="485"/>
      <c r="G15" s="485"/>
      <c r="H15" s="485"/>
      <c r="I15" s="485"/>
      <c r="J15" s="485"/>
      <c r="K15" s="485"/>
      <c r="L15" s="485"/>
      <c r="M15" s="487"/>
      <c r="N15" s="483"/>
      <c r="O15" s="546" t="s">
        <v>438</v>
      </c>
    </row>
    <row r="16" spans="1:15" s="545" customFormat="1" ht="16">
      <c r="A16" s="485" t="s">
        <v>407</v>
      </c>
      <c r="B16" s="485"/>
      <c r="C16" s="485"/>
      <c r="D16" s="485"/>
      <c r="E16" s="485"/>
      <c r="F16" s="485"/>
      <c r="G16" s="485"/>
      <c r="H16" s="485" t="s">
        <v>408</v>
      </c>
      <c r="I16" s="485"/>
      <c r="J16" s="485"/>
      <c r="K16" s="485"/>
      <c r="L16" s="485"/>
      <c r="M16" s="487"/>
      <c r="N16" s="483"/>
      <c r="O16" s="544"/>
    </row>
    <row r="17" spans="1:16" s="545" customFormat="1" ht="16">
      <c r="A17" s="485"/>
      <c r="B17" s="485"/>
      <c r="C17" s="485"/>
      <c r="D17" s="485"/>
      <c r="E17" s="485"/>
      <c r="F17" s="485"/>
      <c r="G17" s="485"/>
      <c r="H17" s="485"/>
      <c r="I17" s="485"/>
      <c r="J17" s="485"/>
      <c r="K17" s="485"/>
      <c r="L17" s="485"/>
      <c r="M17" s="487"/>
      <c r="N17" s="483"/>
      <c r="O17" s="544"/>
    </row>
    <row r="18" spans="1:16" s="545" customFormat="1" ht="16">
      <c r="A18" s="485" t="s">
        <v>409</v>
      </c>
      <c r="B18" s="485"/>
      <c r="C18" s="485"/>
      <c r="D18" s="485"/>
      <c r="E18" s="485"/>
      <c r="F18" s="492">
        <v>50000</v>
      </c>
      <c r="G18" s="485" t="s">
        <v>323</v>
      </c>
      <c r="H18" s="485" t="s">
        <v>410</v>
      </c>
      <c r="I18" s="485"/>
      <c r="J18" s="485"/>
      <c r="K18" s="485"/>
      <c r="L18" s="485"/>
      <c r="M18" s="487"/>
      <c r="N18" s="483"/>
      <c r="O18" s="547"/>
    </row>
    <row r="19" spans="1:16" s="545" customFormat="1" ht="16">
      <c r="A19" s="485"/>
      <c r="B19" s="485"/>
      <c r="C19" s="485"/>
      <c r="D19" s="485"/>
      <c r="E19" s="485"/>
      <c r="F19" s="492"/>
      <c r="G19" s="485"/>
      <c r="H19" s="485"/>
      <c r="I19" s="485"/>
      <c r="J19" s="485"/>
      <c r="K19" s="485"/>
      <c r="L19" s="485"/>
      <c r="M19" s="487"/>
      <c r="N19" s="483"/>
      <c r="O19" s="544"/>
    </row>
    <row r="20" spans="1:16" s="545" customFormat="1" ht="16">
      <c r="A20" s="485" t="s">
        <v>411</v>
      </c>
      <c r="B20" s="485"/>
      <c r="C20" s="485"/>
      <c r="D20" s="485"/>
      <c r="E20" s="485"/>
      <c r="F20" s="492"/>
      <c r="G20" s="485"/>
      <c r="H20" s="485" t="s">
        <v>412</v>
      </c>
      <c r="I20" s="485"/>
      <c r="J20" s="485"/>
      <c r="K20" s="485"/>
      <c r="L20" s="485"/>
      <c r="M20" s="487"/>
      <c r="N20" s="483"/>
      <c r="O20" s="544"/>
    </row>
    <row r="21" spans="1:16" s="545" customFormat="1" ht="16">
      <c r="A21" s="485"/>
      <c r="B21" s="485"/>
      <c r="C21" s="485"/>
      <c r="D21" s="485"/>
      <c r="E21" s="485"/>
      <c r="F21" s="492"/>
      <c r="G21" s="485"/>
      <c r="H21" s="485"/>
      <c r="I21" s="485"/>
      <c r="J21" s="485"/>
      <c r="K21" s="485"/>
      <c r="L21" s="485"/>
      <c r="M21" s="487"/>
      <c r="N21" s="483"/>
      <c r="O21" s="544"/>
    </row>
    <row r="22" spans="1:16" s="545" customFormat="1" ht="16">
      <c r="A22" s="493" t="s">
        <v>701</v>
      </c>
      <c r="B22" s="485" t="s">
        <v>413</v>
      </c>
      <c r="C22" s="485"/>
      <c r="D22" s="485"/>
      <c r="E22" s="485"/>
      <c r="F22" s="492">
        <v>2562.5</v>
      </c>
      <c r="G22" s="485" t="s">
        <v>323</v>
      </c>
      <c r="H22" s="493" t="str">
        <f>A22</f>
        <v>5.125 %</v>
      </c>
      <c r="I22" s="493"/>
      <c r="J22" s="485" t="s">
        <v>414</v>
      </c>
      <c r="K22" s="485"/>
      <c r="L22" s="485"/>
      <c r="M22" s="487"/>
      <c r="N22" s="483"/>
      <c r="O22" s="544"/>
      <c r="P22" s="548"/>
    </row>
    <row r="23" spans="1:16" s="545" customFormat="1" ht="17.75" customHeight="1">
      <c r="A23" s="493" t="s">
        <v>415</v>
      </c>
      <c r="B23" s="485" t="s">
        <v>416</v>
      </c>
      <c r="C23" s="485"/>
      <c r="D23" s="485"/>
      <c r="E23" s="485"/>
      <c r="F23" s="492">
        <v>550</v>
      </c>
      <c r="G23" s="485" t="s">
        <v>323</v>
      </c>
      <c r="H23" s="493" t="str">
        <f t="shared" ref="H23:H24" si="0">A23</f>
        <v>1.10 %</v>
      </c>
      <c r="I23" s="493"/>
      <c r="J23" s="485" t="s">
        <v>417</v>
      </c>
      <c r="K23" s="485"/>
      <c r="L23" s="485"/>
      <c r="M23" s="487"/>
      <c r="N23" s="483"/>
      <c r="O23" s="544"/>
      <c r="P23" s="548"/>
    </row>
    <row r="24" spans="1:16" s="545" customFormat="1" ht="17.75" customHeight="1">
      <c r="A24" s="493" t="s">
        <v>418</v>
      </c>
      <c r="B24" s="485" t="s">
        <v>419</v>
      </c>
      <c r="C24" s="485"/>
      <c r="D24" s="485"/>
      <c r="E24" s="485"/>
      <c r="F24" s="492">
        <v>2500</v>
      </c>
      <c r="G24" s="485" t="s">
        <v>323</v>
      </c>
      <c r="H24" s="493" t="str">
        <f t="shared" si="0"/>
        <v>5.00 %</v>
      </c>
      <c r="I24" s="493"/>
      <c r="J24" s="485" t="s">
        <v>420</v>
      </c>
      <c r="K24" s="485"/>
      <c r="L24" s="485"/>
      <c r="M24" s="487"/>
      <c r="N24" s="483"/>
      <c r="O24" s="544"/>
      <c r="P24" s="548"/>
    </row>
    <row r="25" spans="1:16" s="545" customFormat="1" ht="16">
      <c r="A25" s="493"/>
      <c r="B25" s="485"/>
      <c r="C25" s="485"/>
      <c r="D25" s="485"/>
      <c r="E25" s="485"/>
      <c r="F25" s="492"/>
      <c r="G25" s="485"/>
      <c r="H25" s="493"/>
      <c r="I25" s="493"/>
      <c r="J25" s="485"/>
      <c r="K25" s="485"/>
      <c r="L25" s="485"/>
      <c r="M25" s="487"/>
      <c r="N25" s="483"/>
      <c r="O25" s="544"/>
      <c r="P25" s="548"/>
    </row>
    <row r="26" spans="1:16" s="545" customFormat="1" ht="17.75" customHeight="1">
      <c r="A26" s="493"/>
      <c r="B26" s="485" t="s">
        <v>421</v>
      </c>
      <c r="C26" s="485"/>
      <c r="D26" s="485"/>
      <c r="E26" s="485"/>
      <c r="F26" s="495">
        <v>5200</v>
      </c>
      <c r="G26" s="496" t="s">
        <v>323</v>
      </c>
      <c r="H26" s="493"/>
      <c r="I26" s="493"/>
      <c r="J26" s="485" t="s">
        <v>422</v>
      </c>
      <c r="K26" s="485"/>
      <c r="L26" s="485"/>
      <c r="M26" s="487"/>
      <c r="N26" s="483"/>
      <c r="O26" s="544"/>
      <c r="P26" s="548"/>
    </row>
    <row r="27" spans="1:16" s="545" customFormat="1" ht="16">
      <c r="A27" s="497"/>
      <c r="B27" s="485" t="s">
        <v>423</v>
      </c>
      <c r="C27" s="485"/>
      <c r="D27" s="485"/>
      <c r="E27" s="485"/>
      <c r="F27" s="498"/>
      <c r="G27" s="499"/>
      <c r="H27" s="497"/>
      <c r="I27" s="497"/>
      <c r="J27" s="485" t="s">
        <v>424</v>
      </c>
      <c r="K27" s="485"/>
      <c r="L27" s="485"/>
      <c r="M27" s="487"/>
      <c r="N27" s="483"/>
      <c r="O27" s="544"/>
      <c r="P27" s="548"/>
    </row>
    <row r="28" spans="1:16" s="545" customFormat="1" ht="16">
      <c r="A28" s="497"/>
      <c r="B28" s="485"/>
      <c r="C28" s="485"/>
      <c r="D28" s="485"/>
      <c r="E28" s="485"/>
      <c r="F28" s="498"/>
      <c r="G28" s="499"/>
      <c r="H28" s="497"/>
      <c r="I28" s="497"/>
      <c r="J28" s="485" t="s">
        <v>425</v>
      </c>
      <c r="K28" s="485"/>
      <c r="L28" s="485"/>
      <c r="M28" s="487"/>
      <c r="N28" s="483"/>
      <c r="O28" s="544"/>
      <c r="P28" s="548"/>
    </row>
    <row r="29" spans="1:16" s="545" customFormat="1" ht="16">
      <c r="A29" s="497"/>
      <c r="B29" s="485" t="s">
        <v>426</v>
      </c>
      <c r="C29" s="485"/>
      <c r="D29" s="485"/>
      <c r="E29" s="485"/>
      <c r="F29" s="549">
        <v>1392</v>
      </c>
      <c r="G29" s="501" t="s">
        <v>323</v>
      </c>
      <c r="H29" s="497"/>
      <c r="I29" s="497"/>
      <c r="J29" s="485" t="s">
        <v>427</v>
      </c>
      <c r="K29" s="485"/>
      <c r="L29" s="485"/>
      <c r="M29" s="487"/>
      <c r="N29" s="483"/>
      <c r="O29" s="547"/>
      <c r="P29" s="548"/>
    </row>
    <row r="30" spans="1:16" s="545" customFormat="1" ht="16">
      <c r="A30" s="497"/>
      <c r="B30" s="485"/>
      <c r="C30" s="485"/>
      <c r="D30" s="485"/>
      <c r="E30" s="485"/>
      <c r="F30" s="492">
        <f>F26-F29</f>
        <v>3808</v>
      </c>
      <c r="G30" s="485" t="s">
        <v>323</v>
      </c>
      <c r="H30" s="497"/>
      <c r="I30" s="497"/>
      <c r="J30" s="485"/>
      <c r="K30" s="485"/>
      <c r="L30" s="485"/>
      <c r="M30" s="487"/>
      <c r="N30" s="483"/>
      <c r="O30" s="544"/>
      <c r="P30" s="548"/>
    </row>
    <row r="31" spans="1:16" s="545" customFormat="1" ht="16">
      <c r="A31" s="497"/>
      <c r="B31" s="485"/>
      <c r="C31" s="485"/>
      <c r="D31" s="485"/>
      <c r="E31" s="485"/>
      <c r="F31" s="492"/>
      <c r="G31" s="485"/>
      <c r="H31" s="485"/>
      <c r="I31" s="485"/>
      <c r="J31" s="485"/>
      <c r="K31" s="485"/>
      <c r="L31" s="485"/>
      <c r="M31" s="487"/>
      <c r="N31" s="483"/>
      <c r="O31" s="544"/>
    </row>
    <row r="32" spans="1:16" s="545" customFormat="1" ht="16">
      <c r="A32" s="497"/>
      <c r="B32" s="485" t="s">
        <v>428</v>
      </c>
      <c r="C32" s="485"/>
      <c r="D32" s="485"/>
      <c r="E32" s="485"/>
      <c r="F32" s="550">
        <v>2000</v>
      </c>
      <c r="G32" s="485" t="s">
        <v>323</v>
      </c>
      <c r="H32" s="485"/>
      <c r="I32" s="485"/>
      <c r="J32" s="485" t="s">
        <v>429</v>
      </c>
      <c r="K32" s="485"/>
      <c r="L32" s="485"/>
      <c r="M32" s="487"/>
      <c r="N32" s="483"/>
      <c r="O32" s="544"/>
    </row>
    <row r="33" spans="1:16" s="545" customFormat="1" ht="16">
      <c r="A33" s="490"/>
      <c r="B33" s="485" t="s">
        <v>430</v>
      </c>
      <c r="C33" s="485"/>
      <c r="D33" s="485"/>
      <c r="E33" s="485"/>
      <c r="F33" s="490"/>
      <c r="G33" s="490"/>
      <c r="H33" s="490"/>
      <c r="I33" s="490"/>
      <c r="J33" s="485" t="s">
        <v>431</v>
      </c>
      <c r="K33" s="485"/>
      <c r="L33" s="485"/>
      <c r="M33" s="506"/>
      <c r="N33" s="506"/>
      <c r="O33" s="551"/>
      <c r="P33" s="551"/>
    </row>
    <row r="34" spans="1:16" s="545" customFormat="1" ht="16">
      <c r="A34" s="490"/>
      <c r="B34" s="485" t="s">
        <v>432</v>
      </c>
      <c r="C34" s="485"/>
      <c r="D34" s="485"/>
      <c r="E34" s="485"/>
      <c r="F34" s="490"/>
      <c r="G34" s="490"/>
      <c r="H34" s="490"/>
      <c r="I34" s="490"/>
      <c r="J34" s="485" t="s">
        <v>433</v>
      </c>
      <c r="K34" s="485"/>
      <c r="L34" s="485"/>
      <c r="M34" s="506"/>
      <c r="N34" s="506"/>
      <c r="O34" s="551"/>
      <c r="P34" s="551"/>
    </row>
    <row r="35" spans="1:16" s="545" customFormat="1" ht="7" customHeight="1">
      <c r="A35" s="497"/>
      <c r="B35" s="485"/>
      <c r="C35" s="485"/>
      <c r="D35" s="485"/>
      <c r="E35" s="485"/>
      <c r="F35" s="511"/>
      <c r="G35" s="508"/>
      <c r="H35" s="485"/>
      <c r="I35" s="485"/>
      <c r="J35" s="485"/>
      <c r="K35" s="485"/>
      <c r="L35" s="485"/>
      <c r="M35" s="487"/>
      <c r="N35" s="483"/>
      <c r="O35" s="544"/>
    </row>
    <row r="36" spans="1:16" s="545" customFormat="1" ht="16">
      <c r="A36" s="497"/>
      <c r="B36" s="485"/>
      <c r="C36" s="485"/>
      <c r="D36" s="485"/>
      <c r="E36" s="485"/>
      <c r="F36" s="492"/>
      <c r="G36" s="485"/>
      <c r="H36" s="485"/>
      <c r="I36" s="485"/>
      <c r="J36" s="485"/>
      <c r="K36" s="485"/>
      <c r="L36" s="485"/>
      <c r="M36" s="487"/>
      <c r="N36" s="483"/>
      <c r="O36" s="544"/>
    </row>
    <row r="37" spans="1:16" s="545" customFormat="1" ht="16">
      <c r="A37" s="497" t="s">
        <v>434</v>
      </c>
      <c r="B37" s="485"/>
      <c r="C37" s="485"/>
      <c r="D37" s="485"/>
      <c r="E37" s="485"/>
      <c r="F37" s="492">
        <v>38500</v>
      </c>
      <c r="G37" s="485" t="s">
        <v>323</v>
      </c>
      <c r="H37" s="485"/>
      <c r="I37" s="485"/>
      <c r="J37" s="485" t="s">
        <v>435</v>
      </c>
      <c r="K37" s="485"/>
      <c r="L37" s="485"/>
      <c r="M37" s="487"/>
      <c r="N37" s="483"/>
      <c r="O37" s="544"/>
    </row>
    <row r="38" spans="1:16" s="545" customFormat="1" ht="7" customHeight="1">
      <c r="A38" s="497"/>
      <c r="B38" s="485"/>
      <c r="C38" s="485"/>
      <c r="D38" s="485"/>
      <c r="E38" s="485"/>
      <c r="F38" s="511"/>
      <c r="G38" s="508"/>
      <c r="H38" s="485"/>
      <c r="I38" s="485"/>
      <c r="J38" s="485"/>
      <c r="K38" s="485"/>
      <c r="L38" s="485"/>
      <c r="M38" s="487"/>
      <c r="N38" s="483"/>
      <c r="O38" s="544"/>
    </row>
    <row r="39" spans="1:16" s="545" customFormat="1" ht="16">
      <c r="A39" s="497"/>
      <c r="B39" s="485"/>
      <c r="C39" s="485"/>
      <c r="D39" s="485"/>
      <c r="E39" s="485"/>
      <c r="F39" s="492"/>
      <c r="G39" s="485"/>
      <c r="H39" s="485"/>
      <c r="I39" s="485"/>
      <c r="J39" s="485"/>
      <c r="K39" s="485"/>
      <c r="L39" s="485"/>
      <c r="M39" s="487"/>
      <c r="N39" s="483"/>
      <c r="O39" s="544"/>
    </row>
    <row r="40" spans="1:16" s="545" customFormat="1" ht="16">
      <c r="A40" s="509" t="s">
        <v>436</v>
      </c>
      <c r="B40" s="486"/>
      <c r="C40" s="486"/>
      <c r="D40" s="486"/>
      <c r="E40" s="486"/>
      <c r="F40" s="510">
        <v>819</v>
      </c>
      <c r="G40" s="486" t="s">
        <v>323</v>
      </c>
      <c r="H40" s="486"/>
      <c r="I40" s="486"/>
      <c r="J40" s="486" t="s">
        <v>470</v>
      </c>
      <c r="K40" s="486"/>
      <c r="L40" s="486"/>
      <c r="M40" s="487"/>
      <c r="N40" s="483"/>
      <c r="O40" s="547"/>
    </row>
    <row r="41" spans="1:16" s="545" customFormat="1" ht="7" customHeight="1">
      <c r="A41" s="497"/>
      <c r="B41" s="485"/>
      <c r="C41" s="485"/>
      <c r="D41" s="485"/>
      <c r="E41" s="485"/>
      <c r="F41" s="511"/>
      <c r="G41" s="508"/>
      <c r="H41" s="485"/>
      <c r="I41" s="485"/>
      <c r="J41" s="485"/>
      <c r="K41" s="485"/>
      <c r="L41" s="485"/>
      <c r="M41" s="487"/>
      <c r="N41" s="483"/>
      <c r="O41" s="544"/>
    </row>
    <row r="42" spans="1:16" s="545" customFormat="1" ht="16">
      <c r="A42" s="497"/>
      <c r="B42" s="485"/>
      <c r="C42" s="485"/>
      <c r="D42" s="485"/>
      <c r="E42" s="485"/>
      <c r="F42" s="492"/>
      <c r="G42" s="485"/>
      <c r="H42" s="485"/>
      <c r="I42" s="485"/>
      <c r="J42" s="485"/>
      <c r="K42" s="485"/>
      <c r="L42" s="485"/>
      <c r="M42" s="487" t="s">
        <v>438</v>
      </c>
      <c r="N42" s="483"/>
      <c r="O42" s="544"/>
    </row>
    <row r="43" spans="1:16" s="545" customFormat="1" ht="16">
      <c r="A43" s="497" t="s">
        <v>439</v>
      </c>
      <c r="B43" s="485"/>
      <c r="C43" s="485"/>
      <c r="D43" s="512">
        <v>1</v>
      </c>
      <c r="E43" s="512"/>
      <c r="F43" s="513">
        <f>F40*1</f>
        <v>819</v>
      </c>
      <c r="G43" s="485" t="s">
        <v>323</v>
      </c>
      <c r="H43" s="485"/>
      <c r="I43" s="485"/>
      <c r="J43" s="485" t="s">
        <v>440</v>
      </c>
      <c r="K43" s="483"/>
      <c r="L43" s="483"/>
      <c r="M43" s="512">
        <f>D43</f>
        <v>1</v>
      </c>
      <c r="N43" s="483"/>
      <c r="O43" s="544"/>
      <c r="P43" s="552"/>
    </row>
    <row r="44" spans="1:16" s="545" customFormat="1" ht="17.75" customHeight="1">
      <c r="A44" s="497" t="s">
        <v>441</v>
      </c>
      <c r="B44" s="485"/>
      <c r="C44" s="485"/>
      <c r="D44" s="512">
        <v>1.19</v>
      </c>
      <c r="E44" s="512"/>
      <c r="F44" s="513">
        <f>INT(((F40*D44)+0.025)/0.05)*0.05</f>
        <v>974.6</v>
      </c>
      <c r="G44" s="485" t="s">
        <v>323</v>
      </c>
      <c r="H44" s="485"/>
      <c r="I44" s="485"/>
      <c r="J44" s="485" t="s">
        <v>442</v>
      </c>
      <c r="K44" s="483"/>
      <c r="L44" s="483"/>
      <c r="M44" s="512">
        <f>D44</f>
        <v>1.19</v>
      </c>
      <c r="N44" s="483"/>
      <c r="O44" s="544"/>
      <c r="P44" s="552"/>
    </row>
    <row r="45" spans="1:16" s="545" customFormat="1" ht="17.75" customHeight="1">
      <c r="A45" s="497" t="s">
        <v>443</v>
      </c>
      <c r="B45" s="485"/>
      <c r="C45" s="485"/>
      <c r="D45" s="512">
        <v>0.1</v>
      </c>
      <c r="E45" s="512"/>
      <c r="F45" s="513">
        <f>ROUND(F40*D45,1)</f>
        <v>81.900000000000006</v>
      </c>
      <c r="G45" s="485" t="s">
        <v>323</v>
      </c>
      <c r="H45" s="485"/>
      <c r="I45" s="485"/>
      <c r="J45" s="485" t="s">
        <v>444</v>
      </c>
      <c r="K45" s="483"/>
      <c r="L45" s="483"/>
      <c r="M45" s="512">
        <f>D45</f>
        <v>0.1</v>
      </c>
      <c r="N45" s="483"/>
      <c r="O45" s="544"/>
      <c r="P45" s="552"/>
    </row>
    <row r="46" spans="1:16" s="545" customFormat="1" ht="17.75" customHeight="1">
      <c r="A46" s="497" t="s">
        <v>445</v>
      </c>
      <c r="B46" s="485"/>
      <c r="C46" s="485"/>
      <c r="D46" s="485"/>
      <c r="E46" s="485"/>
      <c r="F46" s="515">
        <v>48</v>
      </c>
      <c r="G46" s="485" t="s">
        <v>323</v>
      </c>
      <c r="H46" s="485"/>
      <c r="I46" s="485"/>
      <c r="J46" s="485" t="s">
        <v>446</v>
      </c>
      <c r="K46" s="485"/>
      <c r="L46" s="485"/>
      <c r="M46" s="487"/>
      <c r="N46" s="483"/>
      <c r="O46" s="544"/>
      <c r="P46" s="552"/>
    </row>
    <row r="47" spans="1:16" s="545" customFormat="1" ht="7" customHeight="1">
      <c r="A47" s="497"/>
      <c r="B47" s="485"/>
      <c r="C47" s="485"/>
      <c r="D47" s="485"/>
      <c r="E47" s="485"/>
      <c r="F47" s="511"/>
      <c r="G47" s="508"/>
      <c r="H47" s="485"/>
      <c r="I47" s="485"/>
      <c r="J47" s="485"/>
      <c r="K47" s="485"/>
      <c r="L47" s="485"/>
      <c r="M47" s="487"/>
      <c r="N47" s="483"/>
      <c r="O47" s="544"/>
    </row>
    <row r="48" spans="1:16" s="545" customFormat="1" ht="16">
      <c r="A48" s="497"/>
      <c r="B48" s="485"/>
      <c r="C48" s="485"/>
      <c r="D48" s="485"/>
      <c r="E48" s="485"/>
      <c r="F48" s="492"/>
      <c r="G48" s="485"/>
      <c r="H48" s="485"/>
      <c r="I48" s="485"/>
      <c r="J48" s="485"/>
      <c r="K48" s="485"/>
      <c r="L48" s="485"/>
      <c r="M48" s="487"/>
      <c r="N48" s="483"/>
      <c r="O48" s="544"/>
    </row>
    <row r="49" spans="1:15" s="545" customFormat="1" ht="16">
      <c r="A49" s="516" t="s">
        <v>447</v>
      </c>
      <c r="B49" s="517"/>
      <c r="C49" s="517"/>
      <c r="D49" s="517"/>
      <c r="E49" s="517"/>
      <c r="F49" s="518">
        <f>SUM(F43:F46)</f>
        <v>1923.5</v>
      </c>
      <c r="G49" s="517" t="s">
        <v>323</v>
      </c>
      <c r="H49" s="517"/>
      <c r="I49" s="517"/>
      <c r="J49" s="517" t="s">
        <v>448</v>
      </c>
      <c r="K49" s="517"/>
      <c r="L49" s="517"/>
      <c r="M49" s="519"/>
      <c r="N49" s="520"/>
      <c r="O49" s="544"/>
    </row>
    <row r="50" spans="1:15" s="545" customFormat="1" ht="7" customHeight="1">
      <c r="A50" s="497"/>
      <c r="B50" s="485"/>
      <c r="C50" s="485"/>
      <c r="D50" s="485"/>
      <c r="E50" s="485"/>
      <c r="F50" s="511"/>
      <c r="G50" s="508"/>
      <c r="H50" s="485"/>
      <c r="I50" s="485"/>
      <c r="J50" s="485"/>
      <c r="K50" s="485"/>
      <c r="L50" s="485"/>
      <c r="M50" s="487"/>
      <c r="N50" s="483"/>
      <c r="O50" s="544"/>
    </row>
    <row r="51" spans="1:15" s="545" customFormat="1" ht="7" customHeight="1">
      <c r="A51" s="497"/>
      <c r="B51" s="485"/>
      <c r="C51" s="485"/>
      <c r="D51" s="485"/>
      <c r="E51" s="485"/>
      <c r="F51" s="492"/>
      <c r="G51" s="485"/>
      <c r="H51" s="485"/>
      <c r="I51" s="485"/>
      <c r="J51" s="485"/>
      <c r="K51" s="485"/>
      <c r="L51" s="485"/>
      <c r="M51" s="487"/>
      <c r="N51" s="483"/>
      <c r="O51" s="544"/>
    </row>
    <row r="52" spans="1:15" s="545" customFormat="1" ht="16">
      <c r="A52" s="497"/>
      <c r="B52" s="485"/>
      <c r="C52" s="485"/>
      <c r="D52" s="485"/>
      <c r="E52" s="485"/>
      <c r="F52" s="492"/>
      <c r="G52" s="485"/>
      <c r="H52" s="485"/>
      <c r="I52" s="485"/>
      <c r="J52" s="485"/>
      <c r="K52" s="485"/>
      <c r="L52" s="485"/>
      <c r="M52" s="487"/>
      <c r="N52" s="483"/>
      <c r="O52" s="544"/>
    </row>
    <row r="53" spans="1:15" s="554" customFormat="1" ht="16">
      <c r="A53" s="521" t="s">
        <v>449</v>
      </c>
      <c r="B53" s="522"/>
      <c r="C53" s="522"/>
      <c r="D53" s="522"/>
      <c r="E53" s="522"/>
      <c r="F53" s="523"/>
      <c r="G53" s="522"/>
      <c r="H53" s="522" t="s">
        <v>450</v>
      </c>
      <c r="I53" s="522"/>
      <c r="J53" s="525"/>
      <c r="K53" s="522"/>
      <c r="L53" s="522"/>
      <c r="M53" s="524"/>
      <c r="N53" s="525"/>
      <c r="O53" s="553"/>
    </row>
    <row r="54" spans="1:15" s="545" customFormat="1" ht="21" customHeight="1">
      <c r="A54" s="497" t="s">
        <v>451</v>
      </c>
      <c r="B54" s="485"/>
      <c r="C54" s="485"/>
      <c r="D54" s="485"/>
      <c r="E54" s="485"/>
      <c r="F54" s="492"/>
      <c r="G54" s="485"/>
      <c r="H54" s="485" t="s">
        <v>452</v>
      </c>
      <c r="I54" s="485"/>
      <c r="J54" s="483"/>
      <c r="K54" s="485"/>
      <c r="L54" s="485"/>
      <c r="M54" s="487"/>
      <c r="N54" s="483"/>
      <c r="O54" s="544"/>
    </row>
    <row r="55" spans="1:15" s="545" customFormat="1" ht="16">
      <c r="A55" s="497" t="s">
        <v>453</v>
      </c>
      <c r="B55" s="485"/>
      <c r="C55" s="485"/>
      <c r="D55" s="485"/>
      <c r="E55" s="485"/>
      <c r="F55" s="492"/>
      <c r="G55" s="485"/>
      <c r="H55" s="485" t="s">
        <v>454</v>
      </c>
      <c r="I55" s="485"/>
      <c r="J55" s="483"/>
      <c r="K55" s="485"/>
      <c r="L55" s="485"/>
      <c r="M55" s="487"/>
      <c r="N55" s="483"/>
      <c r="O55" s="544"/>
    </row>
    <row r="56" spans="1:15" s="545" customFormat="1" ht="16">
      <c r="A56" s="497" t="s">
        <v>471</v>
      </c>
      <c r="B56" s="485"/>
      <c r="C56" s="485"/>
      <c r="D56" s="485"/>
      <c r="E56" s="485"/>
      <c r="F56" s="492"/>
      <c r="G56" s="485"/>
      <c r="H56" s="485" t="s">
        <v>472</v>
      </c>
      <c r="I56" s="485"/>
      <c r="J56" s="483"/>
      <c r="K56" s="485"/>
      <c r="L56" s="485"/>
      <c r="M56" s="487"/>
      <c r="N56" s="483"/>
      <c r="O56" s="544"/>
    </row>
    <row r="57" spans="1:15" s="545" customFormat="1" ht="16">
      <c r="A57" s="497"/>
      <c r="B57" s="485"/>
      <c r="C57" s="485"/>
      <c r="D57" s="485"/>
      <c r="E57" s="485"/>
      <c r="F57" s="492"/>
      <c r="G57" s="485"/>
      <c r="H57" s="485" t="s">
        <v>473</v>
      </c>
      <c r="I57" s="485"/>
      <c r="J57" s="483"/>
      <c r="K57" s="485"/>
      <c r="L57" s="485"/>
      <c r="M57" s="487"/>
      <c r="N57" s="483"/>
      <c r="O57" s="544"/>
    </row>
    <row r="58" spans="1:15" s="545" customFormat="1" ht="16">
      <c r="A58" s="497" t="s">
        <v>458</v>
      </c>
      <c r="B58" s="485"/>
      <c r="C58" s="485"/>
      <c r="D58" s="485"/>
      <c r="E58" s="485"/>
      <c r="F58" s="492"/>
      <c r="G58" s="485"/>
      <c r="H58" s="485" t="s">
        <v>459</v>
      </c>
      <c r="I58" s="485"/>
      <c r="J58" s="483"/>
      <c r="K58" s="485"/>
      <c r="L58" s="485"/>
      <c r="M58" s="487"/>
      <c r="N58" s="483"/>
      <c r="O58" s="544"/>
    </row>
    <row r="59" spans="1:15" s="545" customFormat="1" ht="16">
      <c r="A59" s="497" t="s">
        <v>460</v>
      </c>
      <c r="B59" s="485"/>
      <c r="C59" s="485"/>
      <c r="D59" s="485"/>
      <c r="E59" s="485"/>
      <c r="F59" s="492"/>
      <c r="G59" s="485"/>
      <c r="H59" s="485" t="s">
        <v>461</v>
      </c>
      <c r="I59" s="485"/>
      <c r="J59" s="483"/>
      <c r="K59" s="485"/>
      <c r="L59" s="485"/>
      <c r="M59" s="487"/>
      <c r="N59" s="483"/>
      <c r="O59" s="544"/>
    </row>
    <row r="60" spans="1:15" s="545" customFormat="1" ht="16">
      <c r="A60" s="527"/>
      <c r="B60" s="487"/>
      <c r="C60" s="487"/>
      <c r="D60" s="487"/>
      <c r="E60" s="487"/>
      <c r="F60" s="528"/>
      <c r="G60" s="487"/>
      <c r="H60" s="487"/>
      <c r="I60" s="487"/>
      <c r="J60" s="483"/>
      <c r="K60" s="487"/>
      <c r="L60" s="487"/>
      <c r="M60" s="487"/>
      <c r="N60" s="483"/>
      <c r="O60" s="544"/>
    </row>
    <row r="61" spans="1:15" s="545" customFormat="1" ht="16">
      <c r="A61" s="497" t="s">
        <v>462</v>
      </c>
      <c r="B61" s="487"/>
      <c r="C61" s="497"/>
      <c r="D61" s="497"/>
      <c r="E61" s="497"/>
      <c r="F61" s="497"/>
      <c r="G61" s="487"/>
      <c r="H61" s="497" t="s">
        <v>463</v>
      </c>
      <c r="I61" s="487"/>
      <c r="J61" s="483"/>
      <c r="K61" s="487"/>
      <c r="L61" s="487"/>
      <c r="M61" s="487"/>
      <c r="N61" s="483"/>
      <c r="O61" s="544"/>
    </row>
    <row r="62" spans="1:15" s="545" customFormat="1" ht="16">
      <c r="A62" s="497"/>
      <c r="B62" s="487"/>
      <c r="C62" s="497"/>
      <c r="D62" s="497"/>
      <c r="E62" s="497"/>
      <c r="F62" s="497"/>
      <c r="G62" s="550"/>
      <c r="H62" s="550"/>
      <c r="I62" s="555"/>
      <c r="J62" s="497"/>
      <c r="K62" s="497"/>
      <c r="L62" s="487"/>
      <c r="M62" s="487"/>
      <c r="N62" s="555"/>
      <c r="O62" s="544"/>
    </row>
    <row r="63" spans="1:15" s="545" customFormat="1" ht="16">
      <c r="A63" s="497" t="s">
        <v>155</v>
      </c>
      <c r="B63" s="550">
        <v>18480</v>
      </c>
      <c r="C63" s="555" t="s">
        <v>323</v>
      </c>
      <c r="D63" s="497"/>
      <c r="E63" s="497" t="s">
        <v>53</v>
      </c>
      <c r="F63" s="497"/>
      <c r="G63" s="550"/>
      <c r="H63" s="550">
        <v>16975</v>
      </c>
      <c r="I63" s="555" t="s">
        <v>54</v>
      </c>
      <c r="J63" s="497"/>
      <c r="K63" s="497" t="s">
        <v>55</v>
      </c>
      <c r="L63" s="550"/>
      <c r="M63" s="550">
        <v>24335</v>
      </c>
      <c r="N63" s="555" t="s">
        <v>323</v>
      </c>
      <c r="O63" s="544"/>
    </row>
    <row r="64" spans="1:15" s="545" customFormat="1" ht="16">
      <c r="A64" s="497" t="s">
        <v>56</v>
      </c>
      <c r="B64" s="550">
        <v>21750</v>
      </c>
      <c r="C64" s="555" t="s">
        <v>323</v>
      </c>
      <c r="D64" s="497"/>
      <c r="E64" s="497" t="s">
        <v>57</v>
      </c>
      <c r="F64" s="497"/>
      <c r="G64" s="550"/>
      <c r="H64" s="550">
        <v>23660.308363841174</v>
      </c>
      <c r="I64" s="555" t="s">
        <v>323</v>
      </c>
      <c r="J64" s="497"/>
      <c r="K64" s="497" t="s">
        <v>58</v>
      </c>
      <c r="L64" s="550"/>
      <c r="M64" s="550">
        <v>32505</v>
      </c>
      <c r="N64" s="555" t="s">
        <v>323</v>
      </c>
      <c r="O64" s="544"/>
    </row>
    <row r="65" spans="1:15" s="545" customFormat="1" ht="16">
      <c r="A65" s="497" t="s">
        <v>59</v>
      </c>
      <c r="B65" s="550">
        <v>23445</v>
      </c>
      <c r="C65" s="555" t="s">
        <v>323</v>
      </c>
      <c r="D65" s="497"/>
      <c r="E65" s="497" t="s">
        <v>60</v>
      </c>
      <c r="F65" s="497"/>
      <c r="G65" s="550"/>
      <c r="H65" s="550">
        <v>48549.704308645458</v>
      </c>
      <c r="I65" s="555" t="s">
        <v>323</v>
      </c>
      <c r="J65" s="497"/>
      <c r="K65" s="497" t="s">
        <v>61</v>
      </c>
      <c r="L65" s="550"/>
      <c r="M65" s="550">
        <v>26475</v>
      </c>
      <c r="N65" s="555" t="s">
        <v>54</v>
      </c>
      <c r="O65" s="544"/>
    </row>
    <row r="66" spans="1:15" s="545" customFormat="1" ht="16">
      <c r="A66" s="497" t="s">
        <v>62</v>
      </c>
      <c r="B66" s="550">
        <v>31204.93033135089</v>
      </c>
      <c r="C66" s="555" t="s">
        <v>323</v>
      </c>
      <c r="D66" s="497"/>
      <c r="E66" s="497" t="s">
        <v>63</v>
      </c>
      <c r="F66" s="497"/>
      <c r="G66" s="550"/>
      <c r="H66" s="550">
        <v>22974.683751056044</v>
      </c>
      <c r="I66" s="555" t="s">
        <v>323</v>
      </c>
      <c r="J66" s="497"/>
      <c r="K66" s="497" t="s">
        <v>64</v>
      </c>
      <c r="L66" s="550"/>
      <c r="M66" s="550">
        <v>36540</v>
      </c>
      <c r="N66" s="555" t="s">
        <v>54</v>
      </c>
      <c r="O66" s="544"/>
    </row>
    <row r="67" spans="1:15" s="545" customFormat="1" ht="16">
      <c r="A67" s="497" t="s">
        <v>65</v>
      </c>
      <c r="B67" s="550">
        <v>9155</v>
      </c>
      <c r="C67" s="555" t="s">
        <v>323</v>
      </c>
      <c r="D67" s="497"/>
      <c r="E67" s="497" t="s">
        <v>66</v>
      </c>
      <c r="F67" s="497"/>
      <c r="G67" s="550"/>
      <c r="H67" s="550">
        <v>23115</v>
      </c>
      <c r="I67" s="555" t="s">
        <v>323</v>
      </c>
      <c r="J67" s="497"/>
      <c r="K67" s="497" t="s">
        <v>67</v>
      </c>
      <c r="L67" s="550"/>
      <c r="M67" s="550">
        <v>25800</v>
      </c>
      <c r="N67" s="555" t="s">
        <v>54</v>
      </c>
      <c r="O67" s="544"/>
    </row>
    <row r="68" spans="1:15" s="545" customFormat="1" ht="16">
      <c r="A68" s="497" t="s">
        <v>68</v>
      </c>
      <c r="B68" s="550">
        <v>24645</v>
      </c>
      <c r="C68" s="555" t="s">
        <v>323</v>
      </c>
      <c r="D68" s="497"/>
      <c r="E68" s="497" t="s">
        <v>69</v>
      </c>
      <c r="F68" s="497"/>
      <c r="G68" s="550"/>
      <c r="H68" s="550">
        <v>20840</v>
      </c>
      <c r="I68" s="555" t="s">
        <v>323</v>
      </c>
      <c r="J68" s="497"/>
      <c r="K68" s="497" t="s">
        <v>70</v>
      </c>
      <c r="L68" s="550"/>
      <c r="M68" s="550">
        <v>16150</v>
      </c>
      <c r="N68" s="555" t="s">
        <v>54</v>
      </c>
      <c r="O68" s="544"/>
    </row>
    <row r="69" spans="1:15" s="545" customFormat="1" ht="16">
      <c r="A69" s="497" t="s">
        <v>71</v>
      </c>
      <c r="B69" s="550">
        <v>24135</v>
      </c>
      <c r="C69" s="555" t="s">
        <v>323</v>
      </c>
      <c r="D69" s="497"/>
      <c r="E69" s="497" t="s">
        <v>72</v>
      </c>
      <c r="F69" s="497"/>
      <c r="G69" s="550"/>
      <c r="H69" s="550">
        <v>8540</v>
      </c>
      <c r="I69" s="555" t="s">
        <v>323</v>
      </c>
      <c r="J69" s="497"/>
      <c r="K69" s="497" t="s">
        <v>73</v>
      </c>
      <c r="L69" s="550"/>
      <c r="M69" s="550">
        <v>54955</v>
      </c>
      <c r="N69" s="555" t="s">
        <v>54</v>
      </c>
      <c r="O69" s="544"/>
    </row>
    <row r="70" spans="1:15" s="545" customFormat="1" ht="16">
      <c r="A70" s="497" t="s">
        <v>74</v>
      </c>
      <c r="B70" s="550">
        <v>20390</v>
      </c>
      <c r="C70" s="555" t="s">
        <v>323</v>
      </c>
      <c r="D70" s="497"/>
      <c r="E70" s="497" t="s">
        <v>75</v>
      </c>
      <c r="F70" s="497"/>
      <c r="G70" s="550"/>
      <c r="H70" s="550">
        <v>28474.583496235486</v>
      </c>
      <c r="I70" s="555" t="s">
        <v>323</v>
      </c>
      <c r="J70" s="497"/>
      <c r="K70" s="497" t="s">
        <v>76</v>
      </c>
      <c r="L70" s="550"/>
      <c r="M70" s="550">
        <v>27787</v>
      </c>
      <c r="N70" s="555" t="s">
        <v>54</v>
      </c>
      <c r="O70" s="544"/>
    </row>
    <row r="71" spans="1:15" s="545" customFormat="1" ht="16">
      <c r="A71" s="497" t="s">
        <v>77</v>
      </c>
      <c r="B71" s="550">
        <v>22870</v>
      </c>
      <c r="C71" s="555" t="s">
        <v>323</v>
      </c>
      <c r="D71" s="497"/>
      <c r="E71" s="497" t="s">
        <v>78</v>
      </c>
      <c r="F71" s="497"/>
      <c r="G71" s="550"/>
      <c r="H71" s="550">
        <v>35700</v>
      </c>
      <c r="I71" s="555" t="s">
        <v>323</v>
      </c>
      <c r="J71" s="497"/>
      <c r="K71" s="497" t="s">
        <v>79</v>
      </c>
      <c r="L71" s="550"/>
      <c r="M71" s="550">
        <v>43825</v>
      </c>
      <c r="N71" s="555" t="s">
        <v>323</v>
      </c>
      <c r="O71" s="544"/>
    </row>
    <row r="72" spans="1:15" s="483" customFormat="1" ht="16">
      <c r="A72" s="494"/>
      <c r="B72" s="550"/>
      <c r="C72" s="497"/>
      <c r="D72" s="497"/>
      <c r="E72" s="497"/>
      <c r="F72" s="497"/>
      <c r="H72" s="494"/>
      <c r="I72" s="555"/>
      <c r="J72" s="497"/>
      <c r="K72" s="497" t="s">
        <v>80</v>
      </c>
      <c r="L72" s="550"/>
      <c r="M72" s="550"/>
      <c r="O72" s="484"/>
    </row>
    <row r="73" spans="1:15" s="505" customFormat="1" ht="16">
      <c r="A73" s="494"/>
      <c r="B73" s="494"/>
      <c r="C73" s="494"/>
      <c r="D73" s="494"/>
      <c r="E73" s="494"/>
      <c r="G73" s="494"/>
      <c r="H73" s="494"/>
      <c r="I73" s="494"/>
      <c r="J73" s="494"/>
      <c r="K73" s="494"/>
      <c r="L73" s="550"/>
      <c r="M73" s="550"/>
      <c r="N73" s="483"/>
      <c r="O73" s="484"/>
    </row>
    <row r="74" spans="1:15" s="532" customFormat="1" ht="16">
      <c r="A74" s="556"/>
      <c r="B74" s="531"/>
      <c r="C74" s="531"/>
      <c r="D74" s="531"/>
      <c r="E74" s="531"/>
      <c r="F74" s="531"/>
      <c r="G74" s="531"/>
      <c r="H74" s="531"/>
      <c r="I74" s="531"/>
      <c r="J74" s="531"/>
      <c r="K74" s="531"/>
      <c r="L74" s="531"/>
      <c r="N74" s="557"/>
      <c r="O74" s="484"/>
    </row>
    <row r="75" spans="1:15" s="505" customFormat="1" ht="16">
      <c r="A75" s="494"/>
      <c r="B75" s="494"/>
      <c r="C75" s="494"/>
      <c r="D75" s="494"/>
      <c r="E75" s="494"/>
      <c r="G75" s="494"/>
      <c r="H75" s="494"/>
      <c r="I75" s="494"/>
      <c r="J75" s="494"/>
      <c r="K75" s="494"/>
      <c r="L75" s="494"/>
      <c r="M75" s="494"/>
      <c r="O75" s="534"/>
    </row>
    <row r="76" spans="1:15" s="505" customFormat="1" ht="16">
      <c r="A76" s="494"/>
      <c r="B76" s="494"/>
      <c r="C76" s="494"/>
      <c r="D76" s="494"/>
      <c r="E76" s="494"/>
      <c r="G76" s="494"/>
      <c r="H76" s="494"/>
      <c r="I76" s="494"/>
      <c r="J76" s="494"/>
      <c r="K76" s="494"/>
      <c r="L76" s="494"/>
      <c r="M76" s="494"/>
      <c r="N76" s="532"/>
      <c r="O76" s="535"/>
    </row>
    <row r="77" spans="1:15" s="505" customFormat="1" ht="16">
      <c r="A77" s="494"/>
      <c r="B77" s="494"/>
      <c r="C77" s="494"/>
      <c r="D77" s="494"/>
      <c r="E77" s="494"/>
      <c r="G77" s="494"/>
      <c r="H77" s="494"/>
      <c r="I77" s="494"/>
      <c r="J77" s="494"/>
      <c r="K77" s="494"/>
      <c r="L77" s="494"/>
      <c r="M77" s="494"/>
      <c r="O77" s="534"/>
    </row>
    <row r="78" spans="1:15" s="505" customFormat="1" ht="16">
      <c r="A78" s="494"/>
      <c r="B78" s="494"/>
      <c r="C78" s="494"/>
      <c r="D78" s="494"/>
      <c r="E78" s="494"/>
      <c r="G78" s="494"/>
      <c r="H78" s="494"/>
      <c r="I78" s="494"/>
      <c r="J78" s="494"/>
      <c r="K78" s="494"/>
      <c r="L78" s="494"/>
      <c r="M78" s="494"/>
      <c r="O78" s="534"/>
    </row>
    <row r="79" spans="1:15" s="505" customFormat="1" ht="16">
      <c r="A79" s="494"/>
      <c r="B79" s="494"/>
      <c r="C79" s="494"/>
      <c r="D79" s="494"/>
      <c r="E79" s="494"/>
      <c r="G79" s="494"/>
      <c r="H79" s="494"/>
      <c r="I79" s="494"/>
      <c r="J79" s="494"/>
      <c r="K79" s="494"/>
      <c r="L79" s="494"/>
      <c r="M79" s="494"/>
      <c r="O79" s="534"/>
    </row>
    <row r="80" spans="1:15" s="505" customFormat="1" ht="16">
      <c r="A80" s="494"/>
      <c r="B80" s="494"/>
      <c r="C80" s="494"/>
      <c r="D80" s="494"/>
      <c r="E80" s="494"/>
      <c r="G80" s="494"/>
      <c r="H80" s="494"/>
      <c r="I80" s="494"/>
      <c r="J80" s="494"/>
      <c r="K80" s="494"/>
      <c r="L80" s="494"/>
      <c r="M80" s="494"/>
      <c r="O80" s="534"/>
    </row>
    <row r="81" spans="1:15" s="505" customFormat="1" ht="16">
      <c r="A81" s="494"/>
      <c r="B81" s="494"/>
      <c r="C81" s="494"/>
      <c r="D81" s="494"/>
      <c r="E81" s="494"/>
      <c r="G81" s="494"/>
      <c r="H81" s="494"/>
      <c r="I81" s="494"/>
      <c r="J81" s="494"/>
      <c r="K81" s="494"/>
      <c r="L81" s="494"/>
      <c r="M81" s="494"/>
      <c r="O81" s="534"/>
    </row>
  </sheetData>
  <printOptions horizontalCentered="1"/>
  <pageMargins left="0.39370078740157483" right="0.39370078740157483" top="0.59055118110236227" bottom="0.59055118110236227" header="0.39370078740157483" footer="0.39370078740157483"/>
  <pageSetup paperSize="9" scale="66" orientation="portrait" r:id="rId1"/>
  <headerFooter alignWithMargins="0">
    <oddHeader>&amp;C&amp;"Helvetica,Fett"&amp;12 2017</oddHeader>
    <oddFooter>&amp;L12&amp;C&amp;"Helvetica,Standard" Eidg. Steuerverwaltung  -  Administration fédérale des contributions  -  Amministrazione federale delle contribuzioni</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dimension ref="A1:L125"/>
  <sheetViews>
    <sheetView view="pageLayout" zoomScale="70" zoomScaleNormal="60" zoomScalePageLayoutView="70" workbookViewId="0"/>
  </sheetViews>
  <sheetFormatPr baseColWidth="10" defaultColWidth="10.33203125" defaultRowHeight="13"/>
  <cols>
    <col min="1" max="1" width="33.83203125" style="41" customWidth="1"/>
    <col min="2" max="11" width="12.33203125" style="41" customWidth="1"/>
    <col min="12" max="243" width="12.6640625" style="41" customWidth="1"/>
    <col min="244" max="16384" width="10.33203125" style="41"/>
  </cols>
  <sheetData>
    <row r="1" spans="1:12" ht="19" customHeight="1">
      <c r="A1" s="39" t="s">
        <v>52</v>
      </c>
      <c r="B1" s="40"/>
      <c r="C1" s="40"/>
      <c r="D1" s="40"/>
      <c r="E1" s="40"/>
      <c r="F1" s="40"/>
      <c r="G1" s="40"/>
      <c r="H1" s="40"/>
      <c r="I1" s="40"/>
      <c r="J1" s="40"/>
      <c r="K1" s="40"/>
    </row>
    <row r="2" spans="1:12" ht="19" customHeight="1">
      <c r="A2" s="39" t="s">
        <v>153</v>
      </c>
      <c r="B2" s="40"/>
      <c r="C2" s="40"/>
      <c r="D2" s="40"/>
      <c r="E2" s="40"/>
      <c r="F2" s="40"/>
      <c r="G2" s="40"/>
      <c r="H2" s="40"/>
      <c r="I2" s="40"/>
      <c r="J2" s="40"/>
      <c r="K2" s="40"/>
    </row>
    <row r="3" spans="1:12" ht="19" customHeight="1">
      <c r="A3" s="42" t="s">
        <v>51</v>
      </c>
      <c r="B3" s="40"/>
      <c r="C3" s="40"/>
      <c r="D3" s="40"/>
      <c r="E3" s="40"/>
      <c r="F3" s="40"/>
      <c r="G3" s="40"/>
      <c r="H3" s="40"/>
      <c r="I3" s="40"/>
      <c r="J3" s="40"/>
      <c r="K3" s="40"/>
    </row>
    <row r="4" spans="1:12" ht="19" customHeight="1">
      <c r="A4" s="40"/>
      <c r="B4" s="40"/>
      <c r="C4" s="40"/>
      <c r="D4" s="40"/>
      <c r="E4" s="40"/>
      <c r="F4" s="40"/>
      <c r="G4" s="40"/>
      <c r="H4" s="40"/>
      <c r="I4" s="40"/>
      <c r="J4" s="40"/>
      <c r="K4" s="40"/>
    </row>
    <row r="5" spans="1:12" ht="19" customHeight="1">
      <c r="A5" s="42" t="s">
        <v>81</v>
      </c>
      <c r="B5" s="40"/>
      <c r="C5" s="40"/>
      <c r="D5" s="40"/>
      <c r="E5" s="40"/>
      <c r="F5" s="40"/>
      <c r="H5" s="40"/>
      <c r="I5" s="40"/>
      <c r="J5" s="40"/>
      <c r="K5" s="40"/>
    </row>
    <row r="6" spans="1:12" ht="19" customHeight="1">
      <c r="A6" s="42" t="s">
        <v>82</v>
      </c>
      <c r="B6" s="40"/>
      <c r="C6" s="40"/>
      <c r="D6" s="40"/>
      <c r="E6" s="40"/>
      <c r="F6" s="40"/>
      <c r="H6" s="40"/>
      <c r="I6" s="40"/>
      <c r="J6" s="40"/>
      <c r="K6" s="40"/>
    </row>
    <row r="7" spans="1:12" ht="19" customHeight="1">
      <c r="A7" s="40"/>
      <c r="B7" s="40"/>
      <c r="C7" s="40"/>
      <c r="D7" s="40"/>
      <c r="E7" s="40"/>
      <c r="F7" s="40"/>
      <c r="G7" s="40"/>
      <c r="H7" s="40"/>
      <c r="I7" s="40"/>
      <c r="J7" s="40"/>
      <c r="K7" s="40"/>
    </row>
    <row r="8" spans="1:12" ht="19" customHeight="1">
      <c r="A8" s="43">
        <v>3</v>
      </c>
      <c r="B8" s="40"/>
      <c r="C8" s="40"/>
      <c r="D8" s="40"/>
      <c r="E8" s="40"/>
      <c r="F8" s="40"/>
      <c r="G8" s="40"/>
      <c r="H8" s="40"/>
      <c r="I8" s="40"/>
      <c r="J8" s="40"/>
      <c r="K8" s="40"/>
    </row>
    <row r="9" spans="1:12" ht="19" customHeight="1" thickBot="1">
      <c r="A9" s="42" t="s">
        <v>10</v>
      </c>
      <c r="B9" s="40"/>
      <c r="C9" s="44"/>
      <c r="D9" s="44"/>
      <c r="E9" s="44"/>
      <c r="F9" s="44"/>
      <c r="G9" s="44"/>
      <c r="H9" s="44"/>
      <c r="I9" s="44"/>
      <c r="J9" s="44"/>
      <c r="K9" s="44"/>
    </row>
    <row r="10" spans="1:12" ht="19" customHeight="1" thickBot="1">
      <c r="A10" s="42" t="s">
        <v>11</v>
      </c>
      <c r="B10" s="788" t="s">
        <v>278</v>
      </c>
      <c r="C10" s="789"/>
      <c r="D10" s="789"/>
      <c r="E10" s="789"/>
      <c r="F10" s="789"/>
      <c r="G10" s="789"/>
      <c r="H10" s="789"/>
      <c r="I10" s="789"/>
      <c r="J10" s="789"/>
      <c r="K10" s="790"/>
    </row>
    <row r="11" spans="1:12" ht="19" customHeight="1">
      <c r="A11" s="42" t="s">
        <v>13</v>
      </c>
      <c r="B11" s="53">
        <v>15000</v>
      </c>
      <c r="C11" s="53">
        <v>20000</v>
      </c>
      <c r="D11" s="53">
        <v>30000</v>
      </c>
      <c r="E11" s="53">
        <v>40000</v>
      </c>
      <c r="F11" s="53">
        <v>50000</v>
      </c>
      <c r="G11" s="53">
        <v>70000</v>
      </c>
      <c r="H11" s="53">
        <v>100000</v>
      </c>
      <c r="I11" s="53">
        <v>150000</v>
      </c>
      <c r="J11" s="53">
        <v>200000</v>
      </c>
      <c r="K11" s="53">
        <v>500000</v>
      </c>
    </row>
    <row r="12" spans="1:12" ht="19" customHeight="1">
      <c r="A12" s="42" t="s">
        <v>14</v>
      </c>
      <c r="B12" s="45"/>
      <c r="C12" s="45"/>
      <c r="D12" s="45"/>
      <c r="E12" s="45"/>
      <c r="F12" s="45"/>
      <c r="G12" s="45"/>
      <c r="H12" s="45"/>
      <c r="I12" s="45"/>
      <c r="J12" s="45"/>
      <c r="K12" s="45"/>
    </row>
    <row r="13" spans="1:12" ht="19" customHeight="1">
      <c r="A13" s="42"/>
      <c r="B13" s="782" t="s">
        <v>280</v>
      </c>
      <c r="C13" s="783"/>
      <c r="D13" s="783"/>
      <c r="E13" s="783"/>
      <c r="F13" s="783"/>
      <c r="G13" s="783"/>
      <c r="H13" s="783"/>
      <c r="I13" s="783"/>
      <c r="J13" s="783"/>
      <c r="K13" s="784"/>
    </row>
    <row r="14" spans="1:12" ht="19" customHeight="1">
      <c r="A14" s="46" t="s">
        <v>155</v>
      </c>
      <c r="B14" s="15">
        <f>'Seiten 10-11'!C10-'Seite 14-15'!C10</f>
        <v>140.89999999999998</v>
      </c>
      <c r="C14" s="15">
        <f>'Seiten 10-11'!E10-'Seite 14-15'!E10</f>
        <v>358.4</v>
      </c>
      <c r="D14" s="15">
        <f>'Seiten 10-11'!G10-'Seite 14-15'!G10</f>
        <v>585.14999999999986</v>
      </c>
      <c r="E14" s="15">
        <f>'Seiten 10-11'!I10-'Seite 14-15'!I10</f>
        <v>905.75</v>
      </c>
      <c r="F14" s="15">
        <f>'Seiten 10-11'!K10-'Seite 14-15'!K10</f>
        <v>1320.25</v>
      </c>
      <c r="G14" s="15">
        <v>2064.5000000000009</v>
      </c>
      <c r="H14" s="15">
        <v>3046.9000000000005</v>
      </c>
      <c r="I14" s="15">
        <v>4746.1000000000022</v>
      </c>
      <c r="J14" s="15">
        <v>6536.8499999999985</v>
      </c>
      <c r="K14" s="15">
        <v>12429.050000000003</v>
      </c>
      <c r="L14" s="47"/>
    </row>
    <row r="15" spans="1:12" ht="19" customHeight="1">
      <c r="A15" s="46" t="s">
        <v>56</v>
      </c>
      <c r="B15" s="15">
        <f>'Seiten 10-11'!C11-'Seite 14-15'!C11</f>
        <v>28.000000000000004</v>
      </c>
      <c r="C15" s="15">
        <f>'Seiten 10-11'!E11-'Seite 14-15'!E11</f>
        <v>511.15000000000003</v>
      </c>
      <c r="D15" s="15">
        <f>'Seiten 10-11'!G11-'Seite 14-15'!G11</f>
        <v>1355.5500000000002</v>
      </c>
      <c r="E15" s="15">
        <f>'Seiten 10-11'!I11-'Seite 14-15'!I11</f>
        <v>1968.6000000000001</v>
      </c>
      <c r="F15" s="15">
        <f>'Seiten 10-11'!K11-'Seite 14-15'!K11</f>
        <v>2047.7999999999997</v>
      </c>
      <c r="G15" s="15">
        <v>2489.5499999999993</v>
      </c>
      <c r="H15" s="15">
        <v>3468.9000000000015</v>
      </c>
      <c r="I15" s="15">
        <v>5115.2999999999993</v>
      </c>
      <c r="J15" s="15">
        <v>5944.4000000000015</v>
      </c>
      <c r="K15" s="15">
        <v>8232.800000000032</v>
      </c>
    </row>
    <row r="16" spans="1:12" ht="19" customHeight="1">
      <c r="A16" s="46" t="s">
        <v>59</v>
      </c>
      <c r="B16" s="15">
        <f>'Seiten 10-11'!C12-'Seite 14-15'!C12</f>
        <v>35.200000000000003</v>
      </c>
      <c r="C16" s="15">
        <f>'Seiten 10-11'!E12-'Seite 14-15'!E12</f>
        <v>227.60000000000002</v>
      </c>
      <c r="D16" s="15">
        <f>'Seiten 10-11'!G12-'Seite 14-15'!G12</f>
        <v>1394.9</v>
      </c>
      <c r="E16" s="15">
        <f>'Seiten 10-11'!I12-'Seite 14-15'!I12</f>
        <v>1703.8000000000002</v>
      </c>
      <c r="F16" s="15">
        <f>'Seiten 10-11'!K12-'Seite 14-15'!K12</f>
        <v>1663.1</v>
      </c>
      <c r="G16" s="15">
        <v>2162.5999999999995</v>
      </c>
      <c r="H16" s="15">
        <v>3159.8000000000011</v>
      </c>
      <c r="I16" s="15">
        <v>3600.0999999999985</v>
      </c>
      <c r="J16" s="15">
        <v>3251.7000000000007</v>
      </c>
      <c r="K16" s="15">
        <v>3154.0999999999913</v>
      </c>
    </row>
    <row r="17" spans="1:11" ht="19" customHeight="1">
      <c r="A17" s="46" t="s">
        <v>62</v>
      </c>
      <c r="B17" s="15">
        <f>'Seiten 10-11'!C13-'Seite 14-15'!C13</f>
        <v>0</v>
      </c>
      <c r="C17" s="15">
        <f>'Seiten 10-11'!E13-'Seite 14-15'!E13</f>
        <v>161.315</v>
      </c>
      <c r="D17" s="15">
        <f>'Seiten 10-11'!G13-'Seite 14-15'!G13</f>
        <v>1466.5</v>
      </c>
      <c r="E17" s="15">
        <f>'Seiten 10-11'!I13-'Seite 14-15'!I13</f>
        <v>1613.15</v>
      </c>
      <c r="F17" s="15">
        <f>'Seiten 10-11'!K13-'Seite 14-15'!K13</f>
        <v>1481.1650000000004</v>
      </c>
      <c r="G17" s="15">
        <v>1363.8450000000012</v>
      </c>
      <c r="H17" s="15">
        <v>1686.4750000000022</v>
      </c>
      <c r="I17" s="15">
        <v>1847.7900000000009</v>
      </c>
      <c r="J17" s="15">
        <v>1847.7900000000009</v>
      </c>
      <c r="K17" s="15">
        <v>1847.7899999999936</v>
      </c>
    </row>
    <row r="18" spans="1:11" ht="19" customHeight="1">
      <c r="A18" s="46" t="s">
        <v>65</v>
      </c>
      <c r="B18" s="15">
        <f>'Seiten 10-11'!C14-'Seite 14-15'!C14</f>
        <v>248.55</v>
      </c>
      <c r="C18" s="15">
        <f>'Seiten 10-11'!E14-'Seite 14-15'!E14</f>
        <v>448.4</v>
      </c>
      <c r="D18" s="15">
        <f>'Seiten 10-11'!G14-'Seite 14-15'!G14</f>
        <v>770.95000000000016</v>
      </c>
      <c r="E18" s="15">
        <f>'Seiten 10-11'!I14-'Seite 14-15'!I14</f>
        <v>971.89999999999964</v>
      </c>
      <c r="F18" s="15">
        <f>'Seiten 10-11'!K14-'Seite 14-15'!K14</f>
        <v>1025.8000000000002</v>
      </c>
      <c r="G18" s="15">
        <v>1370.1500000000005</v>
      </c>
      <c r="H18" s="15">
        <v>2637.3999999999978</v>
      </c>
      <c r="I18" s="15">
        <v>3249.0499999999993</v>
      </c>
      <c r="J18" s="15">
        <v>3250.3499999999985</v>
      </c>
      <c r="K18" s="15">
        <v>12297.699999999997</v>
      </c>
    </row>
    <row r="19" spans="1:11" ht="19" customHeight="1">
      <c r="A19" s="46" t="s">
        <v>68</v>
      </c>
      <c r="B19" s="15">
        <f>'Seiten 10-11'!C15-'Seite 14-15'!C15</f>
        <v>0</v>
      </c>
      <c r="C19" s="15">
        <f>'Seiten 10-11'!E15-'Seite 14-15'!E15</f>
        <v>371.8</v>
      </c>
      <c r="D19" s="15">
        <f>'Seiten 10-11'!G15-'Seite 14-15'!G15</f>
        <v>1005.25</v>
      </c>
      <c r="E19" s="15">
        <f>'Seiten 10-11'!I15-'Seite 14-15'!I15</f>
        <v>1101.6000000000006</v>
      </c>
      <c r="F19" s="15">
        <f>'Seiten 10-11'!K15-'Seite 14-15'!K15</f>
        <v>1198</v>
      </c>
      <c r="G19" s="15">
        <v>1459.6000000000013</v>
      </c>
      <c r="H19" s="15">
        <v>1597.3500000000004</v>
      </c>
      <c r="I19" s="15">
        <v>1597.2999999999993</v>
      </c>
      <c r="J19" s="15">
        <v>1597.2999999999993</v>
      </c>
      <c r="K19" s="15">
        <v>1597.2999999999956</v>
      </c>
    </row>
    <row r="20" spans="1:11" ht="19" customHeight="1">
      <c r="A20" s="46" t="s">
        <v>71</v>
      </c>
      <c r="B20" s="15">
        <f>'Seiten 10-11'!C16-'Seite 14-15'!C16</f>
        <v>46.45</v>
      </c>
      <c r="C20" s="15">
        <f>'Seiten 10-11'!E16-'Seite 14-15'!E16</f>
        <v>311.2</v>
      </c>
      <c r="D20" s="15">
        <f>'Seiten 10-11'!G16-'Seite 14-15'!G16</f>
        <v>1222.1000000000001</v>
      </c>
      <c r="E20" s="15">
        <f>'Seiten 10-11'!I16-'Seite 14-15'!I16</f>
        <v>1678.0500000000002</v>
      </c>
      <c r="F20" s="15">
        <f>'Seiten 10-11'!K16-'Seite 14-15'!K16</f>
        <v>1906.75</v>
      </c>
      <c r="G20" s="15">
        <v>2379.3500000000004</v>
      </c>
      <c r="H20" s="15">
        <v>2772.6000000000004</v>
      </c>
      <c r="I20" s="15">
        <v>3123.2000000000007</v>
      </c>
      <c r="J20" s="15">
        <v>3213.7000000000007</v>
      </c>
      <c r="K20" s="15">
        <v>257.40000000000873</v>
      </c>
    </row>
    <row r="21" spans="1:11" ht="19" customHeight="1">
      <c r="A21" s="46" t="s">
        <v>74</v>
      </c>
      <c r="B21" s="15">
        <f>'Seiten 10-11'!C17-'Seite 14-15'!C17</f>
        <v>132.04999999999998</v>
      </c>
      <c r="C21" s="15">
        <f>'Seiten 10-11'!E17-'Seite 14-15'!E17</f>
        <v>579.15</v>
      </c>
      <c r="D21" s="15">
        <f>'Seiten 10-11'!G17-'Seite 14-15'!G17</f>
        <v>784.89999999999986</v>
      </c>
      <c r="E21" s="15">
        <f>'Seiten 10-11'!I17-'Seite 14-15'!I17</f>
        <v>990.60000000000014</v>
      </c>
      <c r="F21" s="15">
        <f>'Seiten 10-11'!K17-'Seite 14-15'!K17</f>
        <v>1082.0499999999997</v>
      </c>
      <c r="G21" s="15">
        <v>1983.7499999999991</v>
      </c>
      <c r="H21" s="15">
        <v>2743.2000000000025</v>
      </c>
      <c r="I21" s="15">
        <v>3082.2999999999993</v>
      </c>
      <c r="J21" s="15">
        <v>3943.3500000000022</v>
      </c>
      <c r="K21" s="15">
        <v>9202.4500000000116</v>
      </c>
    </row>
    <row r="22" spans="1:11" ht="19" customHeight="1">
      <c r="A22" s="46" t="s">
        <v>77</v>
      </c>
      <c r="B22" s="15">
        <f>'Seiten 10-11'!C18-'Seite 14-15'!C18</f>
        <v>24.6</v>
      </c>
      <c r="C22" s="15">
        <f>'Seiten 10-11'!E18-'Seite 14-15'!E18</f>
        <v>148.24999999999997</v>
      </c>
      <c r="D22" s="15">
        <f>'Seiten 10-11'!G18-'Seite 14-15'!G18</f>
        <v>492.10000000000008</v>
      </c>
      <c r="E22" s="15">
        <f>'Seiten 10-11'!I18-'Seite 14-15'!I18</f>
        <v>670.84999999999991</v>
      </c>
      <c r="F22" s="15">
        <f>'Seiten 10-11'!K18-'Seite 14-15'!K18</f>
        <v>780.05000000000007</v>
      </c>
      <c r="G22" s="15">
        <v>1220.7000000000003</v>
      </c>
      <c r="H22" s="15">
        <v>2731.55</v>
      </c>
      <c r="I22" s="15">
        <v>7039.1500000000005</v>
      </c>
      <c r="J22" s="15">
        <v>7708.9</v>
      </c>
      <c r="K22" s="15">
        <v>1240.7999999999956</v>
      </c>
    </row>
    <row r="23" spans="1:11" ht="19" customHeight="1">
      <c r="A23" s="46" t="s">
        <v>53</v>
      </c>
      <c r="B23" s="15">
        <f>'Seiten 10-11'!C19-'Seite 14-15'!C19</f>
        <v>160.19999999999999</v>
      </c>
      <c r="C23" s="15">
        <f>'Seiten 10-11'!E19-'Seite 14-15'!E19</f>
        <v>499.85</v>
      </c>
      <c r="D23" s="15">
        <f>'Seiten 10-11'!G19-'Seite 14-15'!G19</f>
        <v>1337.75</v>
      </c>
      <c r="E23" s="15">
        <f>'Seiten 10-11'!I19-'Seite 14-15'!I19</f>
        <v>1936.8500000000001</v>
      </c>
      <c r="F23" s="15">
        <f>'Seiten 10-11'!K19-'Seite 14-15'!K19</f>
        <v>2416.35</v>
      </c>
      <c r="G23" s="15">
        <v>3803.5499999999993</v>
      </c>
      <c r="H23" s="15">
        <v>5466.2499999999982</v>
      </c>
      <c r="I23" s="15">
        <v>7332.7499999999964</v>
      </c>
      <c r="J23" s="15">
        <v>9577.9999999999964</v>
      </c>
      <c r="K23" s="15">
        <v>1349.4000000000087</v>
      </c>
    </row>
    <row r="24" spans="1:11" ht="19" customHeight="1">
      <c r="A24" s="46" t="s">
        <v>57</v>
      </c>
      <c r="B24" s="15">
        <f>'Seiten 10-11'!C20-'Seite 14-15'!C20</f>
        <v>135.95000000000002</v>
      </c>
      <c r="C24" s="15">
        <f>'Seiten 10-11'!E20-'Seite 14-15'!E20</f>
        <v>727.25</v>
      </c>
      <c r="D24" s="15">
        <f>'Seiten 10-11'!G20-'Seite 14-15'!G20</f>
        <v>1518.1</v>
      </c>
      <c r="E24" s="15">
        <f>'Seiten 10-11'!I20-'Seite 14-15'!I20</f>
        <v>1687.6499999999996</v>
      </c>
      <c r="F24" s="15">
        <f>'Seiten 10-11'!K20-'Seite 14-15'!K20</f>
        <v>2138.8000000000002</v>
      </c>
      <c r="G24" s="15">
        <v>3483.0499999999993</v>
      </c>
      <c r="H24" s="15">
        <v>4344.6000000000004</v>
      </c>
      <c r="I24" s="15">
        <v>5699.1499999999978</v>
      </c>
      <c r="J24" s="15">
        <v>6862.7000000000007</v>
      </c>
      <c r="K24" s="15">
        <v>4204.75</v>
      </c>
    </row>
    <row r="25" spans="1:11" ht="19" customHeight="1">
      <c r="A25" s="46" t="s">
        <v>60</v>
      </c>
      <c r="B25" s="15">
        <f>'Seiten 10-11'!C21-'Seite 14-15'!C21</f>
        <v>0</v>
      </c>
      <c r="C25" s="15">
        <f>'Seiten 10-11'!E21-'Seite 14-15'!E21</f>
        <v>0</v>
      </c>
      <c r="D25" s="15">
        <f>'Seiten 10-11'!G21-'Seite 14-15'!G21</f>
        <v>624.79999999999995</v>
      </c>
      <c r="E25" s="15">
        <f>'Seiten 10-11'!I21-'Seite 14-15'!I21</f>
        <v>2763.45</v>
      </c>
      <c r="F25" s="15">
        <f>'Seiten 10-11'!K21-'Seite 14-15'!K21</f>
        <v>4588.8500000000004</v>
      </c>
      <c r="G25" s="15">
        <v>4565.7000000000007</v>
      </c>
      <c r="H25" s="15">
        <v>4565.6999999999989</v>
      </c>
      <c r="I25" s="15">
        <v>4565.7000000000007</v>
      </c>
      <c r="J25" s="15">
        <v>4565.7000000000007</v>
      </c>
      <c r="K25" s="15">
        <v>13435.199999999997</v>
      </c>
    </row>
    <row r="26" spans="1:11" ht="19" customHeight="1">
      <c r="A26" s="46" t="s">
        <v>63</v>
      </c>
      <c r="B26" s="15">
        <f>'Seiten 10-11'!C22-'Seite 14-15'!C22</f>
        <v>0</v>
      </c>
      <c r="C26" s="15">
        <f>'Seiten 10-11'!E22-'Seite 14-15'!E22</f>
        <v>0</v>
      </c>
      <c r="D26" s="15">
        <f>'Seiten 10-11'!G22-'Seite 14-15'!G22</f>
        <v>844.65</v>
      </c>
      <c r="E26" s="15">
        <f>'Seiten 10-11'!I22-'Seite 14-15'!I22</f>
        <v>2197.4000000000005</v>
      </c>
      <c r="F26" s="15">
        <f>'Seiten 10-11'!K22-'Seite 14-15'!K22</f>
        <v>3231.0499999999993</v>
      </c>
      <c r="G26" s="15">
        <v>4919.95</v>
      </c>
      <c r="H26" s="15">
        <v>6662.9000000000015</v>
      </c>
      <c r="I26" s="15">
        <v>8767.1499999999978</v>
      </c>
      <c r="J26" s="15">
        <v>10135.749999999996</v>
      </c>
      <c r="K26" s="15">
        <v>13571.449999999983</v>
      </c>
    </row>
    <row r="27" spans="1:11" ht="19" customHeight="1">
      <c r="A27" s="46" t="s">
        <v>66</v>
      </c>
      <c r="B27" s="15">
        <f>'Seiten 10-11'!C23-'Seite 14-15'!C23</f>
        <v>122.65</v>
      </c>
      <c r="C27" s="15">
        <f>'Seiten 10-11'!E23-'Seite 14-15'!E23</f>
        <v>506.20000000000005</v>
      </c>
      <c r="D27" s="15">
        <f>'Seiten 10-11'!G23-'Seite 14-15'!G23</f>
        <v>1230.1499999999996</v>
      </c>
      <c r="E27" s="15">
        <f>'Seiten 10-11'!I23-'Seite 14-15'!I23</f>
        <v>1522.3999999999996</v>
      </c>
      <c r="F27" s="15">
        <f>'Seiten 10-11'!K23-'Seite 14-15'!K23</f>
        <v>1815.0500000000006</v>
      </c>
      <c r="G27" s="15">
        <v>2548.4000000000005</v>
      </c>
      <c r="H27" s="15">
        <v>4150.1499999999978</v>
      </c>
      <c r="I27" s="15">
        <v>6276.3999999999942</v>
      </c>
      <c r="J27" s="15">
        <v>7110.4500000000007</v>
      </c>
      <c r="K27" s="15">
        <v>331.10000000000582</v>
      </c>
    </row>
    <row r="28" spans="1:11" ht="19" customHeight="1">
      <c r="A28" s="46" t="s">
        <v>69</v>
      </c>
      <c r="B28" s="15">
        <f>'Seiten 10-11'!C24-'Seite 14-15'!C24</f>
        <v>210.60000000000002</v>
      </c>
      <c r="C28" s="15">
        <f>'Seiten 10-11'!E24-'Seite 14-15'!E24</f>
        <v>697.35000000000014</v>
      </c>
      <c r="D28" s="15">
        <f>'Seiten 10-11'!G24-'Seite 14-15'!G24</f>
        <v>1308.8000000000002</v>
      </c>
      <c r="E28" s="15">
        <f>'Seiten 10-11'!I24-'Seite 14-15'!I24</f>
        <v>1384.5</v>
      </c>
      <c r="F28" s="15">
        <f>'Seiten 10-11'!K24-'Seite 14-15'!K24</f>
        <v>1703.5500000000002</v>
      </c>
      <c r="G28" s="15">
        <v>2775.2000000000007</v>
      </c>
      <c r="H28" s="15">
        <v>3304.0499999999993</v>
      </c>
      <c r="I28" s="15">
        <v>3624.7000000000044</v>
      </c>
      <c r="J28" s="15">
        <v>3962.4000000000015</v>
      </c>
      <c r="K28" s="15">
        <v>405.60000000000582</v>
      </c>
    </row>
    <row r="29" spans="1:11" ht="19" customHeight="1">
      <c r="A29" s="46" t="s">
        <v>72</v>
      </c>
      <c r="B29" s="15">
        <f>'Seiten 10-11'!C25-'Seite 14-15'!C25</f>
        <v>197.84999999999997</v>
      </c>
      <c r="C29" s="15">
        <f>'Seiten 10-11'!E25-'Seite 14-15'!E25</f>
        <v>360.09999999999991</v>
      </c>
      <c r="D29" s="15">
        <f>'Seiten 10-11'!G25-'Seite 14-15'!G25</f>
        <v>852.19999999999982</v>
      </c>
      <c r="E29" s="15">
        <f>'Seiten 10-11'!I25-'Seite 14-15'!I25</f>
        <v>1219.45</v>
      </c>
      <c r="F29" s="15">
        <f>'Seiten 10-11'!K25-'Seite 14-15'!K25</f>
        <v>1432.3000000000002</v>
      </c>
      <c r="G29" s="15">
        <v>2293.4499999999998</v>
      </c>
      <c r="H29" s="15">
        <v>2811.05</v>
      </c>
      <c r="I29" s="15">
        <v>3239.2000000000007</v>
      </c>
      <c r="J29" s="15">
        <v>3198.8999999999942</v>
      </c>
      <c r="K29" s="15">
        <v>398.50000000000728</v>
      </c>
    </row>
    <row r="30" spans="1:11" ht="19" customHeight="1">
      <c r="A30" s="46" t="s">
        <v>75</v>
      </c>
      <c r="B30" s="15">
        <f>'Seiten 10-11'!C26-'Seite 14-15'!C26</f>
        <v>0</v>
      </c>
      <c r="C30" s="15">
        <f>'Seiten 10-11'!E26-'Seite 14-15'!E26</f>
        <v>410.4</v>
      </c>
      <c r="D30" s="15">
        <f>'Seiten 10-11'!G26-'Seite 14-15'!G26</f>
        <v>1504.1000000000001</v>
      </c>
      <c r="E30" s="15">
        <f>'Seiten 10-11'!I26-'Seite 14-15'!I26</f>
        <v>2019.8999999999996</v>
      </c>
      <c r="F30" s="15">
        <f>'Seiten 10-11'!K26-'Seite 14-15'!K26</f>
        <v>2958.3</v>
      </c>
      <c r="G30" s="15">
        <v>3979.5000000000009</v>
      </c>
      <c r="H30" s="15">
        <v>5409.8499999999985</v>
      </c>
      <c r="I30" s="15">
        <v>6722.2999999999993</v>
      </c>
      <c r="J30" s="15">
        <v>6967.6999999999971</v>
      </c>
      <c r="K30" s="15">
        <v>2156.8000000000029</v>
      </c>
    </row>
    <row r="31" spans="1:11" ht="19" customHeight="1">
      <c r="A31" s="46" t="s">
        <v>78</v>
      </c>
      <c r="B31" s="15">
        <f>'Seiten 10-11'!C27-'Seite 14-15'!C27</f>
        <v>0</v>
      </c>
      <c r="C31" s="15">
        <f>'Seiten 10-11'!E27-'Seite 14-15'!E27</f>
        <v>45.53</v>
      </c>
      <c r="D31" s="15">
        <f>'Seiten 10-11'!G27-'Seite 14-15'!G27</f>
        <v>1058.52</v>
      </c>
      <c r="E31" s="15">
        <f>'Seiten 10-11'!I27-'Seite 14-15'!I27</f>
        <v>2157.2399999999998</v>
      </c>
      <c r="F31" s="15">
        <f>'Seiten 10-11'!K27-'Seite 14-15'!K27</f>
        <v>2417.6500000000005</v>
      </c>
      <c r="G31" s="15">
        <v>3267.62</v>
      </c>
      <c r="H31" s="15">
        <v>4429.8600000000006</v>
      </c>
      <c r="I31" s="15">
        <v>5462.9500000000007</v>
      </c>
      <c r="J31" s="15">
        <v>5965.7800000000025</v>
      </c>
      <c r="K31" s="15">
        <v>6996.7599999999948</v>
      </c>
    </row>
    <row r="32" spans="1:11" ht="19" customHeight="1">
      <c r="A32" s="46" t="s">
        <v>55</v>
      </c>
      <c r="B32" s="15">
        <f>'Seiten 10-11'!C28-'Seite 14-15'!C28</f>
        <v>0</v>
      </c>
      <c r="C32" s="15">
        <f>'Seiten 10-11'!E28-'Seite 14-15'!E28</f>
        <v>0</v>
      </c>
      <c r="D32" s="15">
        <f>'Seiten 10-11'!G28-'Seite 14-15'!G28</f>
        <v>645.10000000000014</v>
      </c>
      <c r="E32" s="15">
        <f>'Seiten 10-11'!I28-'Seite 14-15'!I28</f>
        <v>1453.75</v>
      </c>
      <c r="F32" s="15">
        <f>'Seiten 10-11'!K28-'Seite 14-15'!K28</f>
        <v>2105.6000000000004</v>
      </c>
      <c r="G32" s="15">
        <v>3235.6499999999987</v>
      </c>
      <c r="H32" s="15">
        <v>4588.7000000000007</v>
      </c>
      <c r="I32" s="15">
        <v>5897.8999999999978</v>
      </c>
      <c r="J32" s="15">
        <v>6641.5999999999985</v>
      </c>
      <c r="K32" s="15">
        <v>10072.149999999994</v>
      </c>
    </row>
    <row r="33" spans="1:11" ht="19" customHeight="1">
      <c r="A33" s="46" t="s">
        <v>58</v>
      </c>
      <c r="B33" s="15">
        <f>'Seiten 10-11'!C29-'Seite 14-15'!C29</f>
        <v>0</v>
      </c>
      <c r="C33" s="15">
        <f>'Seiten 10-11'!E29-'Seite 14-15'!E29</f>
        <v>178.60000000000002</v>
      </c>
      <c r="D33" s="15">
        <f>'Seiten 10-11'!G29-'Seite 14-15'!G29</f>
        <v>1383.8</v>
      </c>
      <c r="E33" s="15">
        <f>'Seiten 10-11'!I29-'Seite 14-15'!I29</f>
        <v>2282.1499999999996</v>
      </c>
      <c r="F33" s="15">
        <f>'Seiten 10-11'!K29-'Seite 14-15'!K29</f>
        <v>2867</v>
      </c>
      <c r="G33" s="15">
        <v>3440.8499999999995</v>
      </c>
      <c r="H33" s="15">
        <v>4076.1500000000015</v>
      </c>
      <c r="I33" s="15">
        <v>4779.4000000000015</v>
      </c>
      <c r="J33" s="15">
        <v>5580</v>
      </c>
      <c r="K33" s="15">
        <v>7430.0500000000029</v>
      </c>
    </row>
    <row r="34" spans="1:11" ht="19" customHeight="1">
      <c r="A34" s="46" t="s">
        <v>61</v>
      </c>
      <c r="B34" s="15">
        <f>'Seiten 10-11'!C30-'Seite 14-15'!C30</f>
        <v>-20</v>
      </c>
      <c r="C34" s="15">
        <f>'Seiten 10-11'!E30-'Seite 14-15'!E30</f>
        <v>256.89999999999998</v>
      </c>
      <c r="D34" s="15">
        <f>'Seiten 10-11'!G30-'Seite 14-15'!G30</f>
        <v>768.80000000000007</v>
      </c>
      <c r="E34" s="15">
        <f>'Seiten 10-11'!I30-'Seite 14-15'!I30</f>
        <v>1029.0500000000002</v>
      </c>
      <c r="F34" s="15">
        <f>'Seiten 10-11'!K30-'Seite 14-15'!K30</f>
        <v>2153.1</v>
      </c>
      <c r="G34" s="15">
        <v>4123.6500000000005</v>
      </c>
      <c r="H34" s="15">
        <v>5185.05</v>
      </c>
      <c r="I34" s="15">
        <v>5560.6499999999978</v>
      </c>
      <c r="J34" s="15">
        <v>6049.4500000000044</v>
      </c>
      <c r="K34" s="15">
        <v>4644.0999999999913</v>
      </c>
    </row>
    <row r="35" spans="1:11" ht="19" customHeight="1">
      <c r="A35" s="46" t="s">
        <v>64</v>
      </c>
      <c r="B35" s="15">
        <f>'Seiten 10-11'!C31-'Seite 14-15'!C31</f>
        <v>0</v>
      </c>
      <c r="C35" s="15">
        <f>'Seiten 10-11'!E31-'Seite 14-15'!E31</f>
        <v>0</v>
      </c>
      <c r="D35" s="15">
        <f>'Seiten 10-11'!G31-'Seite 14-15'!G31</f>
        <v>140.1</v>
      </c>
      <c r="E35" s="15">
        <f>'Seiten 10-11'!I31-'Seite 14-15'!I31</f>
        <v>1799.75</v>
      </c>
      <c r="F35" s="15">
        <f>'Seiten 10-11'!K31-'Seite 14-15'!K31</f>
        <v>3012.7000000000003</v>
      </c>
      <c r="G35" s="15">
        <v>3040.0999999999995</v>
      </c>
      <c r="H35" s="15">
        <v>3718.5000000000018</v>
      </c>
      <c r="I35" s="15">
        <v>6392.4500000000044</v>
      </c>
      <c r="J35" s="15">
        <v>8267.8000000000029</v>
      </c>
      <c r="K35" s="15">
        <v>13767.449999999997</v>
      </c>
    </row>
    <row r="36" spans="1:11" ht="19" customHeight="1">
      <c r="A36" s="46" t="s">
        <v>67</v>
      </c>
      <c r="B36" s="15">
        <f>'Seiten 10-11'!C32-'Seite 14-15'!C32</f>
        <v>0</v>
      </c>
      <c r="C36" s="15">
        <f>'Seiten 10-11'!E32-'Seite 14-15'!E32</f>
        <v>0</v>
      </c>
      <c r="D36" s="15">
        <f>'Seiten 10-11'!G32-'Seite 14-15'!G32</f>
        <v>491.5</v>
      </c>
      <c r="E36" s="15">
        <f>'Seiten 10-11'!I32-'Seite 14-15'!I32</f>
        <v>1179.1999999999996</v>
      </c>
      <c r="F36" s="15">
        <f>'Seiten 10-11'!K32-'Seite 14-15'!K32</f>
        <v>1741.5500000000002</v>
      </c>
      <c r="G36" s="15">
        <v>3036.8</v>
      </c>
      <c r="H36" s="15">
        <v>5302.5999999999985</v>
      </c>
      <c r="I36" s="15">
        <v>9626.1000000000022</v>
      </c>
      <c r="J36" s="15">
        <v>10322.75</v>
      </c>
      <c r="K36" s="15">
        <v>10260.300000000003</v>
      </c>
    </row>
    <row r="37" spans="1:11" ht="19" customHeight="1">
      <c r="A37" s="46" t="s">
        <v>70</v>
      </c>
      <c r="B37" s="15">
        <f>'Seiten 10-11'!C33-'Seite 14-15'!C33</f>
        <v>186.2</v>
      </c>
      <c r="C37" s="15">
        <f>'Seiten 10-11'!E33-'Seite 14-15'!E33</f>
        <v>367.84999999999997</v>
      </c>
      <c r="D37" s="15">
        <f>'Seiten 10-11'!G33-'Seite 14-15'!G33</f>
        <v>1367.6999999999998</v>
      </c>
      <c r="E37" s="15">
        <f>'Seiten 10-11'!I33-'Seite 14-15'!I33</f>
        <v>2349.0500000000002</v>
      </c>
      <c r="F37" s="15">
        <f>'Seiten 10-11'!K33-'Seite 14-15'!K33</f>
        <v>2891.4</v>
      </c>
      <c r="G37" s="15">
        <v>4153.3999999999996</v>
      </c>
      <c r="H37" s="15">
        <v>4391.0709999999999</v>
      </c>
      <c r="I37" s="15">
        <v>5791.9249999999956</v>
      </c>
      <c r="J37" s="15">
        <v>7187.0999999999913</v>
      </c>
      <c r="K37" s="15">
        <v>1253.1999999999825</v>
      </c>
    </row>
    <row r="38" spans="1:11" ht="19" customHeight="1">
      <c r="A38" s="46" t="s">
        <v>73</v>
      </c>
      <c r="B38" s="15">
        <f>'Seiten 10-11'!C34-'Seite 14-15'!C34</f>
        <v>0</v>
      </c>
      <c r="C38" s="15">
        <f>'Seiten 10-11'!E34-'Seite 14-15'!E34</f>
        <v>0</v>
      </c>
      <c r="D38" s="15">
        <f>'Seiten 10-11'!G34-'Seite 14-15'!G34</f>
        <v>323.10000000000002</v>
      </c>
      <c r="E38" s="15">
        <f>'Seiten 10-11'!I34-'Seite 14-15'!I34</f>
        <v>1811.85</v>
      </c>
      <c r="F38" s="15">
        <f>'Seiten 10-11'!K34-'Seite 14-15'!K34</f>
        <v>3577.4</v>
      </c>
      <c r="G38" s="15">
        <v>5951.25</v>
      </c>
      <c r="H38" s="15">
        <v>7834.7000000000025</v>
      </c>
      <c r="I38" s="15">
        <v>8595.7000000000044</v>
      </c>
      <c r="J38" s="15">
        <v>9378.9999999999927</v>
      </c>
      <c r="K38" s="15">
        <v>16903.850000000006</v>
      </c>
    </row>
    <row r="39" spans="1:11" ht="19" customHeight="1">
      <c r="A39" s="46" t="s">
        <v>76</v>
      </c>
      <c r="B39" s="15">
        <f>'Seiten 10-11'!C35-'Seite 14-15'!C35</f>
        <v>156.44999999999999</v>
      </c>
      <c r="C39" s="15">
        <f>'Seiten 10-11'!E35-'Seite 14-15'!E35</f>
        <v>460.65000000000003</v>
      </c>
      <c r="D39" s="15">
        <f>'Seiten 10-11'!G35-'Seite 14-15'!G35</f>
        <v>1629.2</v>
      </c>
      <c r="E39" s="15">
        <f>'Seiten 10-11'!I35-'Seite 14-15'!I35</f>
        <v>2429.25</v>
      </c>
      <c r="F39" s="15">
        <f>'Seiten 10-11'!K35-'Seite 14-15'!K35</f>
        <v>2966.85</v>
      </c>
      <c r="G39" s="15">
        <v>3882.7999999999993</v>
      </c>
      <c r="H39" s="15">
        <v>4999.9000000000015</v>
      </c>
      <c r="I39" s="15">
        <v>6981.0499999999993</v>
      </c>
      <c r="J39" s="15">
        <v>8815.3999999999942</v>
      </c>
      <c r="K39" s="15">
        <v>10859.100000000006</v>
      </c>
    </row>
    <row r="40" spans="1:11" ht="19" customHeight="1">
      <c r="A40" s="46"/>
      <c r="B40" s="15"/>
      <c r="C40" s="15"/>
      <c r="D40" s="15"/>
      <c r="E40" s="15"/>
      <c r="F40" s="15"/>
      <c r="G40" s="15"/>
      <c r="H40" s="15"/>
      <c r="I40" s="15"/>
      <c r="J40" s="15"/>
      <c r="K40" s="15"/>
    </row>
    <row r="41" spans="1:11" ht="19" customHeight="1">
      <c r="A41" s="48" t="s">
        <v>79</v>
      </c>
      <c r="B41" s="15">
        <f>'Seiten 10-11'!C37-'Seite 14-15'!C37</f>
        <v>0</v>
      </c>
      <c r="C41" s="15">
        <f>'Seiten 10-11'!E37-'Seite 14-15'!E37</f>
        <v>0</v>
      </c>
      <c r="D41" s="15">
        <f>'Seiten 10-11'!G37-'Seite 14-15'!G37</f>
        <v>64.7</v>
      </c>
      <c r="E41" s="15">
        <f>'Seiten 10-11'!I37-'Seite 14-15'!I37</f>
        <v>133.4</v>
      </c>
      <c r="F41" s="15">
        <f>'Seiten 10-11'!K37-'Seite 14-15'!K37</f>
        <v>131</v>
      </c>
      <c r="G41" s="15">
        <v>388.40000000000003</v>
      </c>
      <c r="H41" s="15">
        <v>773.09999999999991</v>
      </c>
      <c r="I41" s="15">
        <v>1803.6000000000004</v>
      </c>
      <c r="J41" s="15">
        <v>1593.9000000000015</v>
      </c>
      <c r="K41" s="15">
        <v>2041</v>
      </c>
    </row>
    <row r="42" spans="1:11" ht="19" customHeight="1">
      <c r="A42" s="48" t="s">
        <v>80</v>
      </c>
      <c r="B42" s="49"/>
      <c r="C42" s="49"/>
      <c r="D42" s="49"/>
      <c r="E42" s="49"/>
      <c r="F42" s="49"/>
      <c r="G42" s="49"/>
      <c r="H42" s="49"/>
      <c r="I42" s="49"/>
      <c r="J42" s="49"/>
      <c r="K42" s="49"/>
    </row>
    <row r="43" spans="1:11" ht="19" customHeight="1">
      <c r="A43" s="39"/>
      <c r="B43" s="785" t="s">
        <v>390</v>
      </c>
      <c r="C43" s="786"/>
      <c r="D43" s="786"/>
      <c r="E43" s="786"/>
      <c r="F43" s="786"/>
      <c r="G43" s="786"/>
      <c r="H43" s="786"/>
      <c r="I43" s="786"/>
      <c r="J43" s="786"/>
      <c r="K43" s="787"/>
    </row>
    <row r="44" spans="1:11" ht="19" customHeight="1">
      <c r="A44" s="46" t="s">
        <v>155</v>
      </c>
      <c r="B44" s="27">
        <f>IF('Seiten 10-11'!C10=0,0,B14/'Seiten 10-11'!C10%)</f>
        <v>74.589730015881415</v>
      </c>
      <c r="C44" s="27">
        <f>IF('Seiten 10-11'!E10=0,0,C14/'Seiten 10-11'!E10%)</f>
        <v>76.918124262259909</v>
      </c>
      <c r="D44" s="27">
        <f>IF('Seiten 10-11'!G10=0,0,D14/'Seiten 10-11'!G10%)</f>
        <v>48.999330095461389</v>
      </c>
      <c r="E44" s="27">
        <f>IF('Seiten 10-11'!I10=0,0,E14/'Seiten 10-11'!I10%)</f>
        <v>42.55344139065069</v>
      </c>
      <c r="F44" s="27">
        <f>IF('Seiten 10-11'!K10=0,0,F14/'Seiten 10-11'!K10%)</f>
        <v>40.701348747591524</v>
      </c>
      <c r="G44" s="27">
        <v>34.194333794337119</v>
      </c>
      <c r="H44" s="27">
        <v>27.5957323479332</v>
      </c>
      <c r="I44" s="27">
        <v>23.283000726045415</v>
      </c>
      <c r="J44" s="27">
        <v>20.826052118893134</v>
      </c>
      <c r="K44" s="27">
        <v>11.414972390278624</v>
      </c>
    </row>
    <row r="45" spans="1:11" ht="19" customHeight="1">
      <c r="A45" s="46" t="s">
        <v>56</v>
      </c>
      <c r="B45" s="27">
        <f>IF('Seiten 10-11'!C11=0,0,B15/'Seiten 10-11'!C11%)</f>
        <v>100</v>
      </c>
      <c r="C45" s="27">
        <f>IF('Seiten 10-11'!E11=0,0,C15/'Seiten 10-11'!E11%)</f>
        <v>100</v>
      </c>
      <c r="D45" s="27">
        <f>IF('Seiten 10-11'!G11=0,0,D15/'Seiten 10-11'!G11%)</f>
        <v>67.989968652037618</v>
      </c>
      <c r="E45" s="27">
        <f>IF('Seiten 10-11'!I11=0,0,E15/'Seiten 10-11'!I11%)</f>
        <v>51.171676999259176</v>
      </c>
      <c r="F45" s="27">
        <f>IF('Seiten 10-11'!K11=0,0,F15/'Seiten 10-11'!K11%)</f>
        <v>36.101121218531837</v>
      </c>
      <c r="G45" s="27">
        <v>26.311728802811309</v>
      </c>
      <c r="H45" s="27">
        <v>22.36939257835801</v>
      </c>
      <c r="I45" s="27">
        <v>18.998081733385082</v>
      </c>
      <c r="J45" s="27">
        <v>15.061487221780933</v>
      </c>
      <c r="K45" s="27">
        <v>6.8396319485781696</v>
      </c>
    </row>
    <row r="46" spans="1:11" ht="19" customHeight="1">
      <c r="A46" s="46" t="s">
        <v>59</v>
      </c>
      <c r="B46" s="27">
        <f>IF('Seiten 10-11'!C12=0,0,B16/'Seiten 10-11'!C12%)</f>
        <v>41.314553990610335</v>
      </c>
      <c r="C46" s="27">
        <f>IF('Seiten 10-11'!E12=0,0,C16/'Seiten 10-11'!E12%)</f>
        <v>81.988472622478383</v>
      </c>
      <c r="D46" s="27">
        <f>IF('Seiten 10-11'!G12=0,0,D16/'Seiten 10-11'!G12%)</f>
        <v>84.243266094938988</v>
      </c>
      <c r="E46" s="27">
        <f>IF('Seiten 10-11'!I12=0,0,E16/'Seiten 10-11'!I12%)</f>
        <v>53.700201714573879</v>
      </c>
      <c r="F46" s="27">
        <f>IF('Seiten 10-11'!K12=0,0,F16/'Seiten 10-11'!K12%)</f>
        <v>36.175581319470126</v>
      </c>
      <c r="G46" s="27">
        <v>27.865683950108227</v>
      </c>
      <c r="H46" s="27">
        <v>25.13602952874917</v>
      </c>
      <c r="I46" s="27">
        <v>17.364105532243276</v>
      </c>
      <c r="J46" s="27">
        <v>10.998180329975852</v>
      </c>
      <c r="K46" s="27">
        <v>3.6253022905115166</v>
      </c>
    </row>
    <row r="47" spans="1:11" ht="19" customHeight="1">
      <c r="A47" s="46" t="s">
        <v>62</v>
      </c>
      <c r="B47" s="27">
        <f>IF('Seiten 10-11'!C13=0,0,B17/'Seiten 10-11'!C13%)</f>
        <v>0</v>
      </c>
      <c r="C47" s="27">
        <f>IF('Seiten 10-11'!E13=0,0,C17/'Seiten 10-11'!E13%)</f>
        <v>61.732009260853758</v>
      </c>
      <c r="D47" s="27">
        <f>IF('Seiten 10-11'!G13=0,0,D17/'Seiten 10-11'!G13%)</f>
        <v>93.616342164060015</v>
      </c>
      <c r="E47" s="27">
        <f>IF('Seiten 10-11'!I13=0,0,E17/'Seiten 10-11'!I13%)</f>
        <v>56.174336669934206</v>
      </c>
      <c r="F47" s="27">
        <f>IF('Seiten 10-11'!K13=0,0,F17/'Seiten 10-11'!K13%)</f>
        <v>36.751467661814999</v>
      </c>
      <c r="G47" s="27">
        <v>20.907382340451967</v>
      </c>
      <c r="H47" s="27">
        <v>16.316246733558</v>
      </c>
      <c r="I47" s="27">
        <v>11.103092634832587</v>
      </c>
      <c r="J47" s="27">
        <v>7.9655133393325794</v>
      </c>
      <c r="K47" s="27">
        <v>2.9557905526804671</v>
      </c>
    </row>
    <row r="48" spans="1:11" ht="19" customHeight="1">
      <c r="A48" s="46" t="s">
        <v>65</v>
      </c>
      <c r="B48" s="27">
        <f>IF('Seiten 10-11'!C14=0,0,B18/'Seiten 10-11'!C14%)</f>
        <v>80.763606823720551</v>
      </c>
      <c r="C48" s="27">
        <f>IF('Seiten 10-11'!E14=0,0,C18/'Seiten 10-11'!E14%)</f>
        <v>70.669818754925132</v>
      </c>
      <c r="D48" s="27">
        <f>IF('Seiten 10-11'!G14=0,0,D18/'Seiten 10-11'!G14%)</f>
        <v>54.041076685826447</v>
      </c>
      <c r="E48" s="27">
        <f>IF('Seiten 10-11'!I14=0,0,E18/'Seiten 10-11'!I14%)</f>
        <v>42.022656520235202</v>
      </c>
      <c r="F48" s="27">
        <f>IF('Seiten 10-11'!K14=0,0,F18/'Seiten 10-11'!K14%)</f>
        <v>30.716253443526174</v>
      </c>
      <c r="G48" s="27">
        <v>23.662032639668428</v>
      </c>
      <c r="H48" s="27">
        <v>26.369121712483171</v>
      </c>
      <c r="I48" s="27">
        <v>18.751911811387178</v>
      </c>
      <c r="J48" s="27">
        <v>13.15893881549915</v>
      </c>
      <c r="K48" s="27">
        <v>15.770952679575617</v>
      </c>
    </row>
    <row r="49" spans="1:11" ht="19" customHeight="1">
      <c r="A49" s="46" t="s">
        <v>68</v>
      </c>
      <c r="B49" s="27">
        <f>IF('Seiten 10-11'!C15=0,0,B19/'Seiten 10-11'!C15%)</f>
        <v>0</v>
      </c>
      <c r="C49" s="27">
        <f>IF('Seiten 10-11'!E15=0,0,C19/'Seiten 10-11'!E15%)</f>
        <v>100</v>
      </c>
      <c r="D49" s="27">
        <f>IF('Seiten 10-11'!G15=0,0,D19/'Seiten 10-11'!G15%)</f>
        <v>62.932356715810563</v>
      </c>
      <c r="E49" s="27">
        <f>IF('Seiten 10-11'!I15=0,0,E19/'Seiten 10-11'!I15%)</f>
        <v>41.025641025641043</v>
      </c>
      <c r="F49" s="27">
        <f>IF('Seiten 10-11'!K15=0,0,F19/'Seiten 10-11'!K15%)</f>
        <v>31.636627715059088</v>
      </c>
      <c r="G49" s="27">
        <v>22.893890675241174</v>
      </c>
      <c r="H49" s="27">
        <v>15.912475655859781</v>
      </c>
      <c r="I49" s="27">
        <v>9.8890553608796292</v>
      </c>
      <c r="J49" s="27">
        <v>7.1604041708132691</v>
      </c>
      <c r="K49" s="27">
        <v>2.6970143394442285</v>
      </c>
    </row>
    <row r="50" spans="1:11" ht="19" customHeight="1">
      <c r="A50" s="46" t="s">
        <v>71</v>
      </c>
      <c r="B50" s="27">
        <f>IF('Seiten 10-11'!C16=0,0,B20/'Seiten 10-11'!C16%)</f>
        <v>48.159668221876622</v>
      </c>
      <c r="C50" s="27">
        <f>IF('Seiten 10-11'!E16=0,0,C20/'Seiten 10-11'!E16%)</f>
        <v>86.157253599114057</v>
      </c>
      <c r="D50" s="27">
        <f>IF('Seiten 10-11'!G16=0,0,D20/'Seiten 10-11'!G16%)</f>
        <v>85.184539783222391</v>
      </c>
      <c r="E50" s="27">
        <f>IF('Seiten 10-11'!I16=0,0,E20/'Seiten 10-11'!I16%)</f>
        <v>65.914447325005895</v>
      </c>
      <c r="F50" s="27">
        <f>IF('Seiten 10-11'!K16=0,0,F20/'Seiten 10-11'!K16%)</f>
        <v>50.22190615410954</v>
      </c>
      <c r="G50" s="27">
        <v>36.440840206146092</v>
      </c>
      <c r="H50" s="27">
        <v>25.891581453985157</v>
      </c>
      <c r="I50" s="27">
        <v>17.410500262004842</v>
      </c>
      <c r="J50" s="27">
        <v>12.632294760095679</v>
      </c>
      <c r="K50" s="27">
        <v>0.39180706166015489</v>
      </c>
    </row>
    <row r="51" spans="1:11" ht="19" customHeight="1">
      <c r="A51" s="46" t="s">
        <v>74</v>
      </c>
      <c r="B51" s="27">
        <f>IF('Seiten 10-11'!C17=0,0,B21/'Seiten 10-11'!C17%)</f>
        <v>100</v>
      </c>
      <c r="C51" s="27">
        <f>IF('Seiten 10-11'!E17=0,0,C21/'Seiten 10-11'!E17%)</f>
        <v>100</v>
      </c>
      <c r="D51" s="27">
        <f>IF('Seiten 10-11'!G17=0,0,D21/'Seiten 10-11'!G17%)</f>
        <v>47.321616977662558</v>
      </c>
      <c r="E51" s="27">
        <f>IF('Seiten 10-11'!I17=0,0,E21/'Seiten 10-11'!I17%)</f>
        <v>35.056179775280903</v>
      </c>
      <c r="F51" s="27">
        <f>IF('Seiten 10-11'!K17=0,0,F21/'Seiten 10-11'!K17%)</f>
        <v>26.095187565566551</v>
      </c>
      <c r="G51" s="27">
        <v>27.62171306835981</v>
      </c>
      <c r="H51" s="27">
        <v>22.605965463108337</v>
      </c>
      <c r="I51" s="27">
        <v>14.915232912905353</v>
      </c>
      <c r="J51" s="27">
        <v>13.076437144662043</v>
      </c>
      <c r="K51" s="27">
        <v>9.7530434377108186</v>
      </c>
    </row>
    <row r="52" spans="1:11" ht="19" customHeight="1">
      <c r="A52" s="46" t="s">
        <v>77</v>
      </c>
      <c r="B52" s="27">
        <f>IF('Seiten 10-11'!C18=0,0,B22/'Seiten 10-11'!C18%)</f>
        <v>100</v>
      </c>
      <c r="C52" s="27">
        <f>IF('Seiten 10-11'!E18=0,0,C22/'Seiten 10-11'!E18%)</f>
        <v>100</v>
      </c>
      <c r="D52" s="27">
        <f>IF('Seiten 10-11'!G18=0,0,D22/'Seiten 10-11'!G18%)</f>
        <v>86.174590666316433</v>
      </c>
      <c r="E52" s="27">
        <f>IF('Seiten 10-11'!I18=0,0,E22/'Seiten 10-11'!I18%)</f>
        <v>63.213191990577137</v>
      </c>
      <c r="F52" s="27">
        <f>IF('Seiten 10-11'!K18=0,0,F22/'Seiten 10-11'!K18%)</f>
        <v>49.329665465123639</v>
      </c>
      <c r="G52" s="27">
        <v>42.061919611322651</v>
      </c>
      <c r="H52" s="27">
        <v>47.533737633884684</v>
      </c>
      <c r="I52" s="27">
        <v>52.368004047107142</v>
      </c>
      <c r="J52" s="27">
        <v>39.581129789178583</v>
      </c>
      <c r="K52" s="27">
        <v>2.4124260941756002</v>
      </c>
    </row>
    <row r="53" spans="1:11" ht="19" customHeight="1">
      <c r="A53" s="46" t="s">
        <v>53</v>
      </c>
      <c r="B53" s="27">
        <f>IF('Seiten 10-11'!C19=0,0,B23/'Seiten 10-11'!C19%)</f>
        <v>76.213130352045667</v>
      </c>
      <c r="C53" s="27">
        <f>IF('Seiten 10-11'!E19=0,0,C23/'Seiten 10-11'!E19%)</f>
        <v>77.484110990544096</v>
      </c>
      <c r="D53" s="27">
        <f>IF('Seiten 10-11'!G19=0,0,D23/'Seiten 10-11'!G19%)</f>
        <v>70.934301924810427</v>
      </c>
      <c r="E53" s="27">
        <f>IF('Seiten 10-11'!I19=0,0,E23/'Seiten 10-11'!I19%)</f>
        <v>59.500184320471867</v>
      </c>
      <c r="F53" s="27">
        <f>IF('Seiten 10-11'!K19=0,0,F23/'Seiten 10-11'!K19%)</f>
        <v>49.332897785853554</v>
      </c>
      <c r="G53" s="27">
        <v>42.789161946439719</v>
      </c>
      <c r="H53" s="27">
        <v>35.396869080960315</v>
      </c>
      <c r="I53" s="27">
        <v>27.043797841364434</v>
      </c>
      <c r="J53" s="27">
        <v>23.431154775767411</v>
      </c>
      <c r="K53" s="27">
        <v>1.2136185375869717</v>
      </c>
    </row>
    <row r="54" spans="1:11" ht="19" customHeight="1">
      <c r="A54" s="46" t="s">
        <v>57</v>
      </c>
      <c r="B54" s="27">
        <f>IF('Seiten 10-11'!C20=0,0,B24/'Seiten 10-11'!C20%)</f>
        <v>69.379943863230423</v>
      </c>
      <c r="C54" s="27">
        <f>IF('Seiten 10-11'!E20=0,0,C24/'Seiten 10-11'!E20%)</f>
        <v>92.378532867577007</v>
      </c>
      <c r="D54" s="27">
        <f>IF('Seiten 10-11'!G20=0,0,D24/'Seiten 10-11'!G20%)</f>
        <v>67.606323758628363</v>
      </c>
      <c r="E54" s="27">
        <f>IF('Seiten 10-11'!I20=0,0,E24/'Seiten 10-11'!I20%)</f>
        <v>45.554295894404397</v>
      </c>
      <c r="F54" s="27">
        <f>IF('Seiten 10-11'!K20=0,0,F24/'Seiten 10-11'!K20%)</f>
        <v>38.358277213339669</v>
      </c>
      <c r="G54" s="27">
        <v>36.639193802037582</v>
      </c>
      <c r="H54" s="27">
        <v>27.458539791687734</v>
      </c>
      <c r="I54" s="27">
        <v>20.938016065894779</v>
      </c>
      <c r="J54" s="27">
        <v>17.4191697929305</v>
      </c>
      <c r="K54" s="27">
        <v>3.8432535692740801</v>
      </c>
    </row>
    <row r="55" spans="1:11" ht="19" customHeight="1">
      <c r="A55" s="46" t="s">
        <v>60</v>
      </c>
      <c r="B55" s="27">
        <f>IF('Seiten 10-11'!C21=0,0,B25/'Seiten 10-11'!C21%)</f>
        <v>0</v>
      </c>
      <c r="C55" s="27">
        <f>IF('Seiten 10-11'!E21=0,0,C25/'Seiten 10-11'!E21%)</f>
        <v>0</v>
      </c>
      <c r="D55" s="27">
        <f>IF('Seiten 10-11'!G21=0,0,D25/'Seiten 10-11'!G21%)</f>
        <v>100</v>
      </c>
      <c r="E55" s="27">
        <f>IF('Seiten 10-11'!I21=0,0,E25/'Seiten 10-11'!I21%)</f>
        <v>100</v>
      </c>
      <c r="F55" s="27">
        <f>IF('Seiten 10-11'!K21=0,0,F25/'Seiten 10-11'!K21%)</f>
        <v>94.070437260408767</v>
      </c>
      <c r="G55" s="27">
        <v>49.868657466317885</v>
      </c>
      <c r="H55" s="27">
        <v>29.366324916063132</v>
      </c>
      <c r="I55" s="27">
        <v>17.414039704788607</v>
      </c>
      <c r="J55" s="27">
        <v>12.353117838522293</v>
      </c>
      <c r="K55" s="27">
        <v>12.172928209333193</v>
      </c>
    </row>
    <row r="56" spans="1:11" ht="19" customHeight="1">
      <c r="A56" s="46" t="s">
        <v>63</v>
      </c>
      <c r="B56" s="27">
        <f>IF('Seiten 10-11'!C22=0,0,B26/'Seiten 10-11'!C22%)</f>
        <v>0</v>
      </c>
      <c r="C56" s="27">
        <f>IF('Seiten 10-11'!E22=0,0,C26/'Seiten 10-11'!E22%)</f>
        <v>0</v>
      </c>
      <c r="D56" s="27">
        <f>IF('Seiten 10-11'!G22=0,0,D26/'Seiten 10-11'!G22%)</f>
        <v>73.75245579567779</v>
      </c>
      <c r="E56" s="27">
        <f>IF('Seiten 10-11'!I22=0,0,E26/'Seiten 10-11'!I22%)</f>
        <v>83.915069120904306</v>
      </c>
      <c r="F56" s="27">
        <f>IF('Seiten 10-11'!K22=0,0,F26/'Seiten 10-11'!K22%)</f>
        <v>72.610312707169896</v>
      </c>
      <c r="G56" s="27">
        <v>56.780228277302676</v>
      </c>
      <c r="H56" s="27">
        <v>42.508844179748195</v>
      </c>
      <c r="I56" s="27">
        <v>30.802567597953786</v>
      </c>
      <c r="J56" s="27">
        <v>24.302013189490122</v>
      </c>
      <c r="K56" s="27">
        <v>10.918847118681692</v>
      </c>
    </row>
    <row r="57" spans="1:11" ht="19" customHeight="1">
      <c r="A57" s="46" t="s">
        <v>66</v>
      </c>
      <c r="B57" s="27">
        <f>IF('Seiten 10-11'!C23=0,0,B27/'Seiten 10-11'!C23%)</f>
        <v>67.150287434984946</v>
      </c>
      <c r="C57" s="27">
        <f>IF('Seiten 10-11'!E23=0,0,C27/'Seiten 10-11'!E23%)</f>
        <v>89.403037795831864</v>
      </c>
      <c r="D57" s="27">
        <f>IF('Seiten 10-11'!G23=0,0,D27/'Seiten 10-11'!G23%)</f>
        <v>71.649484536082468</v>
      </c>
      <c r="E57" s="27">
        <f>IF('Seiten 10-11'!I23=0,0,E27/'Seiten 10-11'!I23%)</f>
        <v>50.164755502833785</v>
      </c>
      <c r="F57" s="27">
        <f>IF('Seiten 10-11'!K23=0,0,F27/'Seiten 10-11'!K23%)</f>
        <v>40.840871247918642</v>
      </c>
      <c r="G57" s="27">
        <v>31.948849746129262</v>
      </c>
      <c r="H57" s="27">
        <v>29.410222340331277</v>
      </c>
      <c r="I57" s="27">
        <v>25.452621035193811</v>
      </c>
      <c r="J57" s="27">
        <v>19.576125246234728</v>
      </c>
      <c r="K57" s="27">
        <v>0.34035563103024219</v>
      </c>
    </row>
    <row r="58" spans="1:11" ht="19" customHeight="1">
      <c r="A58" s="46" t="s">
        <v>69</v>
      </c>
      <c r="B58" s="27">
        <f>IF('Seiten 10-11'!C24=0,0,B28/'Seiten 10-11'!C24%)</f>
        <v>100</v>
      </c>
      <c r="C58" s="27">
        <f>IF('Seiten 10-11'!E24=0,0,C28/'Seiten 10-11'!E24%)</f>
        <v>100</v>
      </c>
      <c r="D58" s="27">
        <f>IF('Seiten 10-11'!G24=0,0,D28/'Seiten 10-11'!G24%)</f>
        <v>67.226545445206355</v>
      </c>
      <c r="E58" s="27">
        <f>IF('Seiten 10-11'!I24=0,0,E28/'Seiten 10-11'!I24%)</f>
        <v>43.805666735220129</v>
      </c>
      <c r="F58" s="27">
        <f>IF('Seiten 10-11'!K24=0,0,F28/'Seiten 10-11'!K24%)</f>
        <v>36.86739165719851</v>
      </c>
      <c r="G58" s="27">
        <v>34.671147563512342</v>
      </c>
      <c r="H58" s="27">
        <v>24.469822366886252</v>
      </c>
      <c r="I58" s="27">
        <v>15.582098663267713</v>
      </c>
      <c r="J58" s="27">
        <v>11.873053257044235</v>
      </c>
      <c r="K58" s="27">
        <v>0.45300113250283774</v>
      </c>
    </row>
    <row r="59" spans="1:11" ht="19" customHeight="1">
      <c r="A59" s="46" t="s">
        <v>72</v>
      </c>
      <c r="B59" s="27">
        <f>IF('Seiten 10-11'!C25=0,0,B29/'Seiten 10-11'!C25%)</f>
        <v>66.526563550773361</v>
      </c>
      <c r="C59" s="27">
        <f>IF('Seiten 10-11'!E25=0,0,C29/'Seiten 10-11'!E25%)</f>
        <v>59.83715520106346</v>
      </c>
      <c r="D59" s="27">
        <f>IF('Seiten 10-11'!G25=0,0,D29/'Seiten 10-11'!G25%)</f>
        <v>56.577593360995849</v>
      </c>
      <c r="E59" s="27">
        <f>IF('Seiten 10-11'!I25=0,0,E29/'Seiten 10-11'!I25%)</f>
        <v>48.450474790416784</v>
      </c>
      <c r="F59" s="27">
        <f>IF('Seiten 10-11'!K25=0,0,F29/'Seiten 10-11'!K25%)</f>
        <v>40.178972172351884</v>
      </c>
      <c r="G59" s="27">
        <v>38.250304374656011</v>
      </c>
      <c r="H59" s="27">
        <v>28.502697112264766</v>
      </c>
      <c r="I59" s="27">
        <v>19.126799485102215</v>
      </c>
      <c r="J59" s="27">
        <v>13.445586544746094</v>
      </c>
      <c r="K59" s="27">
        <v>0.64252637824730929</v>
      </c>
    </row>
    <row r="60" spans="1:11" ht="19" customHeight="1">
      <c r="A60" s="46" t="s">
        <v>75</v>
      </c>
      <c r="B60" s="27">
        <f>IF('Seiten 10-11'!C26=0,0,B30/'Seiten 10-11'!C26%)</f>
        <v>0</v>
      </c>
      <c r="C60" s="27">
        <f>IF('Seiten 10-11'!E26=0,0,C30/'Seiten 10-11'!E26%)</f>
        <v>99.999999999999986</v>
      </c>
      <c r="D60" s="27">
        <f>IF('Seiten 10-11'!G26=0,0,D30/'Seiten 10-11'!G26%)</f>
        <v>89.147700331910869</v>
      </c>
      <c r="E60" s="27">
        <f>IF('Seiten 10-11'!I26=0,0,E30/'Seiten 10-11'!I26%)</f>
        <v>64.313688031330585</v>
      </c>
      <c r="F60" s="27">
        <f>IF('Seiten 10-11'!K26=0,0,F30/'Seiten 10-11'!K26%)</f>
        <v>58.314606741573044</v>
      </c>
      <c r="G60" s="27">
        <v>43.531290678976568</v>
      </c>
      <c r="H60" s="27">
        <v>33.567880666288154</v>
      </c>
      <c r="I60" s="27">
        <v>24.043334728228015</v>
      </c>
      <c r="J60" s="27">
        <v>17.447951880843981</v>
      </c>
      <c r="K60" s="27">
        <v>2.0184078647531996</v>
      </c>
    </row>
    <row r="61" spans="1:11" ht="19" customHeight="1">
      <c r="A61" s="46" t="s">
        <v>78</v>
      </c>
      <c r="B61" s="27">
        <f>IF('Seiten 10-11'!C27=0,0,B31/'Seiten 10-11'!C27%)</f>
        <v>0</v>
      </c>
      <c r="C61" s="27">
        <f>IF('Seiten 10-11'!E27=0,0,C31/'Seiten 10-11'!E27%)</f>
        <v>100</v>
      </c>
      <c r="D61" s="27">
        <f>IF('Seiten 10-11'!G27=0,0,D31/'Seiten 10-11'!G27%)</f>
        <v>100</v>
      </c>
      <c r="E61" s="27">
        <f>IF('Seiten 10-11'!I27=0,0,E31/'Seiten 10-11'!I27%)</f>
        <v>88.995783793595649</v>
      </c>
      <c r="F61" s="27">
        <f>IF('Seiten 10-11'!K27=0,0,F31/'Seiten 10-11'!K27%)</f>
        <v>63.870792186451524</v>
      </c>
      <c r="G61" s="27">
        <v>44.98685206856198</v>
      </c>
      <c r="H61" s="27">
        <v>35.082581304273795</v>
      </c>
      <c r="I61" s="27">
        <v>24.596016966589545</v>
      </c>
      <c r="J61" s="27">
        <v>18.543178510007195</v>
      </c>
      <c r="K61" s="27">
        <v>7.5370626250452508</v>
      </c>
    </row>
    <row r="62" spans="1:11" ht="19" customHeight="1">
      <c r="A62" s="46" t="s">
        <v>55</v>
      </c>
      <c r="B62" s="27">
        <f>IF('Seiten 10-11'!C28=0,0,B32/'Seiten 10-11'!C28%)</f>
        <v>0</v>
      </c>
      <c r="C62" s="27">
        <f>IF('Seiten 10-11'!E28=0,0,C32/'Seiten 10-11'!E28%)</f>
        <v>0</v>
      </c>
      <c r="D62" s="27">
        <f>IF('Seiten 10-11'!G28=0,0,D32/'Seiten 10-11'!G28%)</f>
        <v>70.587591640223224</v>
      </c>
      <c r="E62" s="27">
        <f>IF('Seiten 10-11'!I28=0,0,E32/'Seiten 10-11'!I28%)</f>
        <v>63.752576415383942</v>
      </c>
      <c r="F62" s="27">
        <f>IF('Seiten 10-11'!K28=0,0,F32/'Seiten 10-11'!K28%)</f>
        <v>54.906255704190464</v>
      </c>
      <c r="G62" s="27">
        <v>45.331512031102221</v>
      </c>
      <c r="H62" s="27">
        <v>36.629747151210367</v>
      </c>
      <c r="I62" s="27">
        <v>26.872764551771262</v>
      </c>
      <c r="J62" s="27">
        <v>20.731353300142022</v>
      </c>
      <c r="K62" s="27">
        <v>10.456477843124018</v>
      </c>
    </row>
    <row r="63" spans="1:11" ht="19" customHeight="1">
      <c r="A63" s="46" t="s">
        <v>58</v>
      </c>
      <c r="B63" s="27">
        <f>IF('Seiten 10-11'!C29=0,0,B33/'Seiten 10-11'!C29%)</f>
        <v>0</v>
      </c>
      <c r="C63" s="27">
        <f>IF('Seiten 10-11'!E29=0,0,C33/'Seiten 10-11'!E29%)</f>
        <v>100</v>
      </c>
      <c r="D63" s="27">
        <f>IF('Seiten 10-11'!G29=0,0,D33/'Seiten 10-11'!G29%)</f>
        <v>100</v>
      </c>
      <c r="E63" s="27">
        <f>IF('Seiten 10-11'!I29=0,0,E33/'Seiten 10-11'!I29%)</f>
        <v>81.310792033348775</v>
      </c>
      <c r="F63" s="27">
        <f>IF('Seiten 10-11'!K29=0,0,F33/'Seiten 10-11'!K29%)</f>
        <v>65.411072198583184</v>
      </c>
      <c r="G63" s="27">
        <v>44.554724677090405</v>
      </c>
      <c r="H63" s="27">
        <v>32.032235376400287</v>
      </c>
      <c r="I63" s="27">
        <v>22.001666444167221</v>
      </c>
      <c r="J63" s="27">
        <v>17.790445765443494</v>
      </c>
      <c r="K63" s="27">
        <v>8.1465290866409905</v>
      </c>
    </row>
    <row r="64" spans="1:11" ht="19" customHeight="1">
      <c r="A64" s="46" t="s">
        <v>61</v>
      </c>
      <c r="B64" s="418">
        <f>IF('Seiten 10-11'!C30=0,0,B34/'Seiten 10-11'!C30%)</f>
        <v>-100</v>
      </c>
      <c r="C64" s="27">
        <f>IF('Seiten 10-11'!E30=0,0,C34/'Seiten 10-11'!E30%)</f>
        <v>86.527450319973056</v>
      </c>
      <c r="D64" s="27">
        <f>IF('Seiten 10-11'!G30=0,0,D34/'Seiten 10-11'!G30%)</f>
        <v>69.976789696445636</v>
      </c>
      <c r="E64" s="27">
        <f>IF('Seiten 10-11'!I30=0,0,E34/'Seiten 10-11'!I30%)</f>
        <v>52.99737343564918</v>
      </c>
      <c r="F64" s="27">
        <f>IF('Seiten 10-11'!K30=0,0,F34/'Seiten 10-11'!K30%)</f>
        <v>61.536482894624015</v>
      </c>
      <c r="G64" s="27">
        <v>57.588051280618942</v>
      </c>
      <c r="H64" s="27">
        <v>39.466803676428611</v>
      </c>
      <c r="I64" s="27">
        <v>23.04732023326466</v>
      </c>
      <c r="J64" s="27">
        <v>16.934896897692738</v>
      </c>
      <c r="K64" s="27">
        <v>4.1998446344160918</v>
      </c>
    </row>
    <row r="65" spans="1:11" ht="19" customHeight="1">
      <c r="A65" s="46" t="s">
        <v>64</v>
      </c>
      <c r="B65" s="27">
        <f>IF('Seiten 10-11'!C31=0,0,B35/'Seiten 10-11'!C31%)</f>
        <v>0</v>
      </c>
      <c r="C65" s="27">
        <f>IF('Seiten 10-11'!E31=0,0,C35/'Seiten 10-11'!E31%)</f>
        <v>0</v>
      </c>
      <c r="D65" s="27">
        <f>IF('Seiten 10-11'!G31=0,0,D35/'Seiten 10-11'!G31%)</f>
        <v>100</v>
      </c>
      <c r="E65" s="27">
        <f>IF('Seiten 10-11'!I31=0,0,E35/'Seiten 10-11'!I31%)</f>
        <v>89.10535696603624</v>
      </c>
      <c r="F65" s="27">
        <f>IF('Seiten 10-11'!K31=0,0,F35/'Seiten 10-11'!K31%)</f>
        <v>63.652401728272473</v>
      </c>
      <c r="G65" s="27">
        <v>31.192349917404549</v>
      </c>
      <c r="H65" s="27">
        <v>23.163678156623476</v>
      </c>
      <c r="I65" s="27">
        <v>22.66561005272434</v>
      </c>
      <c r="J65" s="27">
        <v>19.748527423600404</v>
      </c>
      <c r="K65" s="27">
        <v>10.470339949806066</v>
      </c>
    </row>
    <row r="66" spans="1:11" ht="19" customHeight="1">
      <c r="A66" s="46" t="s">
        <v>67</v>
      </c>
      <c r="B66" s="27">
        <f>IF('Seiten 10-11'!C32=0,0,B36/'Seiten 10-11'!C32%)</f>
        <v>0</v>
      </c>
      <c r="C66" s="27">
        <f>IF('Seiten 10-11'!E32=0,0,C36/'Seiten 10-11'!E32%)</f>
        <v>0</v>
      </c>
      <c r="D66" s="27">
        <f>IF('Seiten 10-11'!G32=0,0,D36/'Seiten 10-11'!G32%)</f>
        <v>52.248325714893163</v>
      </c>
      <c r="E66" s="27">
        <f>IF('Seiten 10-11'!I32=0,0,E36/'Seiten 10-11'!I32%)</f>
        <v>48.85546785988025</v>
      </c>
      <c r="F66" s="27">
        <f>IF('Seiten 10-11'!K32=0,0,F36/'Seiten 10-11'!K32%)</f>
        <v>44.123943804709967</v>
      </c>
      <c r="G66" s="27">
        <v>40.553118469109094</v>
      </c>
      <c r="H66" s="27">
        <v>38.577830806390587</v>
      </c>
      <c r="I66" s="27">
        <v>35.943766102834104</v>
      </c>
      <c r="J66" s="27">
        <v>25.624524477685672</v>
      </c>
      <c r="K66" s="27">
        <v>9.2271083798309963</v>
      </c>
    </row>
    <row r="67" spans="1:11" ht="19" customHeight="1">
      <c r="A67" s="46" t="s">
        <v>70</v>
      </c>
      <c r="B67" s="27">
        <f>IF('Seiten 10-11'!C33=0,0,B37/'Seiten 10-11'!C33%)</f>
        <v>100</v>
      </c>
      <c r="C67" s="27">
        <f>IF('Seiten 10-11'!E33=0,0,C37/'Seiten 10-11'!E33%)</f>
        <v>75.62705592105263</v>
      </c>
      <c r="D67" s="27">
        <f>IF('Seiten 10-11'!G33=0,0,D37/'Seiten 10-11'!G33%)</f>
        <v>71.130642812565014</v>
      </c>
      <c r="E67" s="27">
        <f>IF('Seiten 10-11'!I33=0,0,E37/'Seiten 10-11'!I33%)</f>
        <v>62.205892088712346</v>
      </c>
      <c r="F67" s="27">
        <f>IF('Seiten 10-11'!K33=0,0,F37/'Seiten 10-11'!K33%)</f>
        <v>49.691084854994628</v>
      </c>
      <c r="G67" s="27">
        <v>39.821477365880313</v>
      </c>
      <c r="H67" s="27">
        <v>25.253425907410623</v>
      </c>
      <c r="I67" s="27">
        <v>19.416752361963514</v>
      </c>
      <c r="J67" s="27">
        <v>16.528737456146082</v>
      </c>
      <c r="K67" s="27">
        <v>1.0788980810645574</v>
      </c>
    </row>
    <row r="68" spans="1:11" ht="19" customHeight="1">
      <c r="A68" s="46" t="s">
        <v>73</v>
      </c>
      <c r="B68" s="27">
        <f>IF('Seiten 10-11'!C34=0,0,B38/'Seiten 10-11'!C34%)</f>
        <v>0</v>
      </c>
      <c r="C68" s="27">
        <f>IF('Seiten 10-11'!E34=0,0,C38/'Seiten 10-11'!E34%)</f>
        <v>0</v>
      </c>
      <c r="D68" s="27">
        <f>IF('Seiten 10-11'!G34=0,0,D38/'Seiten 10-11'!G34%)</f>
        <v>92.818155702384374</v>
      </c>
      <c r="E68" s="27">
        <f>IF('Seiten 10-11'!I34=0,0,E38/'Seiten 10-11'!I34%)</f>
        <v>98.638974331055891</v>
      </c>
      <c r="F68" s="27">
        <f>IF('Seiten 10-11'!K34=0,0,F38/'Seiten 10-11'!K34%)</f>
        <v>99.306018210082172</v>
      </c>
      <c r="G68" s="27">
        <v>75.077584901851949</v>
      </c>
      <c r="H68" s="27">
        <v>52.384645729835988</v>
      </c>
      <c r="I68" s="27">
        <v>31.835454289566094</v>
      </c>
      <c r="J68" s="27">
        <v>23.719293453864456</v>
      </c>
      <c r="K68" s="27">
        <v>13.742068100421074</v>
      </c>
    </row>
    <row r="69" spans="1:11" ht="19" customHeight="1">
      <c r="A69" s="46" t="s">
        <v>76</v>
      </c>
      <c r="B69" s="27">
        <f>IF('Seiten 10-11'!C35=0,0,B39/'Seiten 10-11'!C35%)</f>
        <v>100</v>
      </c>
      <c r="C69" s="27">
        <f>IF('Seiten 10-11'!E35=0,0,C39/'Seiten 10-11'!E35%)</f>
        <v>100</v>
      </c>
      <c r="D69" s="27">
        <f>IF('Seiten 10-11'!G35=0,0,D39/'Seiten 10-11'!G35%)</f>
        <v>94.416273072353761</v>
      </c>
      <c r="E69" s="27">
        <f>IF('Seiten 10-11'!I35=0,0,E39/'Seiten 10-11'!I35%)</f>
        <v>73.485593284428646</v>
      </c>
      <c r="F69" s="27">
        <f>IF('Seiten 10-11'!K35=0,0,F39/'Seiten 10-11'!K35%)</f>
        <v>57.330988705204881</v>
      </c>
      <c r="G69" s="27">
        <v>41.727206293255378</v>
      </c>
      <c r="H69" s="27">
        <v>30.983113865220769</v>
      </c>
      <c r="I69" s="27">
        <v>24.164369146949532</v>
      </c>
      <c r="J69" s="27">
        <v>21.068959171333162</v>
      </c>
      <c r="K69" s="27">
        <v>8.8629616253374426</v>
      </c>
    </row>
    <row r="70" spans="1:11" ht="19" customHeight="1">
      <c r="A70" s="46"/>
      <c r="B70" s="27"/>
      <c r="C70" s="27"/>
      <c r="D70" s="27"/>
      <c r="E70" s="27"/>
      <c r="F70" s="27"/>
      <c r="G70" s="27"/>
      <c r="H70" s="27"/>
      <c r="I70" s="27"/>
      <c r="J70" s="27"/>
      <c r="K70" s="27"/>
    </row>
    <row r="71" spans="1:11" ht="19" customHeight="1">
      <c r="A71" s="48" t="s">
        <v>79</v>
      </c>
      <c r="B71" s="27">
        <f>IF('Seiten 10-11'!C37=0,0,B41/'Seiten 10-11'!C37%)</f>
        <v>0</v>
      </c>
      <c r="C71" s="27">
        <f>IF('Seiten 10-11'!E37=0,0,C41/'Seiten 10-11'!E37%)</f>
        <v>0</v>
      </c>
      <c r="D71" s="27">
        <f>IF('Seiten 10-11'!G37=0,0,D41/'Seiten 10-11'!G37%)</f>
        <v>100</v>
      </c>
      <c r="E71" s="27">
        <f>IF('Seiten 10-11'!I37=0,0,E41/'Seiten 10-11'!I37%)</f>
        <v>100</v>
      </c>
      <c r="F71" s="27">
        <f>IF('Seiten 10-11'!K37=0,0,F41/'Seiten 10-11'!K37%)</f>
        <v>62.114746325272641</v>
      </c>
      <c r="G71" s="27">
        <v>57.353809805079742</v>
      </c>
      <c r="H71" s="27">
        <v>41.913797777175382</v>
      </c>
      <c r="I71" s="27">
        <v>34.643975336624344</v>
      </c>
      <c r="J71" s="27">
        <v>15.995463987877221</v>
      </c>
      <c r="K71" s="27">
        <v>4.508693760065035</v>
      </c>
    </row>
    <row r="72" spans="1:11" ht="19" customHeight="1">
      <c r="A72" s="48" t="s">
        <v>80</v>
      </c>
      <c r="B72" s="50"/>
      <c r="C72" s="50"/>
      <c r="D72" s="50"/>
      <c r="E72" s="50"/>
      <c r="F72" s="50"/>
      <c r="G72" s="50"/>
      <c r="H72" s="50"/>
      <c r="I72" s="50"/>
      <c r="J72" s="50"/>
      <c r="K72" s="50"/>
    </row>
    <row r="73" spans="1:11" ht="19" customHeight="1">
      <c r="A73" s="40"/>
      <c r="B73" s="51"/>
      <c r="C73" s="51"/>
      <c r="D73" s="51"/>
      <c r="E73" s="51"/>
      <c r="F73" s="51"/>
      <c r="G73" s="51"/>
      <c r="H73" s="51"/>
      <c r="I73" s="51"/>
      <c r="J73" s="51"/>
      <c r="K73" s="51"/>
    </row>
    <row r="74" spans="1:11" ht="19" customHeight="1">
      <c r="A74" s="40"/>
      <c r="B74" s="51"/>
      <c r="C74" s="51"/>
      <c r="D74" s="51"/>
      <c r="E74" s="51"/>
      <c r="F74" s="51"/>
      <c r="G74" s="51"/>
      <c r="H74" s="51"/>
      <c r="I74" s="51"/>
      <c r="J74" s="51"/>
      <c r="K74" s="51"/>
    </row>
    <row r="75" spans="1:11" ht="19" customHeight="1">
      <c r="B75" s="52"/>
      <c r="C75" s="52"/>
      <c r="D75" s="52"/>
      <c r="E75" s="52"/>
      <c r="F75" s="52"/>
      <c r="G75" s="52"/>
      <c r="H75" s="52"/>
      <c r="I75" s="52"/>
      <c r="J75" s="52"/>
      <c r="K75" s="52"/>
    </row>
    <row r="76" spans="1:11" ht="19" customHeight="1">
      <c r="B76" s="52"/>
      <c r="C76" s="52"/>
      <c r="D76" s="52"/>
      <c r="E76" s="52"/>
      <c r="F76" s="52"/>
      <c r="G76" s="52"/>
      <c r="H76" s="52"/>
      <c r="I76" s="52"/>
      <c r="J76" s="52"/>
      <c r="K76" s="52"/>
    </row>
    <row r="77" spans="1:11" ht="19" customHeight="1">
      <c r="B77" s="52"/>
      <c r="C77" s="52"/>
      <c r="D77" s="52"/>
      <c r="E77" s="52"/>
      <c r="F77" s="52"/>
      <c r="G77" s="52"/>
      <c r="H77" s="52"/>
      <c r="I77" s="52"/>
      <c r="J77" s="52"/>
      <c r="K77" s="52"/>
    </row>
    <row r="78" spans="1:11">
      <c r="B78" s="52"/>
      <c r="C78" s="52"/>
      <c r="D78" s="52"/>
      <c r="E78" s="52"/>
      <c r="F78" s="52"/>
      <c r="G78" s="52"/>
      <c r="H78" s="52"/>
      <c r="I78" s="52"/>
      <c r="J78" s="52"/>
      <c r="K78" s="52"/>
    </row>
    <row r="79" spans="1:11">
      <c r="B79" s="52"/>
      <c r="C79" s="52"/>
      <c r="D79" s="52"/>
      <c r="E79" s="52"/>
      <c r="F79" s="52"/>
      <c r="G79" s="52"/>
      <c r="H79" s="52"/>
      <c r="I79" s="52"/>
      <c r="J79" s="52"/>
      <c r="K79" s="52"/>
    </row>
    <row r="80" spans="1:11">
      <c r="B80" s="52"/>
      <c r="C80" s="52"/>
      <c r="D80" s="52"/>
      <c r="E80" s="52"/>
      <c r="F80" s="52"/>
      <c r="G80" s="52"/>
      <c r="H80" s="52"/>
      <c r="I80" s="52"/>
      <c r="J80" s="52"/>
      <c r="K80" s="52"/>
    </row>
    <row r="81" spans="2:11">
      <c r="B81" s="52"/>
      <c r="C81" s="52"/>
      <c r="D81" s="52"/>
      <c r="E81" s="52"/>
      <c r="F81" s="52"/>
      <c r="G81" s="52"/>
      <c r="H81" s="52"/>
      <c r="I81" s="52"/>
      <c r="J81" s="52"/>
      <c r="K81" s="52"/>
    </row>
    <row r="82" spans="2:11">
      <c r="B82" s="52"/>
      <c r="C82" s="52"/>
      <c r="D82" s="52"/>
      <c r="E82" s="52"/>
      <c r="F82" s="52"/>
      <c r="G82" s="52"/>
      <c r="H82" s="52"/>
      <c r="I82" s="52"/>
      <c r="J82" s="52"/>
      <c r="K82" s="52"/>
    </row>
    <row r="83" spans="2:11">
      <c r="B83" s="52"/>
      <c r="C83" s="52"/>
      <c r="D83" s="52"/>
      <c r="E83" s="52"/>
      <c r="F83" s="52"/>
      <c r="G83" s="52"/>
      <c r="H83" s="52"/>
      <c r="I83" s="52"/>
      <c r="J83" s="52"/>
      <c r="K83" s="52"/>
    </row>
    <row r="84" spans="2:11">
      <c r="B84" s="52"/>
      <c r="C84" s="52"/>
      <c r="D84" s="52"/>
      <c r="E84" s="52"/>
      <c r="F84" s="52"/>
      <c r="G84" s="52"/>
      <c r="H84" s="52"/>
      <c r="I84" s="52"/>
      <c r="J84" s="52"/>
      <c r="K84" s="52"/>
    </row>
    <row r="85" spans="2:11">
      <c r="B85" s="52"/>
      <c r="C85" s="52"/>
      <c r="D85" s="52"/>
      <c r="E85" s="52"/>
      <c r="F85" s="52"/>
      <c r="G85" s="52"/>
      <c r="H85" s="52"/>
      <c r="I85" s="52"/>
      <c r="J85" s="52"/>
      <c r="K85" s="52"/>
    </row>
    <row r="86" spans="2:11">
      <c r="B86" s="52"/>
      <c r="C86" s="52"/>
      <c r="D86" s="52"/>
      <c r="E86" s="52"/>
      <c r="F86" s="52"/>
      <c r="G86" s="52"/>
      <c r="H86" s="52"/>
      <c r="I86" s="52"/>
      <c r="J86" s="52"/>
      <c r="K86" s="52"/>
    </row>
    <row r="87" spans="2:11">
      <c r="B87" s="52"/>
      <c r="C87" s="52"/>
      <c r="D87" s="52"/>
      <c r="E87" s="52"/>
      <c r="F87" s="52"/>
      <c r="G87" s="52"/>
      <c r="H87" s="52"/>
      <c r="I87" s="52"/>
      <c r="J87" s="52"/>
      <c r="K87" s="52"/>
    </row>
    <row r="88" spans="2:11">
      <c r="B88" s="52"/>
      <c r="C88" s="52"/>
      <c r="D88" s="52"/>
      <c r="E88" s="52"/>
      <c r="F88" s="52"/>
      <c r="G88" s="52"/>
      <c r="H88" s="52"/>
      <c r="I88" s="52"/>
      <c r="J88" s="52"/>
      <c r="K88" s="52"/>
    </row>
    <row r="89" spans="2:11">
      <c r="B89" s="52"/>
      <c r="C89" s="52"/>
      <c r="D89" s="52"/>
      <c r="E89" s="52"/>
      <c r="F89" s="52"/>
      <c r="G89" s="52"/>
      <c r="H89" s="52"/>
      <c r="I89" s="52"/>
      <c r="J89" s="52"/>
      <c r="K89" s="52"/>
    </row>
    <row r="90" spans="2:11">
      <c r="B90" s="52"/>
      <c r="C90" s="52"/>
      <c r="D90" s="52"/>
      <c r="E90" s="52"/>
      <c r="F90" s="52"/>
      <c r="G90" s="52"/>
      <c r="H90" s="52"/>
      <c r="I90" s="52"/>
      <c r="J90" s="52"/>
      <c r="K90" s="52"/>
    </row>
    <row r="91" spans="2:11">
      <c r="B91" s="52"/>
      <c r="C91" s="52"/>
      <c r="D91" s="52"/>
      <c r="E91" s="52"/>
      <c r="F91" s="52"/>
      <c r="G91" s="52"/>
      <c r="H91" s="52"/>
      <c r="I91" s="52"/>
      <c r="J91" s="52"/>
      <c r="K91" s="52"/>
    </row>
    <row r="92" spans="2:11">
      <c r="B92" s="52"/>
      <c r="C92" s="52"/>
      <c r="D92" s="52"/>
      <c r="E92" s="52"/>
      <c r="F92" s="52"/>
      <c r="G92" s="52"/>
      <c r="H92" s="52"/>
      <c r="I92" s="52"/>
      <c r="J92" s="52"/>
      <c r="K92" s="52"/>
    </row>
    <row r="93" spans="2:11">
      <c r="B93" s="52"/>
      <c r="C93" s="52"/>
      <c r="D93" s="52"/>
      <c r="E93" s="52"/>
      <c r="F93" s="52"/>
      <c r="G93" s="52"/>
      <c r="H93" s="52"/>
      <c r="I93" s="52"/>
      <c r="J93" s="52"/>
      <c r="K93" s="52"/>
    </row>
    <row r="94" spans="2:11">
      <c r="B94" s="52"/>
      <c r="C94" s="52"/>
      <c r="D94" s="52"/>
      <c r="E94" s="52"/>
      <c r="F94" s="52"/>
      <c r="G94" s="52"/>
      <c r="H94" s="52"/>
      <c r="I94" s="52"/>
      <c r="J94" s="52"/>
      <c r="K94" s="52"/>
    </row>
    <row r="95" spans="2:11">
      <c r="B95" s="52"/>
      <c r="C95" s="52"/>
      <c r="D95" s="52"/>
      <c r="E95" s="52"/>
      <c r="F95" s="52"/>
      <c r="G95" s="52"/>
      <c r="H95" s="52"/>
      <c r="I95" s="52"/>
      <c r="J95" s="52"/>
      <c r="K95" s="52"/>
    </row>
    <row r="96" spans="2:11">
      <c r="B96" s="52"/>
      <c r="C96" s="52"/>
      <c r="D96" s="52"/>
      <c r="E96" s="52"/>
      <c r="F96" s="52"/>
      <c r="G96" s="52"/>
      <c r="H96" s="52"/>
      <c r="I96" s="52"/>
      <c r="J96" s="52"/>
      <c r="K96" s="52"/>
    </row>
    <row r="97" spans="2:11">
      <c r="B97" s="52"/>
      <c r="C97" s="52"/>
      <c r="D97" s="52"/>
      <c r="E97" s="52"/>
      <c r="F97" s="52"/>
      <c r="G97" s="52"/>
      <c r="H97" s="52"/>
      <c r="I97" s="52"/>
      <c r="J97" s="52"/>
      <c r="K97" s="52"/>
    </row>
    <row r="98" spans="2:11">
      <c r="B98" s="52"/>
      <c r="C98" s="52"/>
      <c r="D98" s="52"/>
      <c r="E98" s="52"/>
      <c r="F98" s="52"/>
      <c r="G98" s="52"/>
      <c r="H98" s="52"/>
      <c r="I98" s="52"/>
      <c r="J98" s="52"/>
      <c r="K98" s="52"/>
    </row>
    <row r="99" spans="2:11">
      <c r="B99" s="52"/>
      <c r="C99" s="52"/>
      <c r="D99" s="52"/>
      <c r="E99" s="52"/>
      <c r="F99" s="52"/>
      <c r="G99" s="52"/>
      <c r="H99" s="52"/>
      <c r="I99" s="52"/>
      <c r="J99" s="52"/>
      <c r="K99" s="52"/>
    </row>
    <row r="100" spans="2:11">
      <c r="B100" s="52"/>
      <c r="C100" s="52"/>
      <c r="D100" s="52"/>
      <c r="E100" s="52"/>
      <c r="F100" s="52"/>
      <c r="G100" s="52"/>
      <c r="H100" s="52"/>
      <c r="I100" s="52"/>
      <c r="J100" s="52"/>
      <c r="K100" s="52"/>
    </row>
    <row r="101" spans="2:11">
      <c r="B101" s="52"/>
      <c r="C101" s="52"/>
      <c r="D101" s="52"/>
      <c r="E101" s="52"/>
      <c r="F101" s="52"/>
      <c r="G101" s="52"/>
      <c r="H101" s="52"/>
      <c r="I101" s="52"/>
      <c r="J101" s="52"/>
      <c r="K101" s="52"/>
    </row>
    <row r="102" spans="2:11">
      <c r="B102" s="52"/>
      <c r="C102" s="52"/>
      <c r="D102" s="52"/>
      <c r="E102" s="52"/>
      <c r="F102" s="52"/>
      <c r="G102" s="52"/>
      <c r="H102" s="52"/>
      <c r="I102" s="52"/>
      <c r="J102" s="52"/>
      <c r="K102" s="52"/>
    </row>
    <row r="103" spans="2:11">
      <c r="B103" s="52"/>
      <c r="C103" s="52"/>
      <c r="D103" s="52"/>
      <c r="E103" s="52"/>
      <c r="F103" s="52"/>
      <c r="G103" s="52"/>
      <c r="H103" s="52"/>
      <c r="I103" s="52"/>
      <c r="J103" s="52"/>
      <c r="K103" s="52"/>
    </row>
    <row r="104" spans="2:11">
      <c r="B104" s="52"/>
      <c r="C104" s="52"/>
      <c r="D104" s="52"/>
      <c r="E104" s="52"/>
      <c r="F104" s="52"/>
      <c r="G104" s="52"/>
      <c r="H104" s="52"/>
      <c r="I104" s="52"/>
      <c r="J104" s="52"/>
      <c r="K104" s="52"/>
    </row>
    <row r="105" spans="2:11">
      <c r="B105" s="52"/>
      <c r="C105" s="52"/>
      <c r="D105" s="52"/>
      <c r="E105" s="52"/>
      <c r="F105" s="52"/>
      <c r="G105" s="52"/>
      <c r="H105" s="52"/>
      <c r="I105" s="52"/>
      <c r="J105" s="52"/>
      <c r="K105" s="52"/>
    </row>
    <row r="106" spans="2:11">
      <c r="B106" s="52"/>
      <c r="C106" s="52"/>
      <c r="D106" s="52"/>
      <c r="E106" s="52"/>
      <c r="F106" s="52"/>
      <c r="G106" s="52"/>
      <c r="H106" s="52"/>
      <c r="I106" s="52"/>
      <c r="J106" s="52"/>
      <c r="K106" s="52"/>
    </row>
    <row r="107" spans="2:11">
      <c r="B107" s="52"/>
      <c r="C107" s="52"/>
      <c r="D107" s="52"/>
      <c r="E107" s="52"/>
      <c r="F107" s="52"/>
      <c r="G107" s="52"/>
      <c r="H107" s="52"/>
      <c r="I107" s="52"/>
      <c r="J107" s="52"/>
      <c r="K107" s="52"/>
    </row>
    <row r="108" spans="2:11">
      <c r="B108" s="52"/>
      <c r="C108" s="52"/>
      <c r="D108" s="52"/>
      <c r="E108" s="52"/>
      <c r="F108" s="52"/>
      <c r="G108" s="52"/>
      <c r="H108" s="52"/>
      <c r="I108" s="52"/>
      <c r="J108" s="52"/>
      <c r="K108" s="52"/>
    </row>
    <row r="109" spans="2:11">
      <c r="B109" s="52"/>
      <c r="C109" s="52"/>
      <c r="D109" s="52"/>
      <c r="E109" s="52"/>
      <c r="F109" s="52"/>
      <c r="G109" s="52"/>
      <c r="H109" s="52"/>
      <c r="I109" s="52"/>
      <c r="J109" s="52"/>
      <c r="K109" s="52"/>
    </row>
    <row r="110" spans="2:11">
      <c r="B110" s="52"/>
      <c r="C110" s="52"/>
      <c r="D110" s="52"/>
      <c r="E110" s="52"/>
      <c r="F110" s="52"/>
      <c r="G110" s="52"/>
      <c r="H110" s="52"/>
      <c r="I110" s="52"/>
      <c r="J110" s="52"/>
      <c r="K110" s="52"/>
    </row>
    <row r="111" spans="2:11">
      <c r="B111" s="52"/>
      <c r="C111" s="52"/>
      <c r="D111" s="52"/>
      <c r="E111" s="52"/>
      <c r="F111" s="52"/>
      <c r="G111" s="52"/>
      <c r="H111" s="52"/>
      <c r="I111" s="52"/>
      <c r="J111" s="52"/>
      <c r="K111" s="52"/>
    </row>
    <row r="112" spans="2:11">
      <c r="B112" s="52"/>
      <c r="C112" s="52"/>
      <c r="D112" s="52"/>
      <c r="E112" s="52"/>
      <c r="F112" s="52"/>
      <c r="G112" s="52"/>
      <c r="H112" s="52"/>
      <c r="I112" s="52"/>
      <c r="J112" s="52"/>
      <c r="K112" s="52"/>
    </row>
    <row r="113" spans="2:11">
      <c r="B113" s="52"/>
      <c r="C113" s="52"/>
      <c r="D113" s="52"/>
      <c r="E113" s="52"/>
      <c r="F113" s="52"/>
      <c r="G113" s="52"/>
      <c r="H113" s="52"/>
      <c r="I113" s="52"/>
      <c r="J113" s="52"/>
      <c r="K113" s="52"/>
    </row>
    <row r="114" spans="2:11">
      <c r="B114" s="52"/>
      <c r="C114" s="52"/>
      <c r="D114" s="52"/>
      <c r="E114" s="52"/>
      <c r="F114" s="52"/>
      <c r="G114" s="52"/>
      <c r="H114" s="52"/>
      <c r="I114" s="52"/>
      <c r="J114" s="52"/>
      <c r="K114" s="52"/>
    </row>
    <row r="115" spans="2:11">
      <c r="B115" s="52"/>
      <c r="C115" s="52"/>
      <c r="D115" s="52"/>
      <c r="E115" s="52"/>
      <c r="F115" s="52"/>
      <c r="G115" s="52"/>
      <c r="H115" s="52"/>
      <c r="I115" s="52"/>
      <c r="J115" s="52"/>
      <c r="K115" s="52"/>
    </row>
    <row r="116" spans="2:11">
      <c r="B116" s="52"/>
      <c r="C116" s="52"/>
      <c r="D116" s="52"/>
      <c r="E116" s="52"/>
      <c r="F116" s="52"/>
      <c r="G116" s="52"/>
      <c r="H116" s="52"/>
      <c r="I116" s="52"/>
      <c r="J116" s="52"/>
      <c r="K116" s="52"/>
    </row>
    <row r="117" spans="2:11">
      <c r="B117" s="52"/>
      <c r="C117" s="52"/>
      <c r="D117" s="52"/>
      <c r="E117" s="52"/>
      <c r="F117" s="52"/>
      <c r="G117" s="52"/>
      <c r="H117" s="52"/>
      <c r="I117" s="52"/>
      <c r="J117" s="52"/>
      <c r="K117" s="52"/>
    </row>
    <row r="118" spans="2:11">
      <c r="B118" s="52"/>
      <c r="C118" s="52"/>
      <c r="D118" s="52"/>
      <c r="E118" s="52"/>
      <c r="F118" s="52"/>
      <c r="G118" s="52"/>
      <c r="H118" s="52"/>
      <c r="I118" s="52"/>
      <c r="J118" s="52"/>
      <c r="K118" s="52"/>
    </row>
    <row r="119" spans="2:11">
      <c r="B119" s="52"/>
      <c r="C119" s="52"/>
      <c r="D119" s="52"/>
      <c r="E119" s="52"/>
      <c r="F119" s="52"/>
      <c r="G119" s="52"/>
      <c r="H119" s="52"/>
      <c r="I119" s="52"/>
      <c r="J119" s="52"/>
      <c r="K119" s="52"/>
    </row>
    <row r="120" spans="2:11">
      <c r="B120" s="52"/>
      <c r="C120" s="52"/>
      <c r="D120" s="52"/>
      <c r="E120" s="52"/>
      <c r="F120" s="52"/>
      <c r="G120" s="52"/>
      <c r="H120" s="52"/>
      <c r="I120" s="52"/>
      <c r="J120" s="52"/>
      <c r="K120" s="52"/>
    </row>
    <row r="121" spans="2:11">
      <c r="B121" s="52"/>
      <c r="C121" s="52"/>
      <c r="D121" s="52"/>
      <c r="E121" s="52"/>
      <c r="F121" s="52"/>
      <c r="G121" s="52"/>
      <c r="H121" s="52"/>
      <c r="I121" s="52"/>
      <c r="J121" s="52"/>
      <c r="K121" s="52"/>
    </row>
    <row r="122" spans="2:11">
      <c r="B122" s="52"/>
      <c r="C122" s="52"/>
      <c r="D122" s="52"/>
      <c r="E122" s="52"/>
      <c r="F122" s="52"/>
      <c r="G122" s="52"/>
      <c r="H122" s="52"/>
      <c r="I122" s="52"/>
      <c r="J122" s="52"/>
      <c r="K122" s="52"/>
    </row>
    <row r="123" spans="2:11">
      <c r="B123" s="52"/>
      <c r="C123" s="52"/>
      <c r="D123" s="52"/>
      <c r="E123" s="52"/>
      <c r="F123" s="52"/>
      <c r="G123" s="52"/>
      <c r="H123" s="52"/>
      <c r="I123" s="52"/>
      <c r="J123" s="52"/>
      <c r="K123" s="52"/>
    </row>
    <row r="124" spans="2:11">
      <c r="B124" s="52"/>
      <c r="C124" s="52"/>
      <c r="D124" s="52"/>
      <c r="E124" s="52"/>
      <c r="F124" s="52"/>
      <c r="G124" s="52"/>
      <c r="H124" s="52"/>
      <c r="I124" s="52"/>
      <c r="J124" s="52"/>
      <c r="K124" s="52"/>
    </row>
    <row r="125" spans="2:11">
      <c r="B125" s="52"/>
      <c r="C125" s="52"/>
      <c r="D125" s="52"/>
      <c r="E125" s="52"/>
      <c r="F125" s="52"/>
      <c r="G125" s="52"/>
      <c r="H125" s="52"/>
      <c r="I125" s="52"/>
      <c r="J125" s="52"/>
      <c r="K125" s="52"/>
    </row>
  </sheetData>
  <mergeCells count="3">
    <mergeCell ref="B13:K13"/>
    <mergeCell ref="B43:K43"/>
    <mergeCell ref="B10:K10"/>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2017</oddHeader>
    <oddFooter xml:space="preserve">&amp;C&amp;"Helvetica,Standard" Eidg. Steuerverwaltung  -  Administration fédérale des contributions  -  Amministrazione federale delle contribuzioni&amp;R13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7">
    <pageSetUpPr fitToPage="1"/>
  </sheetPr>
  <dimension ref="A1:Z121"/>
  <sheetViews>
    <sheetView view="pageLayout" zoomScale="70" zoomScaleNormal="60" zoomScalePageLayoutView="70" workbookViewId="0"/>
  </sheetViews>
  <sheetFormatPr baseColWidth="10" defaultColWidth="12.6640625" defaultRowHeight="13"/>
  <cols>
    <col min="1" max="1" width="30.5" style="41" customWidth="1"/>
    <col min="2" max="6" width="11.5" style="41" bestFit="1" customWidth="1"/>
    <col min="7" max="12" width="13.5" style="41" bestFit="1" customWidth="1"/>
    <col min="13" max="13" width="13.5" style="41" customWidth="1"/>
    <col min="14" max="22" width="12.6640625" style="41" customWidth="1"/>
    <col min="23" max="23" width="14.5" style="41" customWidth="1"/>
    <col min="24" max="24" width="15" style="40" customWidth="1"/>
    <col min="25" max="25" width="15.33203125" style="41" bestFit="1" customWidth="1"/>
    <col min="26" max="26" width="34.5" style="41" bestFit="1" customWidth="1"/>
    <col min="27" max="16384" width="12.6640625" style="41"/>
  </cols>
  <sheetData>
    <row r="1" spans="1:26" s="54" customFormat="1" ht="19" customHeight="1">
      <c r="A1" s="39" t="s">
        <v>141</v>
      </c>
      <c r="B1" s="39"/>
      <c r="C1" s="39"/>
      <c r="D1" s="39"/>
      <c r="E1" s="39"/>
      <c r="F1" s="39"/>
      <c r="G1" s="39"/>
      <c r="H1" s="39"/>
      <c r="I1" s="39"/>
      <c r="J1" s="39"/>
      <c r="K1" s="39"/>
      <c r="L1" s="39"/>
      <c r="M1" s="39"/>
      <c r="X1" s="39"/>
    </row>
    <row r="2" spans="1:26" s="54" customFormat="1" ht="19" customHeight="1">
      <c r="A2" s="39" t="s">
        <v>223</v>
      </c>
      <c r="B2" s="39"/>
      <c r="C2" s="39"/>
      <c r="D2" s="39"/>
      <c r="E2" s="39"/>
      <c r="F2" s="39"/>
      <c r="G2" s="39"/>
      <c r="H2" s="39"/>
      <c r="I2" s="39"/>
      <c r="J2" s="39"/>
      <c r="K2" s="39"/>
      <c r="L2" s="39"/>
      <c r="M2" s="39"/>
      <c r="X2" s="39"/>
    </row>
    <row r="3" spans="1:26" s="54" customFormat="1" ht="19" customHeight="1">
      <c r="A3" s="42" t="s">
        <v>81</v>
      </c>
      <c r="C3" s="39"/>
      <c r="D3" s="39"/>
      <c r="E3" s="39"/>
      <c r="F3" s="39"/>
      <c r="G3" s="39"/>
      <c r="H3" s="39"/>
      <c r="I3" s="39"/>
      <c r="J3" s="39"/>
      <c r="K3" s="39"/>
      <c r="L3" s="39"/>
      <c r="M3" s="39"/>
      <c r="X3" s="39"/>
    </row>
    <row r="4" spans="1:26" ht="19" customHeight="1">
      <c r="A4" s="42" t="s">
        <v>82</v>
      </c>
      <c r="B4" s="40"/>
      <c r="C4" s="40"/>
      <c r="D4" s="40"/>
      <c r="E4" s="40"/>
      <c r="F4" s="40"/>
      <c r="G4" s="40"/>
      <c r="H4" s="40"/>
      <c r="I4" s="40"/>
      <c r="J4" s="40"/>
      <c r="K4" s="40"/>
      <c r="L4" s="40"/>
      <c r="M4" s="40"/>
    </row>
    <row r="5" spans="1:26" ht="19" customHeight="1" thickBot="1">
      <c r="A5" s="43">
        <v>4</v>
      </c>
      <c r="B5" s="40"/>
      <c r="C5" s="40"/>
      <c r="D5" s="40"/>
      <c r="E5" s="40"/>
      <c r="F5" s="40"/>
      <c r="G5" s="40"/>
      <c r="H5" s="40"/>
      <c r="I5" s="40"/>
      <c r="J5" s="40"/>
      <c r="K5" s="40"/>
      <c r="L5" s="40"/>
      <c r="M5" s="40"/>
      <c r="X5" s="55"/>
      <c r="Z5" s="55">
        <v>4</v>
      </c>
    </row>
    <row r="6" spans="1:26" ht="19" customHeight="1" thickBot="1">
      <c r="A6" s="42" t="s">
        <v>10</v>
      </c>
      <c r="B6" s="788" t="s">
        <v>17</v>
      </c>
      <c r="C6" s="789"/>
      <c r="D6" s="789"/>
      <c r="E6" s="789"/>
      <c r="F6" s="789"/>
      <c r="G6" s="789"/>
      <c r="H6" s="789"/>
      <c r="I6" s="789"/>
      <c r="J6" s="789"/>
      <c r="K6" s="789"/>
      <c r="L6" s="789"/>
      <c r="M6" s="436"/>
      <c r="N6" s="788" t="s">
        <v>114</v>
      </c>
      <c r="O6" s="789"/>
      <c r="P6" s="789"/>
      <c r="Q6" s="789"/>
      <c r="R6" s="789"/>
      <c r="S6" s="789"/>
      <c r="T6" s="789"/>
      <c r="U6" s="789"/>
      <c r="V6" s="789"/>
      <c r="W6" s="789"/>
      <c r="X6" s="789"/>
      <c r="Y6" s="790"/>
      <c r="Z6" s="55" t="s">
        <v>11</v>
      </c>
    </row>
    <row r="7" spans="1:26" ht="19" customHeight="1">
      <c r="A7" s="42" t="s">
        <v>13</v>
      </c>
      <c r="B7" s="62">
        <v>12500</v>
      </c>
      <c r="C7" s="62">
        <v>15000</v>
      </c>
      <c r="D7" s="62">
        <v>17500</v>
      </c>
      <c r="E7" s="62">
        <v>20000</v>
      </c>
      <c r="F7" s="62">
        <v>25000</v>
      </c>
      <c r="G7" s="62">
        <v>30000</v>
      </c>
      <c r="H7" s="62">
        <v>35000</v>
      </c>
      <c r="I7" s="62">
        <v>40000</v>
      </c>
      <c r="J7" s="62">
        <v>45000</v>
      </c>
      <c r="K7" s="62">
        <v>50000</v>
      </c>
      <c r="L7" s="62">
        <v>60000</v>
      </c>
      <c r="M7" s="62">
        <v>70000</v>
      </c>
      <c r="N7" s="62">
        <v>80000</v>
      </c>
      <c r="O7" s="62">
        <v>90000</v>
      </c>
      <c r="P7" s="62">
        <v>100000</v>
      </c>
      <c r="Q7" s="62">
        <v>125000</v>
      </c>
      <c r="R7" s="62">
        <v>150000</v>
      </c>
      <c r="S7" s="62">
        <v>175000</v>
      </c>
      <c r="T7" s="62">
        <v>200000</v>
      </c>
      <c r="U7" s="62">
        <v>250000</v>
      </c>
      <c r="V7" s="62">
        <v>300000</v>
      </c>
      <c r="W7" s="62">
        <v>400000</v>
      </c>
      <c r="X7" s="62">
        <v>500000</v>
      </c>
      <c r="Y7" s="62">
        <v>1000000</v>
      </c>
      <c r="Z7" s="55" t="s">
        <v>14</v>
      </c>
    </row>
    <row r="8" spans="1:26" ht="19" customHeight="1">
      <c r="A8" s="42"/>
      <c r="B8" s="55"/>
      <c r="C8" s="55"/>
      <c r="D8" s="55"/>
      <c r="E8" s="55"/>
      <c r="F8" s="55"/>
      <c r="G8" s="55"/>
      <c r="H8" s="55"/>
      <c r="I8" s="55"/>
      <c r="J8" s="55"/>
      <c r="K8" s="55"/>
      <c r="L8" s="55"/>
      <c r="M8" s="55"/>
      <c r="Z8" s="55"/>
    </row>
    <row r="9" spans="1:26" ht="19" customHeight="1">
      <c r="A9" s="42"/>
      <c r="B9" s="785" t="s">
        <v>18</v>
      </c>
      <c r="C9" s="786"/>
      <c r="D9" s="786"/>
      <c r="E9" s="786"/>
      <c r="F9" s="786"/>
      <c r="G9" s="786"/>
      <c r="H9" s="786"/>
      <c r="I9" s="786"/>
      <c r="J9" s="786"/>
      <c r="K9" s="786"/>
      <c r="L9" s="786"/>
      <c r="M9" s="787"/>
      <c r="N9" s="785" t="s">
        <v>329</v>
      </c>
      <c r="O9" s="786"/>
      <c r="P9" s="786"/>
      <c r="Q9" s="786"/>
      <c r="R9" s="786"/>
      <c r="S9" s="786"/>
      <c r="T9" s="786"/>
      <c r="U9" s="786"/>
      <c r="V9" s="786"/>
      <c r="W9" s="786"/>
      <c r="X9" s="786"/>
      <c r="Y9" s="787"/>
      <c r="Z9" s="55"/>
    </row>
    <row r="10" spans="1:26" ht="19" customHeight="1">
      <c r="A10" s="46" t="s">
        <v>155</v>
      </c>
      <c r="B10" s="15">
        <v>48</v>
      </c>
      <c r="C10" s="15">
        <v>48</v>
      </c>
      <c r="D10" s="15">
        <v>48</v>
      </c>
      <c r="E10" s="15">
        <v>107.55000000000001</v>
      </c>
      <c r="F10" s="15">
        <v>309.05</v>
      </c>
      <c r="G10" s="15">
        <v>609.04999999999995</v>
      </c>
      <c r="H10" s="15">
        <v>822</v>
      </c>
      <c r="I10" s="15">
        <v>1222.75</v>
      </c>
      <c r="J10" s="15">
        <v>1543.3500000000001</v>
      </c>
      <c r="K10" s="15">
        <v>1923.5</v>
      </c>
      <c r="L10" s="15">
        <v>2862.4</v>
      </c>
      <c r="M10" s="15">
        <v>3973.05</v>
      </c>
      <c r="N10" s="15">
        <v>5221.1000000000004</v>
      </c>
      <c r="O10" s="15">
        <v>6615.7</v>
      </c>
      <c r="P10" s="15">
        <v>7994.3</v>
      </c>
      <c r="Q10" s="15">
        <v>11676.599999999999</v>
      </c>
      <c r="R10" s="15">
        <v>15638.3</v>
      </c>
      <c r="S10" s="15">
        <v>20254.950000000004</v>
      </c>
      <c r="T10" s="15">
        <v>24851</v>
      </c>
      <c r="U10" s="15">
        <v>35277.35</v>
      </c>
      <c r="V10" s="15">
        <v>46070.149999999994</v>
      </c>
      <c r="W10" s="15">
        <v>70023.55</v>
      </c>
      <c r="X10" s="15">
        <v>96454.7</v>
      </c>
      <c r="Y10" s="15">
        <v>229496.85</v>
      </c>
      <c r="Z10" s="55" t="s">
        <v>330</v>
      </c>
    </row>
    <row r="11" spans="1:26" ht="19" customHeight="1">
      <c r="A11" s="46" t="s">
        <v>56</v>
      </c>
      <c r="B11" s="386">
        <v>0</v>
      </c>
      <c r="C11" s="386">
        <v>0</v>
      </c>
      <c r="D11" s="386">
        <v>0</v>
      </c>
      <c r="E11" s="386">
        <v>0</v>
      </c>
      <c r="F11" s="386">
        <v>215</v>
      </c>
      <c r="G11" s="386">
        <v>638.20000000000005</v>
      </c>
      <c r="H11" s="386">
        <v>1238.0999999999999</v>
      </c>
      <c r="I11" s="386">
        <v>1878.45</v>
      </c>
      <c r="J11" s="386">
        <v>2751.5499999999997</v>
      </c>
      <c r="K11" s="386">
        <v>3624.6</v>
      </c>
      <c r="L11" s="386">
        <v>5354.25</v>
      </c>
      <c r="M11" s="386">
        <v>6972.2000000000007</v>
      </c>
      <c r="N11" s="15">
        <v>8553.7999999999993</v>
      </c>
      <c r="O11" s="15">
        <v>10269.300000000001</v>
      </c>
      <c r="P11" s="15">
        <v>12038.45</v>
      </c>
      <c r="Q11" s="15">
        <v>16724.400000000001</v>
      </c>
      <c r="R11" s="15">
        <v>21810.05</v>
      </c>
      <c r="S11" s="15">
        <v>27442.250000000004</v>
      </c>
      <c r="T11" s="15">
        <v>33523.15</v>
      </c>
      <c r="U11" s="15">
        <v>45926.15</v>
      </c>
      <c r="V11" s="15">
        <v>58544.65</v>
      </c>
      <c r="W11" s="15">
        <v>84794.750000000015</v>
      </c>
      <c r="X11" s="15">
        <v>112136.24999999999</v>
      </c>
      <c r="Y11" s="15">
        <v>250927.75</v>
      </c>
      <c r="Z11" s="55" t="s">
        <v>331</v>
      </c>
    </row>
    <row r="12" spans="1:26" ht="19" customHeight="1">
      <c r="A12" s="46" t="s">
        <v>59</v>
      </c>
      <c r="B12" s="15">
        <v>50</v>
      </c>
      <c r="C12" s="15">
        <v>50</v>
      </c>
      <c r="D12" s="15">
        <v>50</v>
      </c>
      <c r="E12" s="15">
        <v>50</v>
      </c>
      <c r="F12" s="15">
        <v>74.099999999999994</v>
      </c>
      <c r="G12" s="15">
        <v>260.89999999999998</v>
      </c>
      <c r="H12" s="15">
        <v>786.30000000000007</v>
      </c>
      <c r="I12" s="15">
        <v>1469</v>
      </c>
      <c r="J12" s="15">
        <v>2201.6</v>
      </c>
      <c r="K12" s="15">
        <v>2934.2000000000003</v>
      </c>
      <c r="L12" s="15">
        <v>4349.4000000000005</v>
      </c>
      <c r="M12" s="15">
        <v>5598.2000000000007</v>
      </c>
      <c r="N12" s="15">
        <v>6830.2999999999993</v>
      </c>
      <c r="O12" s="15">
        <v>8095.7000000000007</v>
      </c>
      <c r="P12" s="15">
        <v>9411</v>
      </c>
      <c r="Q12" s="15">
        <v>13155.400000000001</v>
      </c>
      <c r="R12" s="15">
        <v>17132.900000000001</v>
      </c>
      <c r="S12" s="15">
        <v>21572.9</v>
      </c>
      <c r="T12" s="15">
        <v>26314.1</v>
      </c>
      <c r="U12" s="15">
        <v>35906.700000000004</v>
      </c>
      <c r="V12" s="15">
        <v>45499.3</v>
      </c>
      <c r="W12" s="15">
        <v>64684.600000000006</v>
      </c>
      <c r="X12" s="15">
        <v>83848.3</v>
      </c>
      <c r="Y12" s="15">
        <v>179753.1</v>
      </c>
      <c r="Z12" s="55" t="s">
        <v>332</v>
      </c>
    </row>
    <row r="13" spans="1:26" ht="19" customHeight="1">
      <c r="A13" s="46" t="s">
        <v>62</v>
      </c>
      <c r="B13" s="15">
        <v>100</v>
      </c>
      <c r="C13" s="15">
        <v>100</v>
      </c>
      <c r="D13" s="15">
        <v>100</v>
      </c>
      <c r="E13" s="15">
        <v>100</v>
      </c>
      <c r="F13" s="15">
        <v>100</v>
      </c>
      <c r="G13" s="15">
        <v>100</v>
      </c>
      <c r="H13" s="15">
        <v>598.61</v>
      </c>
      <c r="I13" s="15">
        <v>1258.5349999999999</v>
      </c>
      <c r="J13" s="15">
        <v>1903.7949999999998</v>
      </c>
      <c r="K13" s="15">
        <v>2549.0549999999998</v>
      </c>
      <c r="L13" s="15">
        <v>3854.24</v>
      </c>
      <c r="M13" s="15">
        <v>5159.4249999999993</v>
      </c>
      <c r="N13" s="15">
        <v>6361.9549999999999</v>
      </c>
      <c r="O13" s="15">
        <v>7505.8250000000007</v>
      </c>
      <c r="P13" s="15">
        <v>8649.6949999999997</v>
      </c>
      <c r="Q13" s="15">
        <v>11641.355</v>
      </c>
      <c r="R13" s="15">
        <v>14794.329999999998</v>
      </c>
      <c r="S13" s="15">
        <v>18079.29</v>
      </c>
      <c r="T13" s="15">
        <v>21349.584999999999</v>
      </c>
      <c r="U13" s="15">
        <v>27904.840000000004</v>
      </c>
      <c r="V13" s="15">
        <v>34460.095000000001</v>
      </c>
      <c r="W13" s="15">
        <v>47570.604999999996</v>
      </c>
      <c r="X13" s="15">
        <v>60666.45</v>
      </c>
      <c r="Y13" s="15">
        <v>126204.33499999999</v>
      </c>
      <c r="Z13" s="55" t="s">
        <v>333</v>
      </c>
    </row>
    <row r="14" spans="1:26" ht="19" customHeight="1">
      <c r="A14" s="46" t="s">
        <v>65</v>
      </c>
      <c r="B14" s="15">
        <v>25.4</v>
      </c>
      <c r="C14" s="15">
        <v>59.199999999999996</v>
      </c>
      <c r="D14" s="15">
        <v>114.2</v>
      </c>
      <c r="E14" s="15">
        <v>186.10000000000002</v>
      </c>
      <c r="F14" s="15">
        <v>380.7</v>
      </c>
      <c r="G14" s="15">
        <v>655.65</v>
      </c>
      <c r="H14" s="15">
        <v>964.44999999999993</v>
      </c>
      <c r="I14" s="15">
        <v>1340.9</v>
      </c>
      <c r="J14" s="15">
        <v>1806.2</v>
      </c>
      <c r="K14" s="15">
        <v>2313.8000000000002</v>
      </c>
      <c r="L14" s="15">
        <v>3379.75</v>
      </c>
      <c r="M14" s="15">
        <v>4420.3500000000004</v>
      </c>
      <c r="N14" s="15">
        <v>5076</v>
      </c>
      <c r="O14" s="15">
        <v>6218.1</v>
      </c>
      <c r="P14" s="15">
        <v>7364.4500000000007</v>
      </c>
      <c r="Q14" s="15">
        <v>10558.1</v>
      </c>
      <c r="R14" s="15">
        <v>14077.45</v>
      </c>
      <c r="S14" s="15">
        <v>17770.25</v>
      </c>
      <c r="T14" s="15">
        <v>21450.350000000002</v>
      </c>
      <c r="U14" s="15">
        <v>28823.200000000004</v>
      </c>
      <c r="V14" s="15">
        <v>36196.1</v>
      </c>
      <c r="W14" s="15">
        <v>50946.100000000006</v>
      </c>
      <c r="X14" s="15">
        <v>65679.199999999997</v>
      </c>
      <c r="Y14" s="15">
        <v>157422.15</v>
      </c>
      <c r="Z14" s="55" t="s">
        <v>334</v>
      </c>
    </row>
    <row r="15" spans="1:26" ht="19" customHeight="1">
      <c r="A15" s="46" t="s">
        <v>68</v>
      </c>
      <c r="B15" s="15">
        <v>0</v>
      </c>
      <c r="C15" s="15">
        <v>0</v>
      </c>
      <c r="D15" s="15">
        <v>0</v>
      </c>
      <c r="E15" s="15">
        <v>0</v>
      </c>
      <c r="F15" s="15">
        <v>55.1</v>
      </c>
      <c r="G15" s="15">
        <v>592.09999999999991</v>
      </c>
      <c r="H15" s="15">
        <v>1087.8499999999999</v>
      </c>
      <c r="I15" s="15">
        <v>1583.55</v>
      </c>
      <c r="J15" s="15">
        <v>2093.0500000000002</v>
      </c>
      <c r="K15" s="15">
        <v>2588.75</v>
      </c>
      <c r="L15" s="15">
        <v>3676.6000000000004</v>
      </c>
      <c r="M15" s="15">
        <v>4915.8999999999996</v>
      </c>
      <c r="N15" s="15">
        <v>5838.5</v>
      </c>
      <c r="O15" s="15">
        <v>7188</v>
      </c>
      <c r="P15" s="15">
        <v>8441</v>
      </c>
      <c r="Q15" s="15">
        <v>11497.950000000003</v>
      </c>
      <c r="R15" s="15">
        <v>14554.9</v>
      </c>
      <c r="S15" s="15">
        <v>17639.400000000001</v>
      </c>
      <c r="T15" s="15">
        <v>20710.100000000002</v>
      </c>
      <c r="U15" s="15">
        <v>26865.25</v>
      </c>
      <c r="V15" s="15">
        <v>33020.449999999997</v>
      </c>
      <c r="W15" s="15">
        <v>45330.850000000006</v>
      </c>
      <c r="X15" s="15">
        <v>57627.450000000004</v>
      </c>
      <c r="Y15" s="15">
        <v>119165.59999999999</v>
      </c>
      <c r="Z15" s="55" t="s">
        <v>335</v>
      </c>
    </row>
    <row r="16" spans="1:26" ht="19" customHeight="1">
      <c r="A16" s="46" t="s">
        <v>71</v>
      </c>
      <c r="B16" s="15">
        <v>50</v>
      </c>
      <c r="C16" s="15">
        <v>50</v>
      </c>
      <c r="D16" s="15">
        <v>50</v>
      </c>
      <c r="E16" s="15">
        <v>50</v>
      </c>
      <c r="F16" s="15">
        <v>70.400000000000006</v>
      </c>
      <c r="G16" s="15">
        <v>212.55</v>
      </c>
      <c r="H16" s="15">
        <v>491.95000000000005</v>
      </c>
      <c r="I16" s="15">
        <v>867.75</v>
      </c>
      <c r="J16" s="15">
        <v>1339.8</v>
      </c>
      <c r="K16" s="15">
        <v>1889.9</v>
      </c>
      <c r="L16" s="15">
        <v>3012.4500000000003</v>
      </c>
      <c r="M16" s="15">
        <v>4150</v>
      </c>
      <c r="N16" s="15">
        <v>5347.9000000000005</v>
      </c>
      <c r="O16" s="15">
        <v>6606.5999999999995</v>
      </c>
      <c r="P16" s="15">
        <v>7935.9</v>
      </c>
      <c r="Q16" s="15">
        <v>11358.75</v>
      </c>
      <c r="R16" s="15">
        <v>14815.400000000001</v>
      </c>
      <c r="S16" s="15">
        <v>18442.3</v>
      </c>
      <c r="T16" s="15">
        <v>22226.649999999998</v>
      </c>
      <c r="U16" s="15">
        <v>29852.350000000002</v>
      </c>
      <c r="V16" s="15">
        <v>37657.5</v>
      </c>
      <c r="W16" s="15">
        <v>52018.5</v>
      </c>
      <c r="X16" s="15">
        <v>65438.2</v>
      </c>
      <c r="Y16" s="15">
        <v>132536.45000000001</v>
      </c>
      <c r="Z16" s="55" t="s">
        <v>336</v>
      </c>
    </row>
    <row r="17" spans="1:26" ht="19" customHeight="1">
      <c r="A17" s="46" t="s">
        <v>74</v>
      </c>
      <c r="B17" s="386">
        <v>0</v>
      </c>
      <c r="C17" s="386">
        <v>0</v>
      </c>
      <c r="D17" s="386">
        <v>0</v>
      </c>
      <c r="E17" s="386">
        <v>0</v>
      </c>
      <c r="F17" s="386">
        <v>416.54999999999995</v>
      </c>
      <c r="G17" s="386">
        <v>873.75</v>
      </c>
      <c r="H17" s="386">
        <v>1320.7999999999997</v>
      </c>
      <c r="I17" s="386">
        <v>1835.1499999999999</v>
      </c>
      <c r="J17" s="386">
        <v>2449.7999999999997</v>
      </c>
      <c r="K17" s="386">
        <v>3064.5000000000005</v>
      </c>
      <c r="L17" s="386">
        <v>4075.4</v>
      </c>
      <c r="M17" s="386">
        <v>5198.1000000000004</v>
      </c>
      <c r="N17" s="386">
        <v>6551.9</v>
      </c>
      <c r="O17" s="386">
        <v>7938.8000000000011</v>
      </c>
      <c r="P17" s="386">
        <v>9391.65</v>
      </c>
      <c r="Q17" s="386">
        <v>13487.399999999998</v>
      </c>
      <c r="R17" s="386">
        <v>17583.150000000001</v>
      </c>
      <c r="S17" s="386">
        <v>21850.350000000002</v>
      </c>
      <c r="T17" s="386">
        <v>26212.799999999996</v>
      </c>
      <c r="U17" s="386">
        <v>35295.850000000006</v>
      </c>
      <c r="V17" s="386">
        <v>44729.400000000009</v>
      </c>
      <c r="W17" s="386">
        <v>64598.549999999996</v>
      </c>
      <c r="X17" s="386">
        <v>85152.2</v>
      </c>
      <c r="Y17" s="386">
        <v>190855.6</v>
      </c>
      <c r="Z17" s="55" t="s">
        <v>337</v>
      </c>
    </row>
    <row r="18" spans="1:26" ht="19" customHeight="1">
      <c r="A18" s="46" t="s">
        <v>77</v>
      </c>
      <c r="B18" s="386">
        <v>0</v>
      </c>
      <c r="C18" s="386">
        <v>0</v>
      </c>
      <c r="D18" s="386">
        <v>0</v>
      </c>
      <c r="E18" s="386">
        <v>0</v>
      </c>
      <c r="F18" s="386">
        <v>14.15</v>
      </c>
      <c r="G18" s="386">
        <v>78.95</v>
      </c>
      <c r="H18" s="386">
        <v>207.15</v>
      </c>
      <c r="I18" s="386">
        <v>390.40000000000003</v>
      </c>
      <c r="J18" s="386">
        <v>588.19999999999993</v>
      </c>
      <c r="K18" s="386">
        <v>801.24999999999989</v>
      </c>
      <c r="L18" s="386">
        <v>1246.3999999999999</v>
      </c>
      <c r="M18" s="386">
        <v>1681.4499999999998</v>
      </c>
      <c r="N18" s="15">
        <v>2134.4500000000003</v>
      </c>
      <c r="O18" s="15">
        <v>2471.9500000000003</v>
      </c>
      <c r="P18" s="15">
        <v>3015</v>
      </c>
      <c r="Q18" s="15">
        <v>4640.5999999999995</v>
      </c>
      <c r="R18" s="15">
        <v>6402.55</v>
      </c>
      <c r="S18" s="15">
        <v>8733.65</v>
      </c>
      <c r="T18" s="15">
        <v>11767.300000000001</v>
      </c>
      <c r="U18" s="15">
        <v>20177.95</v>
      </c>
      <c r="V18" s="15">
        <v>27628.35</v>
      </c>
      <c r="W18" s="15">
        <v>39548.350000000006</v>
      </c>
      <c r="X18" s="15">
        <v>50192.900000000009</v>
      </c>
      <c r="Y18" s="15">
        <v>103463.35</v>
      </c>
      <c r="Z18" s="55" t="s">
        <v>338</v>
      </c>
    </row>
    <row r="19" spans="1:26" ht="19" customHeight="1">
      <c r="A19" s="46" t="s">
        <v>19</v>
      </c>
      <c r="B19" s="386">
        <v>50</v>
      </c>
      <c r="C19" s="386">
        <v>50</v>
      </c>
      <c r="D19" s="386">
        <v>103.75</v>
      </c>
      <c r="E19" s="386">
        <v>145.25</v>
      </c>
      <c r="F19" s="386">
        <v>290.14999999999998</v>
      </c>
      <c r="G19" s="386">
        <v>548.15000000000009</v>
      </c>
      <c r="H19" s="386">
        <v>896.9</v>
      </c>
      <c r="I19" s="386">
        <v>1318.3500000000001</v>
      </c>
      <c r="J19" s="386">
        <v>1868.1</v>
      </c>
      <c r="K19" s="386">
        <v>2481.7000000000003</v>
      </c>
      <c r="L19" s="386">
        <v>3742.2</v>
      </c>
      <c r="M19" s="386">
        <v>5085.5</v>
      </c>
      <c r="N19" s="15">
        <v>6666.15</v>
      </c>
      <c r="O19" s="15">
        <v>8272</v>
      </c>
      <c r="P19" s="15">
        <v>9976.5</v>
      </c>
      <c r="Q19" s="15">
        <v>14830.85</v>
      </c>
      <c r="R19" s="15">
        <v>19781.600000000002</v>
      </c>
      <c r="S19" s="15">
        <v>25456.6</v>
      </c>
      <c r="T19" s="15">
        <v>31299.200000000001</v>
      </c>
      <c r="U19" s="15">
        <v>42958.85</v>
      </c>
      <c r="V19" s="15">
        <v>55716.850000000006</v>
      </c>
      <c r="W19" s="15">
        <v>83338.099999999991</v>
      </c>
      <c r="X19" s="15">
        <v>109838.75</v>
      </c>
      <c r="Y19" s="15">
        <v>223624</v>
      </c>
      <c r="Z19" s="55" t="s">
        <v>339</v>
      </c>
    </row>
    <row r="20" spans="1:26" ht="19" customHeight="1">
      <c r="A20" s="46" t="s">
        <v>57</v>
      </c>
      <c r="B20" s="15">
        <v>60</v>
      </c>
      <c r="C20" s="15">
        <v>60</v>
      </c>
      <c r="D20" s="15">
        <v>60</v>
      </c>
      <c r="E20" s="15">
        <v>60</v>
      </c>
      <c r="F20" s="15">
        <v>201.4</v>
      </c>
      <c r="G20" s="15">
        <v>727.4</v>
      </c>
      <c r="H20" s="15">
        <v>1357.15</v>
      </c>
      <c r="I20" s="15">
        <v>2017.0500000000002</v>
      </c>
      <c r="J20" s="15">
        <v>2753.25</v>
      </c>
      <c r="K20" s="15">
        <v>3437.05</v>
      </c>
      <c r="L20" s="15">
        <v>4686.3999999999996</v>
      </c>
      <c r="M20" s="15">
        <v>6023.2999999999993</v>
      </c>
      <c r="N20" s="15">
        <v>7747.6</v>
      </c>
      <c r="O20" s="15">
        <v>9539.0499999999993</v>
      </c>
      <c r="P20" s="15">
        <v>11477.800000000001</v>
      </c>
      <c r="Q20" s="15">
        <v>16415.349999999999</v>
      </c>
      <c r="R20" s="15">
        <v>21520</v>
      </c>
      <c r="S20" s="15">
        <v>26974.399999999998</v>
      </c>
      <c r="T20" s="15">
        <v>32534.7</v>
      </c>
      <c r="U20" s="15">
        <v>44303.25</v>
      </c>
      <c r="V20" s="15">
        <v>56482.850000000006</v>
      </c>
      <c r="W20" s="15">
        <v>80842.049999999988</v>
      </c>
      <c r="X20" s="15">
        <v>105201.25</v>
      </c>
      <c r="Y20" s="15">
        <v>220008.80000000002</v>
      </c>
      <c r="Z20" s="55" t="s">
        <v>340</v>
      </c>
    </row>
    <row r="21" spans="1:26" ht="19" customHeight="1">
      <c r="A21" s="46" t="s">
        <v>60</v>
      </c>
      <c r="B21" s="386">
        <v>0</v>
      </c>
      <c r="C21" s="386">
        <v>0</v>
      </c>
      <c r="D21" s="386">
        <v>0</v>
      </c>
      <c r="E21" s="386">
        <v>0</v>
      </c>
      <c r="F21" s="386">
        <v>0</v>
      </c>
      <c r="G21" s="386">
        <v>0</v>
      </c>
      <c r="H21" s="386">
        <v>0</v>
      </c>
      <c r="I21" s="386">
        <v>0</v>
      </c>
      <c r="J21" s="386">
        <v>0</v>
      </c>
      <c r="K21" s="386">
        <v>289.25</v>
      </c>
      <c r="L21" s="386">
        <v>2451.0500000000002</v>
      </c>
      <c r="M21" s="386">
        <v>4589.75</v>
      </c>
      <c r="N21" s="15">
        <v>6728.4</v>
      </c>
      <c r="O21" s="15">
        <v>8843.0499999999993</v>
      </c>
      <c r="P21" s="15">
        <v>10981.7</v>
      </c>
      <c r="Q21" s="15">
        <v>16316.35</v>
      </c>
      <c r="R21" s="15">
        <v>21652.799999999999</v>
      </c>
      <c r="S21" s="15">
        <v>27035.55</v>
      </c>
      <c r="T21" s="15">
        <v>32394.2</v>
      </c>
      <c r="U21" s="15">
        <v>43135.65</v>
      </c>
      <c r="V21" s="15">
        <v>53875.25</v>
      </c>
      <c r="W21" s="15">
        <v>75358.100000000006</v>
      </c>
      <c r="X21" s="15">
        <v>96934.3</v>
      </c>
      <c r="Y21" s="15">
        <v>222421.75</v>
      </c>
      <c r="Z21" s="55" t="s">
        <v>341</v>
      </c>
    </row>
    <row r="22" spans="1:26" ht="19" customHeight="1">
      <c r="A22" s="46" t="s">
        <v>63</v>
      </c>
      <c r="B22" s="386">
        <v>0</v>
      </c>
      <c r="C22" s="386">
        <v>0</v>
      </c>
      <c r="D22" s="386">
        <v>0</v>
      </c>
      <c r="E22" s="386">
        <v>0</v>
      </c>
      <c r="F22" s="386">
        <v>240.35000000000002</v>
      </c>
      <c r="G22" s="386">
        <v>300.60000000000002</v>
      </c>
      <c r="H22" s="386">
        <v>361</v>
      </c>
      <c r="I22" s="386">
        <v>421.20000000000005</v>
      </c>
      <c r="J22" s="386">
        <v>753.80000000000007</v>
      </c>
      <c r="K22" s="386">
        <v>1218.8000000000002</v>
      </c>
      <c r="L22" s="386">
        <v>2361.6</v>
      </c>
      <c r="M22" s="386">
        <v>3744.95</v>
      </c>
      <c r="N22" s="15">
        <v>5331.55</v>
      </c>
      <c r="O22" s="15">
        <v>7093.7</v>
      </c>
      <c r="P22" s="15">
        <v>9011.25</v>
      </c>
      <c r="Q22" s="15">
        <v>14186.15</v>
      </c>
      <c r="R22" s="15">
        <v>19695.25</v>
      </c>
      <c r="S22" s="15">
        <v>25515.449999999997</v>
      </c>
      <c r="T22" s="15">
        <v>31571.7</v>
      </c>
      <c r="U22" s="15">
        <v>44271.9</v>
      </c>
      <c r="V22" s="15">
        <v>57332.750000000015</v>
      </c>
      <c r="W22" s="15">
        <v>83830.05</v>
      </c>
      <c r="X22" s="15">
        <v>110722.35</v>
      </c>
      <c r="Y22" s="15">
        <v>249025</v>
      </c>
      <c r="Z22" s="55" t="s">
        <v>342</v>
      </c>
    </row>
    <row r="23" spans="1:26" ht="19" customHeight="1">
      <c r="A23" s="46" t="s">
        <v>66</v>
      </c>
      <c r="B23" s="15">
        <v>60</v>
      </c>
      <c r="C23" s="15">
        <v>60</v>
      </c>
      <c r="D23" s="15">
        <v>60</v>
      </c>
      <c r="E23" s="15">
        <v>60</v>
      </c>
      <c r="F23" s="15">
        <v>199.9</v>
      </c>
      <c r="G23" s="15">
        <v>486.75</v>
      </c>
      <c r="H23" s="15">
        <v>940.65</v>
      </c>
      <c r="I23" s="15">
        <v>1512.4</v>
      </c>
      <c r="J23" s="15">
        <v>2061.6000000000004</v>
      </c>
      <c r="K23" s="15">
        <v>2629.15</v>
      </c>
      <c r="L23" s="15">
        <v>3972.3</v>
      </c>
      <c r="M23" s="15">
        <v>5428.0999999999995</v>
      </c>
      <c r="N23" s="15">
        <v>6841.1500000000005</v>
      </c>
      <c r="O23" s="15">
        <v>8374.2999999999993</v>
      </c>
      <c r="P23" s="15">
        <v>9961.1000000000022</v>
      </c>
      <c r="Q23" s="15">
        <v>13985.199999999999</v>
      </c>
      <c r="R23" s="15">
        <v>18382.750000000004</v>
      </c>
      <c r="S23" s="15">
        <v>23745.4</v>
      </c>
      <c r="T23" s="15">
        <v>29211.600000000002</v>
      </c>
      <c r="U23" s="15">
        <v>40187.600000000006</v>
      </c>
      <c r="V23" s="15">
        <v>51150.45</v>
      </c>
      <c r="W23" s="15">
        <v>74906.649999999994</v>
      </c>
      <c r="X23" s="15">
        <v>96949.5</v>
      </c>
      <c r="Y23" s="15">
        <v>195611.6</v>
      </c>
      <c r="Z23" s="55" t="s">
        <v>343</v>
      </c>
    </row>
    <row r="24" spans="1:26" ht="19" customHeight="1">
      <c r="A24" s="46" t="s">
        <v>69</v>
      </c>
      <c r="B24" s="386">
        <v>0</v>
      </c>
      <c r="C24" s="386">
        <v>0</v>
      </c>
      <c r="D24" s="386">
        <v>0</v>
      </c>
      <c r="E24" s="386">
        <v>0</v>
      </c>
      <c r="F24" s="386">
        <v>197.35</v>
      </c>
      <c r="G24" s="386">
        <v>638.05000000000007</v>
      </c>
      <c r="H24" s="386">
        <v>1179.3499999999999</v>
      </c>
      <c r="I24" s="386">
        <v>1776.0500000000002</v>
      </c>
      <c r="J24" s="386">
        <v>2398.5</v>
      </c>
      <c r="K24" s="386">
        <v>2917.2</v>
      </c>
      <c r="L24" s="386">
        <v>3865.6500000000005</v>
      </c>
      <c r="M24" s="386">
        <v>5229.1500000000005</v>
      </c>
      <c r="N24" s="15">
        <v>6756.35</v>
      </c>
      <c r="O24" s="15">
        <v>8463</v>
      </c>
      <c r="P24" s="15">
        <v>10198.5</v>
      </c>
      <c r="Q24" s="15">
        <v>14831.7</v>
      </c>
      <c r="R24" s="15">
        <v>19637.25</v>
      </c>
      <c r="S24" s="15">
        <v>24529.450000000004</v>
      </c>
      <c r="T24" s="15">
        <v>29410.65</v>
      </c>
      <c r="U24" s="15">
        <v>39521.85</v>
      </c>
      <c r="V24" s="15">
        <v>49632.950000000004</v>
      </c>
      <c r="W24" s="15">
        <v>69855.25</v>
      </c>
      <c r="X24" s="15">
        <v>89130.6</v>
      </c>
      <c r="Y24" s="15">
        <v>179761.95</v>
      </c>
      <c r="Z24" s="55" t="s">
        <v>344</v>
      </c>
    </row>
    <row r="25" spans="1:26" ht="19" customHeight="1">
      <c r="A25" s="46" t="s">
        <v>72</v>
      </c>
      <c r="B25" s="15">
        <v>61.1</v>
      </c>
      <c r="C25" s="15">
        <v>99.55</v>
      </c>
      <c r="D25" s="15">
        <v>164.70000000000002</v>
      </c>
      <c r="E25" s="15">
        <v>241.70000000000002</v>
      </c>
      <c r="F25" s="15">
        <v>426.55</v>
      </c>
      <c r="G25" s="15">
        <v>654.04999999999995</v>
      </c>
      <c r="H25" s="15">
        <v>952.65</v>
      </c>
      <c r="I25" s="15">
        <v>1297.45</v>
      </c>
      <c r="J25" s="15">
        <v>1684.85</v>
      </c>
      <c r="K25" s="15">
        <v>2132.5</v>
      </c>
      <c r="L25" s="15">
        <v>2875</v>
      </c>
      <c r="M25" s="15">
        <v>3702.45</v>
      </c>
      <c r="N25" s="15">
        <v>4759.0499999999993</v>
      </c>
      <c r="O25" s="15">
        <v>5869.6500000000005</v>
      </c>
      <c r="P25" s="15">
        <v>7051.3499999999995</v>
      </c>
      <c r="Q25" s="15">
        <v>10354.25</v>
      </c>
      <c r="R25" s="15">
        <v>13696.2</v>
      </c>
      <c r="S25" s="15">
        <v>17060.7</v>
      </c>
      <c r="T25" s="15">
        <v>20592.550000000003</v>
      </c>
      <c r="U25" s="15">
        <v>27709.3</v>
      </c>
      <c r="V25" s="15">
        <v>34831.35</v>
      </c>
      <c r="W25" s="15">
        <v>48487.1</v>
      </c>
      <c r="X25" s="15">
        <v>61622.299999999996</v>
      </c>
      <c r="Y25" s="15">
        <v>124899.79999999999</v>
      </c>
      <c r="Z25" s="55" t="s">
        <v>345</v>
      </c>
    </row>
    <row r="26" spans="1:26" ht="19" customHeight="1">
      <c r="A26" s="46" t="s">
        <v>75</v>
      </c>
      <c r="B26" s="386">
        <v>0</v>
      </c>
      <c r="C26" s="386">
        <v>0</v>
      </c>
      <c r="D26" s="386">
        <v>0</v>
      </c>
      <c r="E26" s="386">
        <v>0</v>
      </c>
      <c r="F26" s="386">
        <v>0</v>
      </c>
      <c r="G26" s="386">
        <v>183.09999999999997</v>
      </c>
      <c r="H26" s="386">
        <v>617.85</v>
      </c>
      <c r="I26" s="386">
        <v>1120.8000000000002</v>
      </c>
      <c r="J26" s="386">
        <v>1840.5</v>
      </c>
      <c r="K26" s="386">
        <v>2114.6999999999998</v>
      </c>
      <c r="L26" s="386">
        <v>3648</v>
      </c>
      <c r="M26" s="386">
        <v>5162.2</v>
      </c>
      <c r="N26" s="15">
        <v>6691.8</v>
      </c>
      <c r="O26" s="15">
        <v>8686.7999999999993</v>
      </c>
      <c r="P26" s="15">
        <v>10706.300000000001</v>
      </c>
      <c r="Q26" s="15">
        <v>15770</v>
      </c>
      <c r="R26" s="15">
        <v>21236.800000000003</v>
      </c>
      <c r="S26" s="15">
        <v>27111.5</v>
      </c>
      <c r="T26" s="15">
        <v>32966.5</v>
      </c>
      <c r="U26" s="15">
        <v>44847.9</v>
      </c>
      <c r="V26" s="15">
        <v>56829.000000000007</v>
      </c>
      <c r="W26" s="15">
        <v>80779.3</v>
      </c>
      <c r="X26" s="15">
        <v>104699.7</v>
      </c>
      <c r="Y26" s="15">
        <v>214536.6</v>
      </c>
      <c r="Z26" s="55" t="s">
        <v>346</v>
      </c>
    </row>
    <row r="27" spans="1:26" ht="19" customHeight="1">
      <c r="A27" s="46" t="s">
        <v>78</v>
      </c>
      <c r="B27" s="386">
        <v>0</v>
      </c>
      <c r="C27" s="386">
        <v>0</v>
      </c>
      <c r="D27" s="386">
        <v>0</v>
      </c>
      <c r="E27" s="386">
        <v>0</v>
      </c>
      <c r="F27" s="386">
        <v>0</v>
      </c>
      <c r="G27" s="386">
        <v>0</v>
      </c>
      <c r="H27" s="386">
        <v>0</v>
      </c>
      <c r="I27" s="386">
        <v>266.74</v>
      </c>
      <c r="J27" s="386">
        <v>766.35</v>
      </c>
      <c r="K27" s="386">
        <v>1367.57</v>
      </c>
      <c r="L27" s="386">
        <v>2742.58</v>
      </c>
      <c r="M27" s="386">
        <v>3995.88</v>
      </c>
      <c r="N27" s="15">
        <v>5307.37</v>
      </c>
      <c r="O27" s="15">
        <v>6712.03</v>
      </c>
      <c r="P27" s="15">
        <v>8197.09</v>
      </c>
      <c r="Q27" s="15">
        <v>12417.4</v>
      </c>
      <c r="R27" s="15">
        <v>16747.759999999998</v>
      </c>
      <c r="S27" s="15">
        <v>21474.01</v>
      </c>
      <c r="T27" s="15">
        <v>26206.59</v>
      </c>
      <c r="U27" s="15">
        <v>35933.269999999997</v>
      </c>
      <c r="V27" s="15">
        <v>45897.04</v>
      </c>
      <c r="W27" s="15">
        <v>65821.36</v>
      </c>
      <c r="X27" s="15">
        <v>85834.63</v>
      </c>
      <c r="Y27" s="15">
        <v>187430.46</v>
      </c>
      <c r="Z27" s="55" t="s">
        <v>347</v>
      </c>
    </row>
    <row r="28" spans="1:26" ht="19" customHeight="1">
      <c r="A28" s="46" t="s">
        <v>55</v>
      </c>
      <c r="B28" s="386">
        <v>0</v>
      </c>
      <c r="C28" s="386">
        <v>0</v>
      </c>
      <c r="D28" s="386">
        <v>0</v>
      </c>
      <c r="E28" s="386">
        <v>0</v>
      </c>
      <c r="F28" s="386">
        <v>13.450000000000001</v>
      </c>
      <c r="G28" s="386">
        <v>268.8</v>
      </c>
      <c r="H28" s="386">
        <v>524.15</v>
      </c>
      <c r="I28" s="386">
        <v>826.55000000000007</v>
      </c>
      <c r="J28" s="386">
        <v>1245.4499999999998</v>
      </c>
      <c r="K28" s="386">
        <v>1729.3</v>
      </c>
      <c r="L28" s="386">
        <v>2723.85</v>
      </c>
      <c r="M28" s="386">
        <v>3902.1000000000004</v>
      </c>
      <c r="N28" s="15">
        <v>5134.1000000000004</v>
      </c>
      <c r="O28" s="15">
        <v>6498.2499999999991</v>
      </c>
      <c r="P28" s="15">
        <v>7938.5499999999993</v>
      </c>
      <c r="Q28" s="15">
        <v>11876.5</v>
      </c>
      <c r="R28" s="15">
        <v>16049.600000000002</v>
      </c>
      <c r="S28" s="15">
        <v>20649.45</v>
      </c>
      <c r="T28" s="15">
        <v>25394.9</v>
      </c>
      <c r="U28" s="15">
        <v>35002.25</v>
      </c>
      <c r="V28" s="15">
        <v>45015.05</v>
      </c>
      <c r="W28" s="15">
        <v>65248.95</v>
      </c>
      <c r="X28" s="15">
        <v>86252.35</v>
      </c>
      <c r="Y28" s="15">
        <v>193880.95</v>
      </c>
      <c r="Z28" s="55" t="s">
        <v>348</v>
      </c>
    </row>
    <row r="29" spans="1:26" ht="19" customHeight="1">
      <c r="A29" s="46" t="s">
        <v>58</v>
      </c>
      <c r="B29" s="386">
        <v>0</v>
      </c>
      <c r="C29" s="386">
        <v>0</v>
      </c>
      <c r="D29" s="386">
        <v>0</v>
      </c>
      <c r="E29" s="386">
        <v>0</v>
      </c>
      <c r="F29" s="386">
        <v>0</v>
      </c>
      <c r="G29" s="386">
        <v>0</v>
      </c>
      <c r="H29" s="386">
        <v>200.85000000000002</v>
      </c>
      <c r="I29" s="386">
        <v>524.55000000000007</v>
      </c>
      <c r="J29" s="386">
        <v>951.35</v>
      </c>
      <c r="K29" s="386">
        <v>1516.05</v>
      </c>
      <c r="L29" s="386">
        <v>2901.6000000000004</v>
      </c>
      <c r="M29" s="386">
        <v>4281.9000000000005</v>
      </c>
      <c r="N29" s="15">
        <v>5655.7500000000009</v>
      </c>
      <c r="O29" s="15">
        <v>7057.2499999999991</v>
      </c>
      <c r="P29" s="15">
        <v>8649</v>
      </c>
      <c r="Q29" s="15">
        <v>12750.300000000001</v>
      </c>
      <c r="R29" s="15">
        <v>16943.5</v>
      </c>
      <c r="S29" s="15">
        <v>21319.1</v>
      </c>
      <c r="T29" s="15">
        <v>25785.15</v>
      </c>
      <c r="U29" s="15">
        <v>35134.25</v>
      </c>
      <c r="V29" s="15">
        <v>44492.100000000006</v>
      </c>
      <c r="W29" s="15">
        <v>63846.399999999994</v>
      </c>
      <c r="X29" s="15">
        <v>83775.05</v>
      </c>
      <c r="Y29" s="15">
        <v>183526.2</v>
      </c>
      <c r="Z29" s="55" t="s">
        <v>349</v>
      </c>
    </row>
    <row r="30" spans="1:26" ht="19" customHeight="1">
      <c r="A30" s="46" t="s">
        <v>61</v>
      </c>
      <c r="B30" s="15">
        <v>40</v>
      </c>
      <c r="C30" s="15">
        <v>40</v>
      </c>
      <c r="D30" s="15">
        <v>40</v>
      </c>
      <c r="E30" s="15">
        <v>40</v>
      </c>
      <c r="F30" s="15">
        <v>40</v>
      </c>
      <c r="G30" s="15">
        <v>329.85</v>
      </c>
      <c r="H30" s="15">
        <v>682.64999999999986</v>
      </c>
      <c r="I30" s="15">
        <v>912.65</v>
      </c>
      <c r="J30" s="15">
        <v>1089</v>
      </c>
      <c r="K30" s="15">
        <v>1345.8000000000002</v>
      </c>
      <c r="L30" s="15">
        <v>1970.85</v>
      </c>
      <c r="M30" s="15">
        <v>3036.95</v>
      </c>
      <c r="N30" s="15">
        <v>4460.45</v>
      </c>
      <c r="O30" s="15">
        <v>6205.6</v>
      </c>
      <c r="P30" s="15">
        <v>7952.7</v>
      </c>
      <c r="Q30" s="15">
        <v>13132.7</v>
      </c>
      <c r="R30" s="15">
        <v>18566.45</v>
      </c>
      <c r="S30" s="15">
        <v>23964.95</v>
      </c>
      <c r="T30" s="15">
        <v>29672.35</v>
      </c>
      <c r="U30" s="15">
        <v>41695.050000000003</v>
      </c>
      <c r="V30" s="15">
        <v>54277.7</v>
      </c>
      <c r="W30" s="15">
        <v>79991.200000000012</v>
      </c>
      <c r="X30" s="15">
        <v>105933.8</v>
      </c>
      <c r="Y30" s="15">
        <v>236280.65000000002</v>
      </c>
      <c r="Z30" s="55" t="s">
        <v>350</v>
      </c>
    </row>
    <row r="31" spans="1:26" ht="19" customHeight="1">
      <c r="A31" s="46" t="s">
        <v>64</v>
      </c>
      <c r="B31" s="386">
        <v>0</v>
      </c>
      <c r="C31" s="386">
        <v>0</v>
      </c>
      <c r="D31" s="386">
        <v>0</v>
      </c>
      <c r="E31" s="386">
        <v>0</v>
      </c>
      <c r="F31" s="386">
        <v>0</v>
      </c>
      <c r="G31" s="386">
        <v>0</v>
      </c>
      <c r="H31" s="386">
        <v>0</v>
      </c>
      <c r="I31" s="386">
        <v>220.05</v>
      </c>
      <c r="J31" s="386">
        <v>845.35</v>
      </c>
      <c r="K31" s="386">
        <v>1720.35</v>
      </c>
      <c r="L31" s="386">
        <v>4035.85</v>
      </c>
      <c r="M31" s="386">
        <v>6706.2</v>
      </c>
      <c r="N31" s="15">
        <v>8891.1999999999989</v>
      </c>
      <c r="O31" s="15">
        <v>10539</v>
      </c>
      <c r="P31" s="15">
        <v>12334.65</v>
      </c>
      <c r="Q31" s="15">
        <v>16839.8</v>
      </c>
      <c r="R31" s="15">
        <v>21810.85</v>
      </c>
      <c r="S31" s="15">
        <v>27645.95</v>
      </c>
      <c r="T31" s="15">
        <v>33597.599999999999</v>
      </c>
      <c r="U31" s="15">
        <v>46333.9</v>
      </c>
      <c r="V31" s="15">
        <v>59698.25</v>
      </c>
      <c r="W31" s="15">
        <v>87869.2</v>
      </c>
      <c r="X31" s="15">
        <v>117722.55</v>
      </c>
      <c r="Y31" s="15">
        <v>264480</v>
      </c>
      <c r="Z31" s="55" t="s">
        <v>351</v>
      </c>
    </row>
    <row r="32" spans="1:26" ht="19" customHeight="1">
      <c r="A32" s="46" t="s">
        <v>20</v>
      </c>
      <c r="B32" s="15">
        <v>34</v>
      </c>
      <c r="C32" s="15">
        <v>34</v>
      </c>
      <c r="D32" s="15">
        <v>34</v>
      </c>
      <c r="E32" s="15">
        <v>34</v>
      </c>
      <c r="F32" s="15">
        <v>34</v>
      </c>
      <c r="G32" s="15">
        <v>449.19999999999993</v>
      </c>
      <c r="H32" s="15">
        <v>873.19999999999982</v>
      </c>
      <c r="I32" s="15">
        <v>1234.45</v>
      </c>
      <c r="J32" s="15">
        <v>1632.8500000000001</v>
      </c>
      <c r="K32" s="15">
        <v>2205.4</v>
      </c>
      <c r="L32" s="15">
        <v>3264.1000000000004</v>
      </c>
      <c r="M32" s="15">
        <v>4451.6499999999996</v>
      </c>
      <c r="N32" s="15">
        <v>5692.15</v>
      </c>
      <c r="O32" s="15">
        <v>7030.4499999999989</v>
      </c>
      <c r="P32" s="15">
        <v>8442.6</v>
      </c>
      <c r="Q32" s="15">
        <v>12387.05</v>
      </c>
      <c r="R32" s="15">
        <v>17154.899999999998</v>
      </c>
      <c r="S32" s="15">
        <v>23686.550000000003</v>
      </c>
      <c r="T32" s="15">
        <v>29961.9</v>
      </c>
      <c r="U32" s="15">
        <v>41550</v>
      </c>
      <c r="V32" s="15">
        <v>53276.65</v>
      </c>
      <c r="W32" s="15">
        <v>77765.150000000009</v>
      </c>
      <c r="X32" s="15">
        <v>100937.05</v>
      </c>
      <c r="Y32" s="15">
        <v>214136.85</v>
      </c>
      <c r="Z32" s="55" t="s">
        <v>352</v>
      </c>
    </row>
    <row r="33" spans="1:26" ht="19" customHeight="1">
      <c r="A33" s="46" t="s">
        <v>21</v>
      </c>
      <c r="B33" s="386">
        <v>0</v>
      </c>
      <c r="C33" s="386">
        <v>0</v>
      </c>
      <c r="D33" s="386">
        <v>41.9</v>
      </c>
      <c r="E33" s="386">
        <v>118.55</v>
      </c>
      <c r="F33" s="386">
        <v>278.64999999999998</v>
      </c>
      <c r="G33" s="386">
        <v>555.1</v>
      </c>
      <c r="H33" s="386">
        <v>888.84999999999991</v>
      </c>
      <c r="I33" s="386">
        <v>1427.1999999999998</v>
      </c>
      <c r="J33" s="386">
        <v>2093.8000000000002</v>
      </c>
      <c r="K33" s="386">
        <v>2927.35</v>
      </c>
      <c r="L33" s="386">
        <v>4341.8</v>
      </c>
      <c r="M33" s="386">
        <v>6276.65</v>
      </c>
      <c r="N33" s="15">
        <v>8745.1</v>
      </c>
      <c r="O33" s="15">
        <v>10861.7</v>
      </c>
      <c r="P33" s="15">
        <v>12996.95</v>
      </c>
      <c r="Q33" s="15">
        <v>18417.05</v>
      </c>
      <c r="R33" s="15">
        <v>24037.600000000002</v>
      </c>
      <c r="S33" s="15">
        <v>30085.95</v>
      </c>
      <c r="T33" s="15">
        <v>36295.350000000006</v>
      </c>
      <c r="U33" s="15">
        <v>49255.299999999996</v>
      </c>
      <c r="V33" s="15">
        <v>62675.95</v>
      </c>
      <c r="W33" s="15">
        <v>90387.55</v>
      </c>
      <c r="X33" s="15">
        <v>114902.35</v>
      </c>
      <c r="Y33" s="15">
        <v>233777.7</v>
      </c>
      <c r="Z33" s="55" t="s">
        <v>353</v>
      </c>
    </row>
    <row r="34" spans="1:26" ht="19" customHeight="1">
      <c r="A34" s="46" t="s">
        <v>22</v>
      </c>
      <c r="B34" s="15">
        <v>25</v>
      </c>
      <c r="C34" s="15">
        <v>25</v>
      </c>
      <c r="D34" s="15">
        <v>25</v>
      </c>
      <c r="E34" s="15">
        <v>25</v>
      </c>
      <c r="F34" s="15">
        <v>25</v>
      </c>
      <c r="G34" s="15">
        <v>25</v>
      </c>
      <c r="H34" s="15">
        <v>25</v>
      </c>
      <c r="I34" s="15">
        <v>25</v>
      </c>
      <c r="J34" s="15">
        <v>25</v>
      </c>
      <c r="K34" s="15">
        <v>25</v>
      </c>
      <c r="L34" s="15">
        <v>628.85</v>
      </c>
      <c r="M34" s="15">
        <v>1975.5500000000002</v>
      </c>
      <c r="N34" s="15">
        <v>3452.45</v>
      </c>
      <c r="O34" s="15">
        <v>5147.75</v>
      </c>
      <c r="P34" s="15">
        <v>7121.4</v>
      </c>
      <c r="Q34" s="15">
        <v>12627.95</v>
      </c>
      <c r="R34" s="15">
        <v>18404.699999999997</v>
      </c>
      <c r="S34" s="15">
        <v>24218.199999999997</v>
      </c>
      <c r="T34" s="15">
        <v>30162.65</v>
      </c>
      <c r="U34" s="15">
        <v>42177.35</v>
      </c>
      <c r="V34" s="15">
        <v>54282.2</v>
      </c>
      <c r="W34" s="15">
        <v>79548.850000000006</v>
      </c>
      <c r="X34" s="15">
        <v>106104.2</v>
      </c>
      <c r="Y34" s="15">
        <v>246799.44999999998</v>
      </c>
      <c r="Z34" s="55" t="s">
        <v>354</v>
      </c>
    </row>
    <row r="35" spans="1:26" ht="19" customHeight="1">
      <c r="A35" s="46" t="s">
        <v>23</v>
      </c>
      <c r="B35" s="386">
        <v>0</v>
      </c>
      <c r="C35" s="386">
        <v>0</v>
      </c>
      <c r="D35" s="386">
        <v>0</v>
      </c>
      <c r="E35" s="386">
        <v>0</v>
      </c>
      <c r="F35" s="386">
        <v>0</v>
      </c>
      <c r="G35" s="386">
        <v>96.35</v>
      </c>
      <c r="H35" s="386">
        <v>356.09999999999997</v>
      </c>
      <c r="I35" s="386">
        <v>876.5</v>
      </c>
      <c r="J35" s="386">
        <v>1464.6000000000001</v>
      </c>
      <c r="K35" s="386">
        <v>2208.1</v>
      </c>
      <c r="L35" s="386">
        <v>3712.0500000000006</v>
      </c>
      <c r="M35" s="386">
        <v>5422.4</v>
      </c>
      <c r="N35" s="15">
        <v>7313.1</v>
      </c>
      <c r="O35" s="15">
        <v>9225.4000000000015</v>
      </c>
      <c r="P35" s="15">
        <v>11137.599999999999</v>
      </c>
      <c r="Q35" s="15">
        <v>16387.8</v>
      </c>
      <c r="R35" s="15">
        <v>21908.799999999999</v>
      </c>
      <c r="S35" s="15">
        <v>27454.649999999998</v>
      </c>
      <c r="T35" s="15">
        <v>33025.300000000003</v>
      </c>
      <c r="U35" s="15">
        <v>45184.799999999996</v>
      </c>
      <c r="V35" s="15">
        <v>58459.8</v>
      </c>
      <c r="W35" s="15">
        <v>84980.200000000012</v>
      </c>
      <c r="X35" s="15">
        <v>111663.15</v>
      </c>
      <c r="Y35" s="15">
        <v>246521.65</v>
      </c>
      <c r="Z35" s="55" t="s">
        <v>355</v>
      </c>
    </row>
    <row r="36" spans="1:26" ht="19" customHeight="1">
      <c r="A36" s="46"/>
      <c r="B36" s="15"/>
      <c r="C36" s="15"/>
      <c r="D36" s="15"/>
      <c r="E36" s="15"/>
      <c r="F36" s="15"/>
      <c r="G36" s="15"/>
      <c r="H36" s="15"/>
      <c r="I36" s="15"/>
      <c r="J36" s="15"/>
      <c r="K36" s="15"/>
      <c r="L36" s="15"/>
      <c r="M36" s="15"/>
      <c r="N36" s="15"/>
      <c r="O36" s="15"/>
      <c r="P36" s="15"/>
      <c r="Q36" s="15"/>
      <c r="R36" s="15"/>
      <c r="S36" s="15"/>
      <c r="T36" s="15"/>
      <c r="U36" s="15"/>
      <c r="V36" s="15"/>
      <c r="W36" s="15"/>
      <c r="X36" s="15"/>
      <c r="Y36" s="15"/>
      <c r="Z36" s="55"/>
    </row>
    <row r="37" spans="1:26" ht="19" customHeight="1">
      <c r="A37" s="48" t="s">
        <v>79</v>
      </c>
      <c r="B37" s="386">
        <v>0</v>
      </c>
      <c r="C37" s="386">
        <v>0</v>
      </c>
      <c r="D37" s="386">
        <v>0</v>
      </c>
      <c r="E37" s="386">
        <v>0</v>
      </c>
      <c r="F37" s="386">
        <v>0</v>
      </c>
      <c r="G37" s="386">
        <v>0</v>
      </c>
      <c r="H37" s="386">
        <v>0</v>
      </c>
      <c r="I37" s="386">
        <v>0</v>
      </c>
      <c r="J37" s="386">
        <v>35.5</v>
      </c>
      <c r="K37" s="386">
        <v>79.900000000000006</v>
      </c>
      <c r="L37" s="386">
        <v>168.7</v>
      </c>
      <c r="M37" s="386">
        <v>288.8</v>
      </c>
      <c r="N37" s="15">
        <v>507.7</v>
      </c>
      <c r="O37" s="15">
        <v>766</v>
      </c>
      <c r="P37" s="15">
        <v>1071.4000000000001</v>
      </c>
      <c r="Q37" s="15">
        <v>2045</v>
      </c>
      <c r="R37" s="15">
        <v>3402.5</v>
      </c>
      <c r="S37" s="15">
        <v>5466.2</v>
      </c>
      <c r="T37" s="15">
        <v>8370.7999999999993</v>
      </c>
      <c r="U37" s="15">
        <v>14180.2</v>
      </c>
      <c r="V37" s="15">
        <v>19989.599999999999</v>
      </c>
      <c r="W37" s="15">
        <v>31608.3</v>
      </c>
      <c r="X37" s="15">
        <v>43227.1</v>
      </c>
      <c r="Y37" s="15">
        <v>101320.8</v>
      </c>
      <c r="Z37" s="55" t="s">
        <v>80</v>
      </c>
    </row>
    <row r="38" spans="1:26" ht="19" customHeight="1">
      <c r="A38" s="56"/>
      <c r="B38" s="57"/>
      <c r="C38" s="57"/>
      <c r="D38" s="57"/>
      <c r="E38" s="57"/>
      <c r="F38" s="57"/>
      <c r="G38" s="57"/>
      <c r="H38" s="57"/>
      <c r="I38" s="58"/>
      <c r="J38" s="58"/>
      <c r="K38" s="58"/>
      <c r="L38" s="58"/>
      <c r="M38" s="58"/>
      <c r="N38" s="15"/>
      <c r="O38" s="15"/>
      <c r="P38" s="15"/>
      <c r="Q38" s="15"/>
      <c r="R38" s="15"/>
      <c r="S38" s="15"/>
      <c r="T38" s="15"/>
      <c r="U38" s="15"/>
      <c r="V38" s="15"/>
      <c r="W38" s="15"/>
      <c r="X38" s="16"/>
    </row>
    <row r="39" spans="1:26" ht="19" customHeight="1">
      <c r="A39" s="39"/>
      <c r="B39" s="791" t="s">
        <v>24</v>
      </c>
      <c r="C39" s="792"/>
      <c r="D39" s="792"/>
      <c r="E39" s="792"/>
      <c r="F39" s="792"/>
      <c r="G39" s="792"/>
      <c r="H39" s="792"/>
      <c r="I39" s="792"/>
      <c r="J39" s="792"/>
      <c r="K39" s="792"/>
      <c r="L39" s="792"/>
      <c r="M39" s="793"/>
      <c r="N39" s="791" t="s">
        <v>356</v>
      </c>
      <c r="O39" s="792"/>
      <c r="P39" s="792"/>
      <c r="Q39" s="792"/>
      <c r="R39" s="792"/>
      <c r="S39" s="792"/>
      <c r="T39" s="792"/>
      <c r="U39" s="792"/>
      <c r="V39" s="792"/>
      <c r="W39" s="792"/>
      <c r="X39" s="792"/>
      <c r="Y39" s="793"/>
    </row>
    <row r="40" spans="1:26" ht="19" customHeight="1">
      <c r="A40" s="46" t="s">
        <v>155</v>
      </c>
      <c r="B40" s="11">
        <v>0.38400000000000001</v>
      </c>
      <c r="C40" s="11">
        <v>0.32</v>
      </c>
      <c r="D40" s="11">
        <v>0.2742857142857143</v>
      </c>
      <c r="E40" s="11">
        <v>0.53775000000000006</v>
      </c>
      <c r="F40" s="11">
        <v>1.2362</v>
      </c>
      <c r="G40" s="11">
        <v>2.0301666666666667</v>
      </c>
      <c r="H40" s="11">
        <v>2.3485714285714288</v>
      </c>
      <c r="I40" s="11">
        <v>3.0568749999999998</v>
      </c>
      <c r="J40" s="11">
        <v>3.4296666666666669</v>
      </c>
      <c r="K40" s="11">
        <v>3.8469999999999995</v>
      </c>
      <c r="L40" s="11">
        <v>4.7706666666666671</v>
      </c>
      <c r="M40" s="11">
        <v>5.6757857142857144</v>
      </c>
      <c r="N40" s="11">
        <v>6.5263750000000007</v>
      </c>
      <c r="O40" s="11">
        <v>7.3507777777777772</v>
      </c>
      <c r="P40" s="11">
        <v>7.9943</v>
      </c>
      <c r="Q40" s="11">
        <v>9.3412799999999994</v>
      </c>
      <c r="R40" s="11">
        <v>10.425533333333332</v>
      </c>
      <c r="S40" s="11">
        <v>11.574257142857146</v>
      </c>
      <c r="T40" s="11">
        <v>12.4255</v>
      </c>
      <c r="U40" s="11">
        <v>14.110939999999999</v>
      </c>
      <c r="V40" s="11">
        <v>15.356716666666664</v>
      </c>
      <c r="W40" s="11">
        <v>17.5058875</v>
      </c>
      <c r="X40" s="11">
        <v>19.290939999999999</v>
      </c>
      <c r="Y40" s="11">
        <v>22.949684999999999</v>
      </c>
      <c r="Z40" s="55" t="s">
        <v>330</v>
      </c>
    </row>
    <row r="41" spans="1:26" ht="19" customHeight="1">
      <c r="A41" s="46" t="s">
        <v>56</v>
      </c>
      <c r="B41" s="387">
        <v>0</v>
      </c>
      <c r="C41" s="387">
        <v>0</v>
      </c>
      <c r="D41" s="387">
        <v>0</v>
      </c>
      <c r="E41" s="387">
        <v>0</v>
      </c>
      <c r="F41" s="387">
        <v>0.86</v>
      </c>
      <c r="G41" s="387">
        <v>2.1273333333333335</v>
      </c>
      <c r="H41" s="387">
        <v>3.5374285714285714</v>
      </c>
      <c r="I41" s="387">
        <v>4.6961250000000003</v>
      </c>
      <c r="J41" s="387">
        <v>6.1145555555555546</v>
      </c>
      <c r="K41" s="387">
        <v>7.2492000000000001</v>
      </c>
      <c r="L41" s="387">
        <v>8.9237500000000001</v>
      </c>
      <c r="M41" s="387">
        <v>9.9602857142857157</v>
      </c>
      <c r="N41" s="387">
        <v>10.69225</v>
      </c>
      <c r="O41" s="387">
        <v>11.410333333333336</v>
      </c>
      <c r="P41" s="387">
        <v>12.038450000000001</v>
      </c>
      <c r="Q41" s="387">
        <v>13.379519999999999</v>
      </c>
      <c r="R41" s="387">
        <v>14.540033333333332</v>
      </c>
      <c r="S41" s="387">
        <v>15.681285714285718</v>
      </c>
      <c r="T41" s="387">
        <v>16.761575000000001</v>
      </c>
      <c r="U41" s="387">
        <v>18.370460000000001</v>
      </c>
      <c r="V41" s="387">
        <v>19.514883333333334</v>
      </c>
      <c r="W41" s="387">
        <v>21.198687500000005</v>
      </c>
      <c r="X41" s="387">
        <v>22.427249999999997</v>
      </c>
      <c r="Y41" s="387">
        <v>25.092775</v>
      </c>
      <c r="Z41" s="55" t="s">
        <v>331</v>
      </c>
    </row>
    <row r="42" spans="1:26" ht="19" customHeight="1">
      <c r="A42" s="46" t="s">
        <v>59</v>
      </c>
      <c r="B42" s="11">
        <v>0.4</v>
      </c>
      <c r="C42" s="11">
        <v>0.33333333333333337</v>
      </c>
      <c r="D42" s="11">
        <v>0.2857142857142857</v>
      </c>
      <c r="E42" s="11">
        <v>0.25</v>
      </c>
      <c r="F42" s="11">
        <v>0.29639999999999994</v>
      </c>
      <c r="G42" s="11">
        <v>0.86966666666666648</v>
      </c>
      <c r="H42" s="11">
        <v>2.2465714285714289</v>
      </c>
      <c r="I42" s="11">
        <v>3.6724999999999999</v>
      </c>
      <c r="J42" s="11">
        <v>4.8924444444444442</v>
      </c>
      <c r="K42" s="11">
        <v>5.8684000000000003</v>
      </c>
      <c r="L42" s="11">
        <v>7.2490000000000014</v>
      </c>
      <c r="M42" s="11">
        <v>7.9974285714285722</v>
      </c>
      <c r="N42" s="11">
        <v>8.5378749999999997</v>
      </c>
      <c r="O42" s="11">
        <v>8.9952222222222229</v>
      </c>
      <c r="P42" s="11">
        <v>9.4109999999999996</v>
      </c>
      <c r="Q42" s="11">
        <v>10.524320000000001</v>
      </c>
      <c r="R42" s="11">
        <v>11.421933333333333</v>
      </c>
      <c r="S42" s="11">
        <v>12.327371428571428</v>
      </c>
      <c r="T42" s="11">
        <v>13.157049999999998</v>
      </c>
      <c r="U42" s="11">
        <v>14.362680000000003</v>
      </c>
      <c r="V42" s="11">
        <v>15.166433333333334</v>
      </c>
      <c r="W42" s="11">
        <v>16.171150000000001</v>
      </c>
      <c r="X42" s="11">
        <v>16.769660000000002</v>
      </c>
      <c r="Y42" s="11">
        <v>17.97531</v>
      </c>
      <c r="Z42" s="55" t="s">
        <v>332</v>
      </c>
    </row>
    <row r="43" spans="1:26" ht="19" customHeight="1">
      <c r="A43" s="46" t="s">
        <v>62</v>
      </c>
      <c r="B43" s="11"/>
      <c r="C43" s="11">
        <v>0.66666666666666674</v>
      </c>
      <c r="D43" s="11">
        <v>0.5714285714285714</v>
      </c>
      <c r="E43" s="11">
        <v>0.5</v>
      </c>
      <c r="F43" s="11">
        <v>0.4</v>
      </c>
      <c r="G43" s="11">
        <v>0.33333333333333337</v>
      </c>
      <c r="H43" s="11">
        <v>1.7103142857142859</v>
      </c>
      <c r="I43" s="11">
        <v>3.1463374999999996</v>
      </c>
      <c r="J43" s="11">
        <v>4.2306555555555558</v>
      </c>
      <c r="K43" s="11">
        <v>5.0981099999999993</v>
      </c>
      <c r="L43" s="11">
        <v>6.4237333333333329</v>
      </c>
      <c r="M43" s="11">
        <v>7.3706071428571409</v>
      </c>
      <c r="N43" s="11">
        <v>7.9524437500000005</v>
      </c>
      <c r="O43" s="11">
        <v>8.3398055555555555</v>
      </c>
      <c r="P43" s="11">
        <v>8.6496949999999995</v>
      </c>
      <c r="Q43" s="11">
        <v>9.3130839999999999</v>
      </c>
      <c r="R43" s="11">
        <v>9.8628866666666646</v>
      </c>
      <c r="S43" s="11">
        <v>10.331022857142857</v>
      </c>
      <c r="T43" s="11">
        <v>10.674792499999999</v>
      </c>
      <c r="U43" s="11">
        <v>11.161936000000001</v>
      </c>
      <c r="V43" s="11">
        <v>11.486698333333333</v>
      </c>
      <c r="W43" s="11">
        <v>11.892651249999998</v>
      </c>
      <c r="X43" s="11">
        <v>12.133289999999999</v>
      </c>
      <c r="Y43" s="11">
        <v>12.620433500000001</v>
      </c>
      <c r="Z43" s="55" t="s">
        <v>333</v>
      </c>
    </row>
    <row r="44" spans="1:26" ht="19" customHeight="1">
      <c r="A44" s="46" t="s">
        <v>65</v>
      </c>
      <c r="B44" s="11">
        <v>0.20319999999999999</v>
      </c>
      <c r="C44" s="11">
        <v>0.39466666666666661</v>
      </c>
      <c r="D44" s="11">
        <v>0.65257142857142858</v>
      </c>
      <c r="E44" s="11">
        <v>0.9305000000000001</v>
      </c>
      <c r="F44" s="11">
        <v>1.5227999999999999</v>
      </c>
      <c r="G44" s="11">
        <v>2.1854999999999998</v>
      </c>
      <c r="H44" s="11">
        <v>2.7555714285714283</v>
      </c>
      <c r="I44" s="11">
        <v>3.3522500000000002</v>
      </c>
      <c r="J44" s="11">
        <v>4.0137777777777783</v>
      </c>
      <c r="K44" s="11">
        <v>4.6276000000000002</v>
      </c>
      <c r="L44" s="11">
        <v>5.6329166666666666</v>
      </c>
      <c r="M44" s="11">
        <v>6.3147857142857147</v>
      </c>
      <c r="N44" s="11">
        <v>6.3450000000000006</v>
      </c>
      <c r="O44" s="11">
        <v>6.9089999999999998</v>
      </c>
      <c r="P44" s="11">
        <v>7.3644499999999997</v>
      </c>
      <c r="Q44" s="11">
        <v>8.4464800000000011</v>
      </c>
      <c r="R44" s="11">
        <v>9.3849666666666671</v>
      </c>
      <c r="S44" s="11">
        <v>10.154428571428571</v>
      </c>
      <c r="T44" s="11">
        <v>10.725175</v>
      </c>
      <c r="U44" s="11">
        <v>11.529280000000002</v>
      </c>
      <c r="V44" s="11">
        <v>12.065366666666666</v>
      </c>
      <c r="W44" s="11">
        <v>12.736525000000002</v>
      </c>
      <c r="X44" s="11">
        <v>13.135839999999998</v>
      </c>
      <c r="Y44" s="11">
        <v>15.742214999999998</v>
      </c>
      <c r="Z44" s="55" t="s">
        <v>334</v>
      </c>
    </row>
    <row r="45" spans="1:26" ht="19" customHeight="1">
      <c r="A45" s="46" t="s">
        <v>68</v>
      </c>
      <c r="B45" s="11">
        <v>0</v>
      </c>
      <c r="C45" s="11">
        <v>0</v>
      </c>
      <c r="D45" s="11">
        <v>0</v>
      </c>
      <c r="E45" s="11">
        <v>0</v>
      </c>
      <c r="F45" s="11">
        <v>0.22040000000000001</v>
      </c>
      <c r="G45" s="11">
        <v>1.9736666666666662</v>
      </c>
      <c r="H45" s="11">
        <v>3.1081428571428571</v>
      </c>
      <c r="I45" s="11">
        <v>3.9588749999999999</v>
      </c>
      <c r="J45" s="11">
        <v>4.6512222222222226</v>
      </c>
      <c r="K45" s="11">
        <v>5.1775000000000002</v>
      </c>
      <c r="L45" s="11">
        <v>6.1276666666666673</v>
      </c>
      <c r="M45" s="11">
        <v>7.0227142857142848</v>
      </c>
      <c r="N45" s="11">
        <v>7.2981249999999998</v>
      </c>
      <c r="O45" s="11">
        <v>7.9866666666666672</v>
      </c>
      <c r="P45" s="11">
        <v>8.4410000000000007</v>
      </c>
      <c r="Q45" s="11">
        <v>9.1983600000000028</v>
      </c>
      <c r="R45" s="11">
        <v>9.7032666666666678</v>
      </c>
      <c r="S45" s="11">
        <v>10.079657142857144</v>
      </c>
      <c r="T45" s="11">
        <v>10.355050000000002</v>
      </c>
      <c r="U45" s="11">
        <v>10.7461</v>
      </c>
      <c r="V45" s="11">
        <v>11.006816666666666</v>
      </c>
      <c r="W45" s="11">
        <v>11.332712500000001</v>
      </c>
      <c r="X45" s="11">
        <v>11.525490000000001</v>
      </c>
      <c r="Y45" s="11">
        <v>11.91656</v>
      </c>
      <c r="Z45" s="55" t="s">
        <v>335</v>
      </c>
    </row>
    <row r="46" spans="1:26" ht="19" customHeight="1">
      <c r="A46" s="46" t="s">
        <v>71</v>
      </c>
      <c r="B46" s="11">
        <v>0.4</v>
      </c>
      <c r="C46" s="11">
        <v>0.33333333333333337</v>
      </c>
      <c r="D46" s="11">
        <v>0.2857142857142857</v>
      </c>
      <c r="E46" s="11">
        <v>0.25</v>
      </c>
      <c r="F46" s="11">
        <v>0.28160000000000002</v>
      </c>
      <c r="G46" s="11">
        <v>0.70850000000000002</v>
      </c>
      <c r="H46" s="11">
        <v>1.4055714285714287</v>
      </c>
      <c r="I46" s="11">
        <v>2.1693750000000001</v>
      </c>
      <c r="J46" s="11">
        <v>2.9773333333333332</v>
      </c>
      <c r="K46" s="11">
        <v>3.7798000000000007</v>
      </c>
      <c r="L46" s="11">
        <v>5.0207500000000005</v>
      </c>
      <c r="M46" s="11">
        <v>5.9285714285714288</v>
      </c>
      <c r="N46" s="11">
        <v>6.6848750000000017</v>
      </c>
      <c r="O46" s="11">
        <v>7.3406666666666665</v>
      </c>
      <c r="P46" s="11">
        <v>7.9359000000000002</v>
      </c>
      <c r="Q46" s="11">
        <v>9.0869999999999997</v>
      </c>
      <c r="R46" s="11">
        <v>9.8769333333333353</v>
      </c>
      <c r="S46" s="11">
        <v>10.538457142857142</v>
      </c>
      <c r="T46" s="11">
        <v>11.113325</v>
      </c>
      <c r="U46" s="11">
        <v>11.940940000000001</v>
      </c>
      <c r="V46" s="11">
        <v>12.5525</v>
      </c>
      <c r="W46" s="11">
        <v>13.004625000000001</v>
      </c>
      <c r="X46" s="11">
        <v>13.08764</v>
      </c>
      <c r="Y46" s="11">
        <v>13.253645000000001</v>
      </c>
      <c r="Z46" s="55" t="s">
        <v>336</v>
      </c>
    </row>
    <row r="47" spans="1:26" ht="19" customHeight="1">
      <c r="A47" s="46" t="s">
        <v>74</v>
      </c>
      <c r="B47" s="387">
        <v>0</v>
      </c>
      <c r="C47" s="387">
        <v>0</v>
      </c>
      <c r="D47" s="387">
        <v>0</v>
      </c>
      <c r="E47" s="387">
        <v>0</v>
      </c>
      <c r="F47" s="387">
        <v>1.6661999999999999</v>
      </c>
      <c r="G47" s="387">
        <v>2.9125000000000001</v>
      </c>
      <c r="H47" s="387">
        <v>3.7737142857142851</v>
      </c>
      <c r="I47" s="387">
        <v>4.5878749999999995</v>
      </c>
      <c r="J47" s="387">
        <v>5.444</v>
      </c>
      <c r="K47" s="387">
        <v>6.1290000000000013</v>
      </c>
      <c r="L47" s="387">
        <v>6.7923333333333336</v>
      </c>
      <c r="M47" s="387">
        <v>7.4258571428571436</v>
      </c>
      <c r="N47" s="387">
        <v>8.1898749999999989</v>
      </c>
      <c r="O47" s="387">
        <v>8.8208888888888914</v>
      </c>
      <c r="P47" s="387">
        <v>9.3916500000000003</v>
      </c>
      <c r="Q47" s="387">
        <v>10.789919999999999</v>
      </c>
      <c r="R47" s="387">
        <v>11.722100000000001</v>
      </c>
      <c r="S47" s="387">
        <v>12.485914285714287</v>
      </c>
      <c r="T47" s="387">
        <v>13.106399999999999</v>
      </c>
      <c r="U47" s="387">
        <v>14.118340000000002</v>
      </c>
      <c r="V47" s="387">
        <v>14.909800000000004</v>
      </c>
      <c r="W47" s="387">
        <v>16.149637500000001</v>
      </c>
      <c r="X47" s="387">
        <v>17.030439999999999</v>
      </c>
      <c r="Y47" s="387">
        <v>19.085560000000001</v>
      </c>
      <c r="Z47" s="55" t="s">
        <v>337</v>
      </c>
    </row>
    <row r="48" spans="1:26" ht="19" customHeight="1">
      <c r="A48" s="46" t="s">
        <v>77</v>
      </c>
      <c r="B48" s="387">
        <v>0</v>
      </c>
      <c r="C48" s="387">
        <v>0</v>
      </c>
      <c r="D48" s="387">
        <v>0</v>
      </c>
      <c r="E48" s="387">
        <v>0</v>
      </c>
      <c r="F48" s="387">
        <v>5.6599999999999998E-2</v>
      </c>
      <c r="G48" s="387">
        <v>0.26316666666666666</v>
      </c>
      <c r="H48" s="387">
        <v>0.59185714285714286</v>
      </c>
      <c r="I48" s="387">
        <v>0.97600000000000009</v>
      </c>
      <c r="J48" s="387">
        <v>1.3071111111111109</v>
      </c>
      <c r="K48" s="387">
        <v>1.6024999999999998</v>
      </c>
      <c r="L48" s="387">
        <v>2.0773333333333333</v>
      </c>
      <c r="M48" s="387">
        <v>2.4020714285714284</v>
      </c>
      <c r="N48" s="387">
        <v>2.6680625000000004</v>
      </c>
      <c r="O48" s="387">
        <v>2.7466111111111116</v>
      </c>
      <c r="P48" s="387">
        <v>3.0150000000000001</v>
      </c>
      <c r="Q48" s="387">
        <v>3.7124799999999993</v>
      </c>
      <c r="R48" s="387">
        <v>4.2683666666666671</v>
      </c>
      <c r="S48" s="387">
        <v>4.9906571428571427</v>
      </c>
      <c r="T48" s="387">
        <v>5.8836500000000003</v>
      </c>
      <c r="U48" s="387">
        <v>8.07118</v>
      </c>
      <c r="V48" s="387">
        <v>9.2094500000000004</v>
      </c>
      <c r="W48" s="387">
        <v>9.8870875000000016</v>
      </c>
      <c r="X48" s="387">
        <v>10.038580000000001</v>
      </c>
      <c r="Y48" s="387">
        <v>10.346335000000002</v>
      </c>
      <c r="Z48" s="55" t="s">
        <v>338</v>
      </c>
    </row>
    <row r="49" spans="1:26" ht="19" customHeight="1">
      <c r="A49" s="46" t="s">
        <v>19</v>
      </c>
      <c r="B49" s="387">
        <v>0.4</v>
      </c>
      <c r="C49" s="387">
        <v>0.33333333333333337</v>
      </c>
      <c r="D49" s="387">
        <v>0.59285714285714286</v>
      </c>
      <c r="E49" s="387">
        <v>0.72624999999999995</v>
      </c>
      <c r="F49" s="387">
        <v>1.1605999999999999</v>
      </c>
      <c r="G49" s="387">
        <v>1.8271666666666668</v>
      </c>
      <c r="H49" s="387">
        <v>2.5625714285714287</v>
      </c>
      <c r="I49" s="387">
        <v>3.2958750000000001</v>
      </c>
      <c r="J49" s="387">
        <v>4.1513333333333335</v>
      </c>
      <c r="K49" s="387">
        <v>4.9634</v>
      </c>
      <c r="L49" s="387">
        <v>6.2369999999999992</v>
      </c>
      <c r="M49" s="387">
        <v>7.2650000000000006</v>
      </c>
      <c r="N49" s="387">
        <v>8.3326874999999987</v>
      </c>
      <c r="O49" s="387">
        <v>9.1911111111111108</v>
      </c>
      <c r="P49" s="387">
        <v>9.9765000000000015</v>
      </c>
      <c r="Q49" s="387">
        <v>11.86468</v>
      </c>
      <c r="R49" s="387">
        <v>13.187733333333334</v>
      </c>
      <c r="S49" s="387">
        <v>14.546628571428572</v>
      </c>
      <c r="T49" s="387">
        <v>15.6496</v>
      </c>
      <c r="U49" s="387">
        <v>17.183540000000001</v>
      </c>
      <c r="V49" s="387">
        <v>18.572283333333335</v>
      </c>
      <c r="W49" s="387">
        <v>20.834524999999999</v>
      </c>
      <c r="X49" s="387">
        <v>21.967749999999999</v>
      </c>
      <c r="Y49" s="387">
        <v>22.362399999999997</v>
      </c>
      <c r="Z49" s="55" t="s">
        <v>339</v>
      </c>
    </row>
    <row r="50" spans="1:26" ht="19" customHeight="1">
      <c r="A50" s="46" t="s">
        <v>57</v>
      </c>
      <c r="B50" s="11">
        <v>0.48</v>
      </c>
      <c r="C50" s="11">
        <v>0.4</v>
      </c>
      <c r="D50" s="11">
        <v>0.34285714285714286</v>
      </c>
      <c r="E50" s="11">
        <v>0.3</v>
      </c>
      <c r="F50" s="11">
        <v>0.80560000000000009</v>
      </c>
      <c r="G50" s="11">
        <v>2.4246666666666665</v>
      </c>
      <c r="H50" s="11">
        <v>3.8775714285714287</v>
      </c>
      <c r="I50" s="11">
        <v>5.042625000000001</v>
      </c>
      <c r="J50" s="11">
        <v>6.1183333333333332</v>
      </c>
      <c r="K50" s="11">
        <v>6.8741000000000012</v>
      </c>
      <c r="L50" s="11">
        <v>7.8106666666666662</v>
      </c>
      <c r="M50" s="11">
        <v>8.6047142857142855</v>
      </c>
      <c r="N50" s="11">
        <v>9.6844999999999999</v>
      </c>
      <c r="O50" s="11">
        <v>10.598944444444443</v>
      </c>
      <c r="P50" s="11">
        <v>11.4778</v>
      </c>
      <c r="Q50" s="11">
        <v>13.13228</v>
      </c>
      <c r="R50" s="11">
        <v>14.346666666666666</v>
      </c>
      <c r="S50" s="11">
        <v>15.413942857142857</v>
      </c>
      <c r="T50" s="11">
        <v>16.26735</v>
      </c>
      <c r="U50" s="11">
        <v>17.721299999999999</v>
      </c>
      <c r="V50" s="11">
        <v>18.827616666666668</v>
      </c>
      <c r="W50" s="11">
        <v>20.210512499999997</v>
      </c>
      <c r="X50" s="11">
        <v>21.04025</v>
      </c>
      <c r="Y50" s="11">
        <v>22.000880000000002</v>
      </c>
      <c r="Z50" s="55" t="s">
        <v>340</v>
      </c>
    </row>
    <row r="51" spans="1:26" ht="19" customHeight="1">
      <c r="A51" s="46" t="s">
        <v>60</v>
      </c>
      <c r="B51" s="387">
        <v>0</v>
      </c>
      <c r="C51" s="387">
        <v>0</v>
      </c>
      <c r="D51" s="387">
        <v>0</v>
      </c>
      <c r="E51" s="387">
        <v>0</v>
      </c>
      <c r="F51" s="387">
        <v>0</v>
      </c>
      <c r="G51" s="387">
        <v>0</v>
      </c>
      <c r="H51" s="387">
        <v>0</v>
      </c>
      <c r="I51" s="387">
        <v>0</v>
      </c>
      <c r="J51" s="387">
        <v>0</v>
      </c>
      <c r="K51" s="387">
        <v>0.57850000000000001</v>
      </c>
      <c r="L51" s="387">
        <v>4.0850833333333334</v>
      </c>
      <c r="M51" s="387">
        <v>6.5567857142857138</v>
      </c>
      <c r="N51" s="387">
        <v>8.4105000000000008</v>
      </c>
      <c r="O51" s="387">
        <v>9.82561111111111</v>
      </c>
      <c r="P51" s="387">
        <v>10.981700000000002</v>
      </c>
      <c r="Q51" s="387">
        <v>13.05308</v>
      </c>
      <c r="R51" s="387">
        <v>14.4352</v>
      </c>
      <c r="S51" s="387">
        <v>15.448885714285716</v>
      </c>
      <c r="T51" s="387">
        <v>16.197099999999999</v>
      </c>
      <c r="U51" s="387">
        <v>17.254260000000002</v>
      </c>
      <c r="V51" s="387">
        <v>17.958416666666665</v>
      </c>
      <c r="W51" s="387">
        <v>18.839525000000002</v>
      </c>
      <c r="X51" s="387">
        <v>19.386859999999999</v>
      </c>
      <c r="Y51" s="387">
        <v>22.242175</v>
      </c>
      <c r="Z51" s="55" t="s">
        <v>341</v>
      </c>
    </row>
    <row r="52" spans="1:26" ht="19" customHeight="1">
      <c r="A52" s="46" t="s">
        <v>63</v>
      </c>
      <c r="B52" s="387">
        <v>0</v>
      </c>
      <c r="C52" s="387">
        <v>0</v>
      </c>
      <c r="D52" s="387">
        <v>0</v>
      </c>
      <c r="E52" s="387">
        <v>0</v>
      </c>
      <c r="F52" s="387">
        <v>0.96140000000000014</v>
      </c>
      <c r="G52" s="387">
        <v>1.0020000000000002</v>
      </c>
      <c r="H52" s="387">
        <v>1.0314285714285716</v>
      </c>
      <c r="I52" s="387">
        <v>1.0530000000000002</v>
      </c>
      <c r="J52" s="387">
        <v>1.6751111111111112</v>
      </c>
      <c r="K52" s="387">
        <v>2.4376000000000007</v>
      </c>
      <c r="L52" s="387">
        <v>3.9359999999999999</v>
      </c>
      <c r="M52" s="387">
        <v>5.3499285714285714</v>
      </c>
      <c r="N52" s="387">
        <v>6.6644375000000009</v>
      </c>
      <c r="O52" s="387">
        <v>7.8818888888888878</v>
      </c>
      <c r="P52" s="387">
        <v>9.0112500000000004</v>
      </c>
      <c r="Q52" s="387">
        <v>11.34892</v>
      </c>
      <c r="R52" s="387">
        <v>13.130166666666668</v>
      </c>
      <c r="S52" s="387">
        <v>14.580257142857143</v>
      </c>
      <c r="T52" s="387">
        <v>15.785850000000002</v>
      </c>
      <c r="U52" s="387">
        <v>17.708760000000002</v>
      </c>
      <c r="V52" s="387">
        <v>19.110916666666672</v>
      </c>
      <c r="W52" s="387">
        <v>20.9575125</v>
      </c>
      <c r="X52" s="387">
        <v>22.144470000000002</v>
      </c>
      <c r="Y52" s="387">
        <v>24.9025</v>
      </c>
      <c r="Z52" s="55" t="s">
        <v>342</v>
      </c>
    </row>
    <row r="53" spans="1:26" ht="19" customHeight="1">
      <c r="A53" s="46" t="s">
        <v>66</v>
      </c>
      <c r="B53" s="11">
        <v>0.48</v>
      </c>
      <c r="C53" s="11">
        <v>0.4</v>
      </c>
      <c r="D53" s="11">
        <v>0.34285714285714286</v>
      </c>
      <c r="E53" s="11">
        <v>0.3</v>
      </c>
      <c r="F53" s="11">
        <v>0.79959999999999998</v>
      </c>
      <c r="G53" s="11">
        <v>1.6225000000000001</v>
      </c>
      <c r="H53" s="11">
        <v>2.6875714285714283</v>
      </c>
      <c r="I53" s="11">
        <v>3.7810000000000001</v>
      </c>
      <c r="J53" s="11">
        <v>4.5813333333333341</v>
      </c>
      <c r="K53" s="11">
        <v>5.2583000000000002</v>
      </c>
      <c r="L53" s="11">
        <v>6.6204999999999998</v>
      </c>
      <c r="M53" s="11">
        <v>7.7544285714285701</v>
      </c>
      <c r="N53" s="11">
        <v>8.5514375000000005</v>
      </c>
      <c r="O53" s="11">
        <v>9.3047777777777778</v>
      </c>
      <c r="P53" s="11">
        <v>9.9611000000000018</v>
      </c>
      <c r="Q53" s="11">
        <v>11.18816</v>
      </c>
      <c r="R53" s="11">
        <v>12.255166666666669</v>
      </c>
      <c r="S53" s="11">
        <v>13.5688</v>
      </c>
      <c r="T53" s="11">
        <v>14.605800000000002</v>
      </c>
      <c r="U53" s="11">
        <v>16.075040000000001</v>
      </c>
      <c r="V53" s="11">
        <v>17.050149999999999</v>
      </c>
      <c r="W53" s="11">
        <v>18.7266625</v>
      </c>
      <c r="X53" s="11">
        <v>19.389899999999997</v>
      </c>
      <c r="Y53" s="11">
        <v>19.561160000000001</v>
      </c>
      <c r="Z53" s="55" t="s">
        <v>343</v>
      </c>
    </row>
    <row r="54" spans="1:26" ht="19" customHeight="1">
      <c r="A54" s="46" t="s">
        <v>69</v>
      </c>
      <c r="B54" s="387">
        <v>0</v>
      </c>
      <c r="C54" s="387">
        <v>0</v>
      </c>
      <c r="D54" s="387">
        <v>0</v>
      </c>
      <c r="E54" s="387">
        <v>0</v>
      </c>
      <c r="F54" s="387">
        <v>0.78939999999999999</v>
      </c>
      <c r="G54" s="387">
        <v>2.1268333333333338</v>
      </c>
      <c r="H54" s="387">
        <v>3.3695714285714282</v>
      </c>
      <c r="I54" s="387">
        <v>4.4401250000000001</v>
      </c>
      <c r="J54" s="387">
        <v>5.33</v>
      </c>
      <c r="K54" s="387">
        <v>5.8343999999999996</v>
      </c>
      <c r="L54" s="387">
        <v>6.4427500000000011</v>
      </c>
      <c r="M54" s="387">
        <v>7.4702142857142873</v>
      </c>
      <c r="N54" s="387">
        <v>8.4454375000000006</v>
      </c>
      <c r="O54" s="387">
        <v>9.4033333333333324</v>
      </c>
      <c r="P54" s="387">
        <v>10.198500000000001</v>
      </c>
      <c r="Q54" s="387">
        <v>11.865360000000001</v>
      </c>
      <c r="R54" s="387">
        <v>13.0915</v>
      </c>
      <c r="S54" s="387">
        <v>14.016828571428574</v>
      </c>
      <c r="T54" s="387">
        <v>14.705325</v>
      </c>
      <c r="U54" s="387">
        <v>15.808739999999998</v>
      </c>
      <c r="V54" s="387">
        <v>16.544316666666667</v>
      </c>
      <c r="W54" s="387">
        <v>17.4638125</v>
      </c>
      <c r="X54" s="387">
        <v>17.82612</v>
      </c>
      <c r="Y54" s="387">
        <v>17.976195000000001</v>
      </c>
      <c r="Z54" s="55" t="s">
        <v>344</v>
      </c>
    </row>
    <row r="55" spans="1:26" ht="19" customHeight="1">
      <c r="A55" s="46" t="s">
        <v>72</v>
      </c>
      <c r="B55" s="11">
        <v>0.48880000000000001</v>
      </c>
      <c r="C55" s="11">
        <v>0.66366666666666663</v>
      </c>
      <c r="D55" s="11">
        <v>0.94114285714285728</v>
      </c>
      <c r="E55" s="11">
        <v>1.2085000000000001</v>
      </c>
      <c r="F55" s="11">
        <v>1.7062000000000002</v>
      </c>
      <c r="G55" s="11">
        <v>2.1801666666666666</v>
      </c>
      <c r="H55" s="11">
        <v>2.721857142857143</v>
      </c>
      <c r="I55" s="11">
        <v>3.2436249999999998</v>
      </c>
      <c r="J55" s="11">
        <v>3.7441111111111112</v>
      </c>
      <c r="K55" s="11">
        <v>4.2649999999999997</v>
      </c>
      <c r="L55" s="11">
        <v>4.791666666666667</v>
      </c>
      <c r="M55" s="11">
        <v>5.2892142857142854</v>
      </c>
      <c r="N55" s="11">
        <v>5.9488124999999989</v>
      </c>
      <c r="O55" s="11">
        <v>6.5218333333333334</v>
      </c>
      <c r="P55" s="11">
        <v>7.0513499999999993</v>
      </c>
      <c r="Q55" s="11">
        <v>8.2834000000000003</v>
      </c>
      <c r="R55" s="11">
        <v>9.1308000000000007</v>
      </c>
      <c r="S55" s="11">
        <v>9.74897142857143</v>
      </c>
      <c r="T55" s="11">
        <v>10.296275000000001</v>
      </c>
      <c r="U55" s="11">
        <v>11.08372</v>
      </c>
      <c r="V55" s="11">
        <v>11.61045</v>
      </c>
      <c r="W55" s="11">
        <v>12.121775</v>
      </c>
      <c r="X55" s="11">
        <v>12.32446</v>
      </c>
      <c r="Y55" s="11">
        <v>12.489979999999999</v>
      </c>
      <c r="Z55" s="55" t="s">
        <v>345</v>
      </c>
    </row>
    <row r="56" spans="1:26" ht="19" customHeight="1">
      <c r="A56" s="46" t="s">
        <v>75</v>
      </c>
      <c r="B56" s="387">
        <v>0</v>
      </c>
      <c r="C56" s="387">
        <v>0</v>
      </c>
      <c r="D56" s="387">
        <v>0</v>
      </c>
      <c r="E56" s="387">
        <v>0</v>
      </c>
      <c r="F56" s="387">
        <v>0</v>
      </c>
      <c r="G56" s="387">
        <v>0.61033333333333317</v>
      </c>
      <c r="H56" s="387">
        <v>1.7652857142857143</v>
      </c>
      <c r="I56" s="387">
        <v>2.8020000000000005</v>
      </c>
      <c r="J56" s="387">
        <v>4.09</v>
      </c>
      <c r="K56" s="387">
        <v>4.2294</v>
      </c>
      <c r="L56" s="387">
        <v>6.08</v>
      </c>
      <c r="M56" s="387">
        <v>7.3745714285714286</v>
      </c>
      <c r="N56" s="387">
        <v>8.3647500000000008</v>
      </c>
      <c r="O56" s="387">
        <v>9.6519999999999992</v>
      </c>
      <c r="P56" s="387">
        <v>10.706300000000001</v>
      </c>
      <c r="Q56" s="387">
        <v>12.616</v>
      </c>
      <c r="R56" s="387">
        <v>14.157866666666669</v>
      </c>
      <c r="S56" s="387">
        <v>15.492285714285714</v>
      </c>
      <c r="T56" s="387">
        <v>16.483249999999998</v>
      </c>
      <c r="U56" s="387">
        <v>17.939160000000001</v>
      </c>
      <c r="V56" s="387">
        <v>18.943000000000001</v>
      </c>
      <c r="W56" s="387">
        <v>20.194824999999998</v>
      </c>
      <c r="X56" s="387">
        <v>20.93994</v>
      </c>
      <c r="Y56" s="387">
        <v>21.453659999999999</v>
      </c>
      <c r="Z56" s="55" t="s">
        <v>346</v>
      </c>
    </row>
    <row r="57" spans="1:26" ht="19" customHeight="1">
      <c r="A57" s="46" t="s">
        <v>78</v>
      </c>
      <c r="B57" s="387">
        <v>0</v>
      </c>
      <c r="C57" s="387">
        <v>0</v>
      </c>
      <c r="D57" s="387">
        <v>0</v>
      </c>
      <c r="E57" s="387">
        <v>0</v>
      </c>
      <c r="F57" s="387">
        <v>0</v>
      </c>
      <c r="G57" s="387">
        <v>0</v>
      </c>
      <c r="H57" s="387">
        <v>0</v>
      </c>
      <c r="I57" s="387">
        <v>0.66684999999999994</v>
      </c>
      <c r="J57" s="387">
        <v>1.7030000000000001</v>
      </c>
      <c r="K57" s="387">
        <v>2.7351399999999999</v>
      </c>
      <c r="L57" s="387">
        <v>4.5709666666666662</v>
      </c>
      <c r="M57" s="387">
        <v>5.7084000000000001</v>
      </c>
      <c r="N57" s="387">
        <v>6.6342125000000003</v>
      </c>
      <c r="O57" s="387">
        <v>7.4578111111111109</v>
      </c>
      <c r="P57" s="387">
        <v>8.1970899999999993</v>
      </c>
      <c r="Q57" s="387">
        <v>9.9339200000000005</v>
      </c>
      <c r="R57" s="387">
        <v>11.165173333333332</v>
      </c>
      <c r="S57" s="387">
        <v>12.270862857142856</v>
      </c>
      <c r="T57" s="387">
        <v>13.103295000000001</v>
      </c>
      <c r="U57" s="387">
        <v>14.373307999999998</v>
      </c>
      <c r="V57" s="387">
        <v>15.299013333333333</v>
      </c>
      <c r="W57" s="387">
        <v>16.45534</v>
      </c>
      <c r="X57" s="387">
        <v>17.166926</v>
      </c>
      <c r="Y57" s="387">
        <v>18.743046</v>
      </c>
      <c r="Z57" s="55" t="s">
        <v>347</v>
      </c>
    </row>
    <row r="58" spans="1:26" ht="19" customHeight="1">
      <c r="A58" s="46" t="s">
        <v>55</v>
      </c>
      <c r="B58" s="387">
        <v>0</v>
      </c>
      <c r="C58" s="387">
        <v>0</v>
      </c>
      <c r="D58" s="387">
        <v>0</v>
      </c>
      <c r="E58" s="387">
        <v>0</v>
      </c>
      <c r="F58" s="387">
        <v>5.3800000000000008E-2</v>
      </c>
      <c r="G58" s="387">
        <v>0.89600000000000013</v>
      </c>
      <c r="H58" s="387">
        <v>1.4975714285714286</v>
      </c>
      <c r="I58" s="387">
        <v>2.0663750000000003</v>
      </c>
      <c r="J58" s="387">
        <v>2.7676666666666661</v>
      </c>
      <c r="K58" s="387">
        <v>3.4585999999999997</v>
      </c>
      <c r="L58" s="387">
        <v>4.5397499999999997</v>
      </c>
      <c r="M58" s="387">
        <v>5.5744285714285722</v>
      </c>
      <c r="N58" s="387">
        <v>6.4176250000000001</v>
      </c>
      <c r="O58" s="387">
        <v>7.2202777777777767</v>
      </c>
      <c r="P58" s="387">
        <v>7.9385499999999993</v>
      </c>
      <c r="Q58" s="387">
        <v>9.5012000000000008</v>
      </c>
      <c r="R58" s="387">
        <v>10.699733333333334</v>
      </c>
      <c r="S58" s="387">
        <v>11.799685714285715</v>
      </c>
      <c r="T58" s="387">
        <v>12.697450000000002</v>
      </c>
      <c r="U58" s="387">
        <v>14.0009</v>
      </c>
      <c r="V58" s="387">
        <v>15.005016666666668</v>
      </c>
      <c r="W58" s="387">
        <v>16.312237499999998</v>
      </c>
      <c r="X58" s="387">
        <v>17.25047</v>
      </c>
      <c r="Y58" s="387">
        <v>19.388095000000003</v>
      </c>
      <c r="Z58" s="55" t="s">
        <v>348</v>
      </c>
    </row>
    <row r="59" spans="1:26" ht="19" customHeight="1">
      <c r="A59" s="46" t="s">
        <v>58</v>
      </c>
      <c r="B59" s="387">
        <v>0</v>
      </c>
      <c r="C59" s="387">
        <v>0</v>
      </c>
      <c r="D59" s="387">
        <v>0</v>
      </c>
      <c r="E59" s="387">
        <v>0</v>
      </c>
      <c r="F59" s="387">
        <v>0</v>
      </c>
      <c r="G59" s="387">
        <v>0</v>
      </c>
      <c r="H59" s="387">
        <v>0.57385714285714284</v>
      </c>
      <c r="I59" s="387">
        <v>1.3113750000000002</v>
      </c>
      <c r="J59" s="387">
        <v>2.1141111111111108</v>
      </c>
      <c r="K59" s="387">
        <v>3.0321000000000002</v>
      </c>
      <c r="L59" s="387">
        <v>4.8360000000000003</v>
      </c>
      <c r="M59" s="387">
        <v>6.1170000000000009</v>
      </c>
      <c r="N59" s="387">
        <v>7.0696875000000006</v>
      </c>
      <c r="O59" s="387">
        <v>7.8413888888888881</v>
      </c>
      <c r="P59" s="387">
        <v>8.6489999999999991</v>
      </c>
      <c r="Q59" s="387">
        <v>10.200240000000001</v>
      </c>
      <c r="R59" s="387">
        <v>11.295666666666666</v>
      </c>
      <c r="S59" s="387">
        <v>12.182342857142856</v>
      </c>
      <c r="T59" s="387">
        <v>12.892575000000001</v>
      </c>
      <c r="U59" s="387">
        <v>14.053699999999999</v>
      </c>
      <c r="V59" s="387">
        <v>14.830700000000002</v>
      </c>
      <c r="W59" s="387">
        <v>15.961599999999997</v>
      </c>
      <c r="X59" s="387">
        <v>16.755010000000002</v>
      </c>
      <c r="Y59" s="387">
        <v>18.352620000000002</v>
      </c>
      <c r="Z59" s="55" t="s">
        <v>349</v>
      </c>
    </row>
    <row r="60" spans="1:26" ht="19" customHeight="1">
      <c r="A60" s="46" t="s">
        <v>61</v>
      </c>
      <c r="B60" s="11">
        <v>0.32</v>
      </c>
      <c r="C60" s="11">
        <v>0.26666666666666666</v>
      </c>
      <c r="D60" s="11">
        <v>0.22857142857142859</v>
      </c>
      <c r="E60" s="11">
        <v>0.2</v>
      </c>
      <c r="F60" s="11">
        <v>0.16</v>
      </c>
      <c r="G60" s="11">
        <v>1.0995000000000001</v>
      </c>
      <c r="H60" s="11">
        <v>1.950428571428571</v>
      </c>
      <c r="I60" s="11">
        <v>2.281625</v>
      </c>
      <c r="J60" s="11">
        <v>2.42</v>
      </c>
      <c r="K60" s="11">
        <v>2.6916000000000002</v>
      </c>
      <c r="L60" s="11">
        <v>3.2847500000000003</v>
      </c>
      <c r="M60" s="11">
        <v>4.3384999999999998</v>
      </c>
      <c r="N60" s="11">
        <v>5.5755624999999993</v>
      </c>
      <c r="O60" s="11">
        <v>6.8951111111111114</v>
      </c>
      <c r="P60" s="11">
        <v>7.9527000000000001</v>
      </c>
      <c r="Q60" s="11">
        <v>10.506160000000001</v>
      </c>
      <c r="R60" s="11">
        <v>12.377633333333334</v>
      </c>
      <c r="S60" s="11">
        <v>13.694257142857143</v>
      </c>
      <c r="T60" s="11">
        <v>14.836174999999999</v>
      </c>
      <c r="U60" s="11">
        <v>16.67802</v>
      </c>
      <c r="V60" s="11">
        <v>18.092566666666666</v>
      </c>
      <c r="W60" s="11">
        <v>19.997800000000002</v>
      </c>
      <c r="X60" s="11">
        <v>21.186760000000003</v>
      </c>
      <c r="Y60" s="11">
        <v>23.628065000000003</v>
      </c>
      <c r="Z60" s="55" t="s">
        <v>350</v>
      </c>
    </row>
    <row r="61" spans="1:26" ht="19" customHeight="1">
      <c r="A61" s="46" t="s">
        <v>64</v>
      </c>
      <c r="B61" s="387">
        <v>0</v>
      </c>
      <c r="C61" s="387">
        <v>0</v>
      </c>
      <c r="D61" s="387">
        <v>0</v>
      </c>
      <c r="E61" s="387">
        <v>0</v>
      </c>
      <c r="F61" s="387">
        <v>0</v>
      </c>
      <c r="G61" s="387">
        <v>0</v>
      </c>
      <c r="H61" s="387">
        <v>0</v>
      </c>
      <c r="I61" s="387">
        <v>0.55012499999999998</v>
      </c>
      <c r="J61" s="387">
        <v>1.8785555555555555</v>
      </c>
      <c r="K61" s="387">
        <v>3.4407000000000001</v>
      </c>
      <c r="L61" s="387">
        <v>6.7264166666666663</v>
      </c>
      <c r="M61" s="387">
        <v>9.5802857142857132</v>
      </c>
      <c r="N61" s="387">
        <v>11.113999999999999</v>
      </c>
      <c r="O61" s="387">
        <v>11.709999999999999</v>
      </c>
      <c r="P61" s="387">
        <v>12.33465</v>
      </c>
      <c r="Q61" s="387">
        <v>13.471839999999998</v>
      </c>
      <c r="R61" s="387">
        <v>14.540566666666665</v>
      </c>
      <c r="S61" s="387">
        <v>15.797685714285715</v>
      </c>
      <c r="T61" s="387">
        <v>16.7988</v>
      </c>
      <c r="U61" s="387">
        <v>18.533560000000001</v>
      </c>
      <c r="V61" s="387">
        <v>19.899416666666667</v>
      </c>
      <c r="W61" s="387">
        <v>21.967299999999998</v>
      </c>
      <c r="X61" s="387">
        <v>23.544510000000002</v>
      </c>
      <c r="Y61" s="387">
        <v>26.448</v>
      </c>
      <c r="Z61" s="55" t="s">
        <v>351</v>
      </c>
    </row>
    <row r="62" spans="1:26" ht="19" customHeight="1">
      <c r="A62" s="46" t="s">
        <v>20</v>
      </c>
      <c r="B62" s="11">
        <v>0.27200000000000002</v>
      </c>
      <c r="C62" s="11">
        <v>0.22666666666666668</v>
      </c>
      <c r="D62" s="11">
        <v>0.19428571428571428</v>
      </c>
      <c r="E62" s="11">
        <v>0.16999999999999998</v>
      </c>
      <c r="F62" s="11">
        <v>0.13600000000000001</v>
      </c>
      <c r="G62" s="11">
        <v>1.4973333333333332</v>
      </c>
      <c r="H62" s="11">
        <v>2.4948571428571422</v>
      </c>
      <c r="I62" s="11">
        <v>3.086125</v>
      </c>
      <c r="J62" s="11">
        <v>3.6285555555555558</v>
      </c>
      <c r="K62" s="11">
        <v>4.4108000000000001</v>
      </c>
      <c r="L62" s="11">
        <v>5.4401666666666673</v>
      </c>
      <c r="M62" s="11">
        <v>6.3594999999999997</v>
      </c>
      <c r="N62" s="11">
        <v>7.1151874999999993</v>
      </c>
      <c r="O62" s="11">
        <v>7.8116111111111097</v>
      </c>
      <c r="P62" s="11">
        <v>8.4426000000000005</v>
      </c>
      <c r="Q62" s="11">
        <v>9.9096399999999996</v>
      </c>
      <c r="R62" s="11">
        <v>11.436599999999999</v>
      </c>
      <c r="S62" s="11">
        <v>13.535171428571429</v>
      </c>
      <c r="T62" s="11">
        <v>14.980950000000002</v>
      </c>
      <c r="U62" s="11">
        <v>16.619999999999997</v>
      </c>
      <c r="V62" s="11">
        <v>17.758883333333333</v>
      </c>
      <c r="W62" s="11">
        <v>19.441287500000001</v>
      </c>
      <c r="X62" s="11">
        <v>20.18741</v>
      </c>
      <c r="Y62" s="11">
        <v>21.413685000000001</v>
      </c>
      <c r="Z62" s="55" t="s">
        <v>352</v>
      </c>
    </row>
    <row r="63" spans="1:26" ht="19" customHeight="1">
      <c r="A63" s="46" t="s">
        <v>21</v>
      </c>
      <c r="B63" s="387">
        <v>0</v>
      </c>
      <c r="C63" s="387">
        <v>0</v>
      </c>
      <c r="D63" s="387">
        <v>0.23942857142857144</v>
      </c>
      <c r="E63" s="387">
        <v>0.59275</v>
      </c>
      <c r="F63" s="387">
        <v>1.1146</v>
      </c>
      <c r="G63" s="387">
        <v>1.8503333333333334</v>
      </c>
      <c r="H63" s="387">
        <v>2.5395714285714281</v>
      </c>
      <c r="I63" s="387">
        <v>3.5679999999999996</v>
      </c>
      <c r="J63" s="387">
        <v>4.6528888888888886</v>
      </c>
      <c r="K63" s="387">
        <v>5.8546999999999993</v>
      </c>
      <c r="L63" s="387">
        <v>7.2363333333333335</v>
      </c>
      <c r="M63" s="387">
        <v>8.9666428571428565</v>
      </c>
      <c r="N63" s="387">
        <v>10.931375000000001</v>
      </c>
      <c r="O63" s="387">
        <v>12.068555555555555</v>
      </c>
      <c r="P63" s="387">
        <v>12.996950000000002</v>
      </c>
      <c r="Q63" s="387">
        <v>14.733640000000001</v>
      </c>
      <c r="R63" s="387">
        <v>16.025066666666667</v>
      </c>
      <c r="S63" s="387">
        <v>17.191971428571428</v>
      </c>
      <c r="T63" s="387">
        <v>18.147675000000003</v>
      </c>
      <c r="U63" s="387">
        <v>19.702119999999997</v>
      </c>
      <c r="V63" s="387">
        <v>20.891983333333332</v>
      </c>
      <c r="W63" s="387">
        <v>22.596887500000001</v>
      </c>
      <c r="X63" s="387">
        <v>22.98047</v>
      </c>
      <c r="Y63" s="387">
        <v>23.377770000000002</v>
      </c>
      <c r="Z63" s="55" t="s">
        <v>353</v>
      </c>
    </row>
    <row r="64" spans="1:26" ht="19" customHeight="1">
      <c r="A64" s="46" t="s">
        <v>22</v>
      </c>
      <c r="B64" s="11">
        <v>0.2</v>
      </c>
      <c r="C64" s="11">
        <v>0.16666666666666669</v>
      </c>
      <c r="D64" s="11">
        <v>0.14285714285714285</v>
      </c>
      <c r="E64" s="11">
        <v>0.125</v>
      </c>
      <c r="F64" s="11">
        <v>0.1</v>
      </c>
      <c r="G64" s="11">
        <v>8.3333333333333343E-2</v>
      </c>
      <c r="H64" s="11">
        <v>7.1428571428571425E-2</v>
      </c>
      <c r="I64" s="11">
        <v>6.25E-2</v>
      </c>
      <c r="J64" s="11">
        <v>5.5555555555555552E-2</v>
      </c>
      <c r="K64" s="11">
        <v>0.05</v>
      </c>
      <c r="L64" s="11">
        <v>1.0480833333333333</v>
      </c>
      <c r="M64" s="11">
        <v>2.8222142857142858</v>
      </c>
      <c r="N64" s="11">
        <v>4.3155624999999995</v>
      </c>
      <c r="O64" s="11">
        <v>5.7197222222222228</v>
      </c>
      <c r="P64" s="11">
        <v>7.1213999999999995</v>
      </c>
      <c r="Q64" s="11">
        <v>10.102360000000001</v>
      </c>
      <c r="R64" s="11">
        <v>12.269799999999996</v>
      </c>
      <c r="S64" s="11">
        <v>13.838971428571428</v>
      </c>
      <c r="T64" s="11">
        <v>15.081325000000001</v>
      </c>
      <c r="U64" s="11">
        <v>16.870939999999997</v>
      </c>
      <c r="V64" s="11">
        <v>18.094066666666667</v>
      </c>
      <c r="W64" s="11">
        <v>19.8872125</v>
      </c>
      <c r="X64" s="11">
        <v>21.220839999999999</v>
      </c>
      <c r="Y64" s="11">
        <v>24.679944999999996</v>
      </c>
      <c r="Z64" s="55" t="s">
        <v>354</v>
      </c>
    </row>
    <row r="65" spans="1:26" ht="19" customHeight="1">
      <c r="A65" s="46" t="s">
        <v>23</v>
      </c>
      <c r="B65" s="387">
        <v>0</v>
      </c>
      <c r="C65" s="387">
        <v>0</v>
      </c>
      <c r="D65" s="387">
        <v>0</v>
      </c>
      <c r="E65" s="387">
        <v>0</v>
      </c>
      <c r="F65" s="387">
        <v>0</v>
      </c>
      <c r="G65" s="387">
        <v>0.32116666666666666</v>
      </c>
      <c r="H65" s="387">
        <v>1.0174285714285713</v>
      </c>
      <c r="I65" s="387">
        <v>2.1912500000000001</v>
      </c>
      <c r="J65" s="387">
        <v>3.254666666666667</v>
      </c>
      <c r="K65" s="387">
        <v>4.4161999999999999</v>
      </c>
      <c r="L65" s="387">
        <v>6.1867500000000009</v>
      </c>
      <c r="M65" s="387">
        <v>7.7462857142857136</v>
      </c>
      <c r="N65" s="387">
        <v>9.141375</v>
      </c>
      <c r="O65" s="387">
        <v>10.250444444444447</v>
      </c>
      <c r="P65" s="387">
        <v>11.137599999999999</v>
      </c>
      <c r="Q65" s="387">
        <v>13.110240000000001</v>
      </c>
      <c r="R65" s="387">
        <v>14.605866666666667</v>
      </c>
      <c r="S65" s="387">
        <v>15.688371428571427</v>
      </c>
      <c r="T65" s="387">
        <v>16.512650000000001</v>
      </c>
      <c r="U65" s="387">
        <v>18.073919999999998</v>
      </c>
      <c r="V65" s="387">
        <v>19.486600000000003</v>
      </c>
      <c r="W65" s="387">
        <v>21.245050000000003</v>
      </c>
      <c r="X65" s="387">
        <v>22.332629999999998</v>
      </c>
      <c r="Y65" s="387">
        <v>24.652164999999997</v>
      </c>
      <c r="Z65" s="55" t="s">
        <v>355</v>
      </c>
    </row>
    <row r="66" spans="1:26" ht="19" customHeight="1">
      <c r="A66" s="46"/>
      <c r="B66" s="11"/>
      <c r="C66" s="11"/>
      <c r="D66" s="11"/>
      <c r="E66" s="11"/>
      <c r="F66" s="11"/>
      <c r="G66" s="11"/>
      <c r="H66" s="11"/>
      <c r="I66" s="11"/>
      <c r="J66" s="11"/>
      <c r="K66" s="11"/>
      <c r="L66" s="11"/>
      <c r="M66" s="11"/>
      <c r="N66" s="11"/>
      <c r="O66" s="11"/>
      <c r="P66" s="11"/>
      <c r="Q66" s="11"/>
      <c r="R66" s="11"/>
      <c r="S66" s="11"/>
      <c r="T66" s="11"/>
      <c r="U66" s="11"/>
      <c r="V66" s="11"/>
      <c r="W66" s="11"/>
      <c r="X66" s="11"/>
      <c r="Y66" s="11"/>
      <c r="Z66" s="55"/>
    </row>
    <row r="67" spans="1:26" ht="19" customHeight="1">
      <c r="A67" s="48" t="s">
        <v>79</v>
      </c>
      <c r="B67" s="387">
        <v>0</v>
      </c>
      <c r="C67" s="387">
        <v>0</v>
      </c>
      <c r="D67" s="387">
        <v>0</v>
      </c>
      <c r="E67" s="387">
        <v>0</v>
      </c>
      <c r="F67" s="387">
        <v>0</v>
      </c>
      <c r="G67" s="387">
        <v>0</v>
      </c>
      <c r="H67" s="387">
        <v>0</v>
      </c>
      <c r="I67" s="387">
        <v>0</v>
      </c>
      <c r="J67" s="387">
        <v>7.8888888888888883E-2</v>
      </c>
      <c r="K67" s="387">
        <v>0.1598</v>
      </c>
      <c r="L67" s="387">
        <v>0.28116666666666662</v>
      </c>
      <c r="M67" s="387">
        <v>0.41257142857142853</v>
      </c>
      <c r="N67" s="387">
        <v>0.63462499999999999</v>
      </c>
      <c r="O67" s="387">
        <v>0.85111111111111115</v>
      </c>
      <c r="P67" s="387">
        <v>1.0714000000000001</v>
      </c>
      <c r="Q67" s="387">
        <v>1.6359999999999999</v>
      </c>
      <c r="R67" s="387">
        <v>2.2683333333333335</v>
      </c>
      <c r="S67" s="387">
        <v>3.1235428571428572</v>
      </c>
      <c r="T67" s="387">
        <v>4.1853999999999996</v>
      </c>
      <c r="U67" s="387">
        <v>5.6720800000000002</v>
      </c>
      <c r="V67" s="387">
        <v>6.6631999999999998</v>
      </c>
      <c r="W67" s="387">
        <v>7.902075</v>
      </c>
      <c r="X67" s="387">
        <v>8.6454199999999997</v>
      </c>
      <c r="Y67" s="387">
        <v>10.13208</v>
      </c>
      <c r="Z67" s="55" t="s">
        <v>80</v>
      </c>
    </row>
    <row r="68" spans="1:26" ht="19" customHeight="1">
      <c r="A68" s="40"/>
      <c r="B68" s="51"/>
      <c r="C68" s="51"/>
      <c r="D68" s="51"/>
      <c r="E68" s="51"/>
      <c r="F68" s="51"/>
      <c r="G68" s="51"/>
      <c r="H68" s="51"/>
      <c r="I68" s="51"/>
      <c r="J68" s="51"/>
      <c r="K68" s="51"/>
      <c r="L68" s="51"/>
      <c r="M68" s="51"/>
    </row>
    <row r="69" spans="1:26" ht="19" customHeight="1">
      <c r="A69" s="59"/>
      <c r="B69" s="60"/>
      <c r="C69" s="60"/>
      <c r="D69" s="60"/>
      <c r="E69" s="61"/>
      <c r="F69" s="61"/>
      <c r="G69" s="61"/>
      <c r="H69" s="61"/>
      <c r="I69" s="61"/>
      <c r="J69" s="61"/>
      <c r="K69" s="61"/>
      <c r="L69" s="59"/>
      <c r="M69" s="59"/>
    </row>
    <row r="70" spans="1:26" ht="19" customHeight="1">
      <c r="B70" s="52"/>
      <c r="C70" s="52"/>
      <c r="D70" s="52"/>
      <c r="E70" s="52"/>
      <c r="F70" s="52"/>
      <c r="G70" s="52"/>
      <c r="H70" s="52"/>
      <c r="I70" s="52"/>
      <c r="J70" s="52"/>
      <c r="K70" s="52"/>
      <c r="L70" s="52"/>
      <c r="M70" s="52"/>
    </row>
    <row r="71" spans="1:26" ht="19" customHeight="1">
      <c r="B71" s="52"/>
      <c r="C71" s="52"/>
      <c r="D71" s="52"/>
      <c r="E71" s="52"/>
      <c r="F71" s="52"/>
      <c r="G71" s="52"/>
      <c r="H71" s="52"/>
      <c r="I71" s="52"/>
      <c r="J71" s="52"/>
      <c r="K71" s="52"/>
      <c r="L71" s="52"/>
      <c r="M71" s="52"/>
    </row>
    <row r="72" spans="1:26" ht="19" customHeight="1">
      <c r="B72" s="52"/>
      <c r="C72" s="52"/>
      <c r="D72" s="52"/>
      <c r="E72" s="52"/>
      <c r="F72" s="52"/>
      <c r="G72" s="52"/>
      <c r="H72" s="52"/>
      <c r="I72" s="52"/>
      <c r="J72" s="52"/>
      <c r="K72" s="52"/>
      <c r="L72" s="52"/>
      <c r="M72" s="52"/>
    </row>
    <row r="73" spans="1:26" ht="19" customHeight="1">
      <c r="B73" s="52"/>
      <c r="C73" s="52"/>
      <c r="D73" s="52"/>
      <c r="E73" s="52"/>
      <c r="F73" s="52"/>
      <c r="G73" s="52"/>
      <c r="H73" s="52"/>
      <c r="I73" s="52"/>
      <c r="J73" s="52"/>
      <c r="K73" s="52"/>
      <c r="L73" s="52"/>
      <c r="M73" s="52"/>
    </row>
    <row r="74" spans="1:26" ht="19" customHeight="1">
      <c r="B74" s="52"/>
      <c r="C74" s="52"/>
      <c r="D74" s="52"/>
      <c r="E74" s="52"/>
      <c r="F74" s="52"/>
      <c r="G74" s="52"/>
      <c r="H74" s="52"/>
      <c r="I74" s="52"/>
      <c r="J74" s="52"/>
      <c r="K74" s="52"/>
      <c r="L74" s="52"/>
      <c r="M74" s="52"/>
    </row>
    <row r="75" spans="1:26" ht="19" customHeight="1">
      <c r="B75" s="52"/>
      <c r="C75" s="52"/>
      <c r="D75" s="52"/>
      <c r="E75" s="52"/>
      <c r="F75" s="52"/>
      <c r="G75" s="52"/>
      <c r="H75" s="52"/>
      <c r="I75" s="52"/>
      <c r="J75" s="52"/>
      <c r="K75" s="52"/>
      <c r="L75" s="52"/>
      <c r="M75" s="52"/>
    </row>
    <row r="76" spans="1:26" ht="19" customHeight="1">
      <c r="B76" s="52"/>
      <c r="C76" s="52"/>
      <c r="D76" s="52"/>
      <c r="E76" s="52"/>
      <c r="F76" s="52"/>
      <c r="G76" s="52"/>
      <c r="H76" s="52"/>
      <c r="I76" s="52"/>
      <c r="J76" s="52"/>
      <c r="K76" s="52"/>
      <c r="L76" s="52"/>
      <c r="M76" s="52"/>
    </row>
    <row r="77" spans="1:26">
      <c r="B77" s="52"/>
      <c r="C77" s="52"/>
      <c r="D77" s="52"/>
      <c r="E77" s="52"/>
      <c r="F77" s="52"/>
      <c r="G77" s="52"/>
      <c r="H77" s="52"/>
      <c r="I77" s="52"/>
      <c r="J77" s="52"/>
      <c r="K77" s="52"/>
      <c r="L77" s="52"/>
      <c r="M77" s="52"/>
    </row>
    <row r="78" spans="1:26">
      <c r="B78" s="52"/>
      <c r="C78" s="52"/>
      <c r="D78" s="52"/>
      <c r="E78" s="52"/>
      <c r="F78" s="52"/>
      <c r="G78" s="52"/>
      <c r="H78" s="52"/>
      <c r="I78" s="52"/>
      <c r="J78" s="52"/>
      <c r="K78" s="52"/>
      <c r="L78" s="52"/>
      <c r="M78" s="52"/>
    </row>
    <row r="79" spans="1:26">
      <c r="B79" s="52"/>
      <c r="C79" s="52"/>
      <c r="D79" s="52"/>
      <c r="E79" s="52"/>
      <c r="F79" s="52"/>
      <c r="G79" s="52"/>
      <c r="H79" s="52"/>
      <c r="I79" s="52"/>
      <c r="J79" s="52"/>
      <c r="K79" s="52"/>
      <c r="L79" s="52"/>
      <c r="M79" s="52"/>
    </row>
    <row r="80" spans="1:26">
      <c r="B80" s="52"/>
      <c r="C80" s="52"/>
      <c r="D80" s="52"/>
      <c r="E80" s="52"/>
      <c r="F80" s="52"/>
      <c r="G80" s="52"/>
      <c r="H80" s="52"/>
      <c r="I80" s="52"/>
      <c r="J80" s="52"/>
      <c r="K80" s="52"/>
      <c r="L80" s="52"/>
      <c r="M80" s="52"/>
    </row>
    <row r="81" spans="2:13">
      <c r="B81" s="52"/>
      <c r="C81" s="52"/>
      <c r="D81" s="52"/>
      <c r="E81" s="52"/>
      <c r="F81" s="52"/>
      <c r="G81" s="52"/>
      <c r="H81" s="52"/>
      <c r="I81" s="52"/>
      <c r="J81" s="52"/>
      <c r="K81" s="52"/>
      <c r="L81" s="52"/>
      <c r="M81" s="52"/>
    </row>
    <row r="82" spans="2:13">
      <c r="B82" s="52"/>
      <c r="C82" s="52"/>
      <c r="D82" s="52"/>
      <c r="E82" s="52"/>
      <c r="F82" s="52"/>
      <c r="G82" s="52"/>
      <c r="H82" s="52"/>
      <c r="I82" s="52"/>
      <c r="J82" s="52"/>
      <c r="K82" s="52"/>
      <c r="L82" s="52"/>
      <c r="M82" s="52"/>
    </row>
    <row r="83" spans="2:13">
      <c r="B83" s="52"/>
      <c r="C83" s="52"/>
      <c r="D83" s="52"/>
      <c r="E83" s="52"/>
      <c r="F83" s="52"/>
      <c r="G83" s="52"/>
      <c r="H83" s="52"/>
      <c r="I83" s="52"/>
      <c r="J83" s="52"/>
      <c r="K83" s="52"/>
      <c r="L83" s="52"/>
      <c r="M83" s="52"/>
    </row>
    <row r="84" spans="2:13">
      <c r="B84" s="52"/>
      <c r="C84" s="52"/>
      <c r="D84" s="52"/>
      <c r="E84" s="52"/>
      <c r="F84" s="52"/>
      <c r="G84" s="52"/>
      <c r="H84" s="52"/>
      <c r="I84" s="52"/>
      <c r="J84" s="52"/>
      <c r="K84" s="52"/>
      <c r="L84" s="52"/>
      <c r="M84" s="52"/>
    </row>
    <row r="85" spans="2:13">
      <c r="B85" s="52"/>
      <c r="C85" s="52"/>
      <c r="D85" s="52"/>
      <c r="E85" s="52"/>
      <c r="F85" s="52"/>
      <c r="G85" s="52"/>
      <c r="H85" s="52"/>
      <c r="I85" s="52"/>
      <c r="J85" s="52"/>
      <c r="K85" s="52"/>
      <c r="L85" s="52"/>
      <c r="M85" s="52"/>
    </row>
    <row r="86" spans="2:13">
      <c r="B86" s="52"/>
      <c r="C86" s="52"/>
      <c r="D86" s="52"/>
      <c r="E86" s="52"/>
      <c r="F86" s="52"/>
      <c r="G86" s="52"/>
      <c r="H86" s="52"/>
      <c r="I86" s="52"/>
      <c r="J86" s="52"/>
      <c r="K86" s="52"/>
      <c r="L86" s="52"/>
      <c r="M86" s="52"/>
    </row>
    <row r="87" spans="2:13">
      <c r="B87" s="52"/>
      <c r="C87" s="52"/>
      <c r="D87" s="52"/>
      <c r="E87" s="52"/>
      <c r="F87" s="52"/>
      <c r="G87" s="52"/>
      <c r="H87" s="52"/>
      <c r="I87" s="52"/>
      <c r="J87" s="52"/>
      <c r="K87" s="52"/>
      <c r="L87" s="52"/>
      <c r="M87" s="52"/>
    </row>
    <row r="88" spans="2:13">
      <c r="B88" s="52"/>
      <c r="C88" s="52"/>
      <c r="D88" s="52"/>
      <c r="E88" s="52"/>
      <c r="F88" s="52"/>
      <c r="G88" s="52"/>
      <c r="H88" s="52"/>
      <c r="I88" s="52"/>
      <c r="J88" s="52"/>
      <c r="K88" s="52"/>
      <c r="L88" s="52"/>
      <c r="M88" s="52"/>
    </row>
    <row r="89" spans="2:13">
      <c r="B89" s="52"/>
      <c r="C89" s="52"/>
      <c r="D89" s="52"/>
      <c r="E89" s="52"/>
      <c r="F89" s="52"/>
      <c r="G89" s="52"/>
      <c r="H89" s="52"/>
      <c r="I89" s="52"/>
      <c r="J89" s="52"/>
      <c r="K89" s="52"/>
      <c r="L89" s="52"/>
      <c r="M89" s="52"/>
    </row>
    <row r="90" spans="2:13">
      <c r="B90" s="52"/>
      <c r="C90" s="52"/>
      <c r="D90" s="52"/>
      <c r="E90" s="52"/>
      <c r="F90" s="52"/>
      <c r="G90" s="52"/>
      <c r="H90" s="52"/>
      <c r="I90" s="52"/>
      <c r="J90" s="52"/>
      <c r="K90" s="52"/>
      <c r="L90" s="52"/>
      <c r="M90" s="52"/>
    </row>
    <row r="91" spans="2:13">
      <c r="B91" s="52"/>
      <c r="C91" s="52"/>
      <c r="D91" s="52"/>
      <c r="E91" s="52"/>
      <c r="F91" s="52"/>
      <c r="G91" s="52"/>
      <c r="H91" s="52"/>
      <c r="I91" s="52"/>
      <c r="J91" s="52"/>
      <c r="K91" s="52"/>
      <c r="L91" s="52"/>
      <c r="M91" s="52"/>
    </row>
    <row r="92" spans="2:13">
      <c r="B92" s="52"/>
      <c r="C92" s="52"/>
      <c r="D92" s="52"/>
      <c r="E92" s="52"/>
      <c r="F92" s="52"/>
      <c r="G92" s="52"/>
      <c r="H92" s="52"/>
      <c r="I92" s="52"/>
      <c r="J92" s="52"/>
      <c r="K92" s="52"/>
      <c r="L92" s="52"/>
      <c r="M92" s="52"/>
    </row>
    <row r="93" spans="2:13">
      <c r="B93" s="52"/>
      <c r="C93" s="52"/>
      <c r="D93" s="52"/>
      <c r="E93" s="52"/>
      <c r="F93" s="52"/>
      <c r="G93" s="52"/>
      <c r="H93" s="52"/>
      <c r="I93" s="52"/>
      <c r="J93" s="52"/>
      <c r="K93" s="52"/>
      <c r="L93" s="52"/>
      <c r="M93" s="52"/>
    </row>
    <row r="94" spans="2:13">
      <c r="B94" s="52"/>
      <c r="C94" s="52"/>
      <c r="D94" s="52"/>
      <c r="E94" s="52"/>
      <c r="F94" s="52"/>
      <c r="G94" s="52"/>
      <c r="H94" s="52"/>
      <c r="I94" s="52"/>
      <c r="J94" s="52"/>
      <c r="K94" s="52"/>
      <c r="L94" s="52"/>
      <c r="M94" s="52"/>
    </row>
    <row r="95" spans="2:13">
      <c r="B95" s="52"/>
      <c r="C95" s="52"/>
      <c r="D95" s="52"/>
      <c r="E95" s="52"/>
      <c r="F95" s="52"/>
      <c r="G95" s="52"/>
      <c r="H95" s="52"/>
      <c r="I95" s="52"/>
      <c r="J95" s="52"/>
      <c r="K95" s="52"/>
      <c r="L95" s="52"/>
      <c r="M95" s="52"/>
    </row>
    <row r="96" spans="2:13">
      <c r="B96" s="52"/>
      <c r="C96" s="52"/>
      <c r="D96" s="52"/>
      <c r="E96" s="52"/>
      <c r="F96" s="52"/>
      <c r="G96" s="52"/>
      <c r="H96" s="52"/>
      <c r="I96" s="52"/>
      <c r="J96" s="52"/>
      <c r="K96" s="52"/>
      <c r="L96" s="52"/>
      <c r="M96" s="52"/>
    </row>
    <row r="97" spans="2:13">
      <c r="B97" s="52"/>
      <c r="C97" s="52"/>
      <c r="D97" s="52"/>
      <c r="E97" s="52"/>
      <c r="F97" s="52"/>
      <c r="G97" s="52"/>
      <c r="H97" s="52"/>
      <c r="I97" s="52"/>
      <c r="J97" s="52"/>
      <c r="K97" s="52"/>
      <c r="L97" s="52"/>
      <c r="M97" s="52"/>
    </row>
    <row r="98" spans="2:13">
      <c r="B98" s="52"/>
      <c r="C98" s="52"/>
      <c r="D98" s="52"/>
      <c r="E98" s="52"/>
      <c r="F98" s="52"/>
      <c r="G98" s="52"/>
      <c r="H98" s="52"/>
      <c r="I98" s="52"/>
      <c r="J98" s="52"/>
      <c r="K98" s="52"/>
      <c r="L98" s="52"/>
      <c r="M98" s="52"/>
    </row>
    <row r="99" spans="2:13">
      <c r="B99" s="52"/>
      <c r="C99" s="52"/>
      <c r="D99" s="52"/>
      <c r="E99" s="52"/>
      <c r="F99" s="52"/>
      <c r="G99" s="52"/>
      <c r="H99" s="52"/>
      <c r="I99" s="52"/>
      <c r="J99" s="52"/>
      <c r="K99" s="52"/>
      <c r="L99" s="52"/>
      <c r="M99" s="52"/>
    </row>
    <row r="100" spans="2:13">
      <c r="B100" s="52"/>
      <c r="C100" s="52"/>
      <c r="D100" s="52"/>
      <c r="E100" s="52"/>
      <c r="F100" s="52"/>
      <c r="G100" s="52"/>
      <c r="H100" s="52"/>
      <c r="I100" s="52"/>
      <c r="J100" s="52"/>
      <c r="K100" s="52"/>
      <c r="L100" s="52"/>
      <c r="M100" s="52"/>
    </row>
    <row r="101" spans="2:13">
      <c r="B101" s="52"/>
      <c r="C101" s="52"/>
      <c r="D101" s="52"/>
      <c r="E101" s="52"/>
      <c r="F101" s="52"/>
      <c r="G101" s="52"/>
      <c r="H101" s="52"/>
      <c r="I101" s="52"/>
      <c r="J101" s="52"/>
      <c r="K101" s="52"/>
      <c r="L101" s="52"/>
      <c r="M101" s="52"/>
    </row>
    <row r="102" spans="2:13">
      <c r="B102" s="52"/>
      <c r="C102" s="52"/>
      <c r="D102" s="52"/>
      <c r="E102" s="52"/>
      <c r="F102" s="52"/>
      <c r="G102" s="52"/>
      <c r="H102" s="52"/>
      <c r="I102" s="52"/>
      <c r="J102" s="52"/>
      <c r="K102" s="52"/>
      <c r="L102" s="52"/>
      <c r="M102" s="52"/>
    </row>
    <row r="103" spans="2:13">
      <c r="B103" s="52"/>
      <c r="C103" s="52"/>
      <c r="D103" s="52"/>
      <c r="E103" s="52"/>
      <c r="F103" s="52"/>
      <c r="G103" s="52"/>
      <c r="H103" s="52"/>
      <c r="I103" s="52"/>
      <c r="J103" s="52"/>
      <c r="K103" s="52"/>
      <c r="L103" s="52"/>
      <c r="M103" s="52"/>
    </row>
    <row r="104" spans="2:13">
      <c r="B104" s="52"/>
      <c r="C104" s="52"/>
      <c r="D104" s="52"/>
      <c r="E104" s="52"/>
      <c r="F104" s="52"/>
      <c r="G104" s="52"/>
      <c r="H104" s="52"/>
      <c r="I104" s="52"/>
      <c r="J104" s="52"/>
      <c r="K104" s="52"/>
      <c r="L104" s="52"/>
      <c r="M104" s="52"/>
    </row>
    <row r="105" spans="2:13">
      <c r="B105" s="52"/>
      <c r="C105" s="52"/>
      <c r="D105" s="52"/>
      <c r="E105" s="52"/>
      <c r="F105" s="52"/>
      <c r="G105" s="52"/>
      <c r="H105" s="52"/>
      <c r="I105" s="52"/>
      <c r="J105" s="52"/>
      <c r="K105" s="52"/>
      <c r="L105" s="52"/>
      <c r="M105" s="52"/>
    </row>
    <row r="106" spans="2:13">
      <c r="B106" s="52"/>
      <c r="C106" s="52"/>
      <c r="D106" s="52"/>
      <c r="E106" s="52"/>
      <c r="F106" s="52"/>
      <c r="G106" s="52"/>
      <c r="H106" s="52"/>
      <c r="I106" s="52"/>
      <c r="J106" s="52"/>
      <c r="K106" s="52"/>
      <c r="L106" s="52"/>
      <c r="M106" s="52"/>
    </row>
    <row r="107" spans="2:13">
      <c r="B107" s="52"/>
      <c r="C107" s="52"/>
      <c r="D107" s="52"/>
      <c r="E107" s="52"/>
      <c r="F107" s="52"/>
      <c r="G107" s="52"/>
      <c r="H107" s="52"/>
      <c r="I107" s="52"/>
      <c r="J107" s="52"/>
      <c r="K107" s="52"/>
      <c r="L107" s="52"/>
      <c r="M107" s="52"/>
    </row>
    <row r="108" spans="2:13">
      <c r="B108" s="52"/>
      <c r="C108" s="52"/>
      <c r="D108" s="52"/>
      <c r="E108" s="52"/>
      <c r="F108" s="52"/>
      <c r="G108" s="52"/>
      <c r="H108" s="52"/>
      <c r="I108" s="52"/>
      <c r="J108" s="52"/>
      <c r="K108" s="52"/>
      <c r="L108" s="52"/>
      <c r="M108" s="52"/>
    </row>
    <row r="109" spans="2:13">
      <c r="B109" s="52"/>
      <c r="C109" s="52"/>
      <c r="D109" s="52"/>
      <c r="E109" s="52"/>
      <c r="F109" s="52"/>
      <c r="G109" s="52"/>
      <c r="H109" s="52"/>
      <c r="I109" s="52"/>
      <c r="J109" s="52"/>
      <c r="K109" s="52"/>
      <c r="L109" s="52"/>
      <c r="M109" s="52"/>
    </row>
    <row r="110" spans="2:13">
      <c r="B110" s="52"/>
      <c r="C110" s="52"/>
      <c r="D110" s="52"/>
      <c r="E110" s="52"/>
      <c r="F110" s="52"/>
      <c r="G110" s="52"/>
      <c r="H110" s="52"/>
      <c r="I110" s="52"/>
      <c r="J110" s="52"/>
      <c r="K110" s="52"/>
      <c r="L110" s="52"/>
      <c r="M110" s="52"/>
    </row>
    <row r="111" spans="2:13">
      <c r="B111" s="52"/>
      <c r="C111" s="52"/>
      <c r="D111" s="52"/>
      <c r="E111" s="52"/>
      <c r="F111" s="52"/>
      <c r="G111" s="52"/>
      <c r="H111" s="52"/>
      <c r="I111" s="52"/>
      <c r="J111" s="52"/>
      <c r="K111" s="52"/>
      <c r="L111" s="52"/>
      <c r="M111" s="52"/>
    </row>
    <row r="112" spans="2:13">
      <c r="B112" s="52"/>
      <c r="C112" s="52"/>
      <c r="D112" s="52"/>
      <c r="E112" s="52"/>
      <c r="F112" s="52"/>
      <c r="G112" s="52"/>
      <c r="H112" s="52"/>
      <c r="I112" s="52"/>
      <c r="J112" s="52"/>
      <c r="K112" s="52"/>
      <c r="L112" s="52"/>
      <c r="M112" s="52"/>
    </row>
    <row r="113" spans="2:13">
      <c r="B113" s="52"/>
      <c r="C113" s="52"/>
      <c r="D113" s="52"/>
      <c r="E113" s="52"/>
      <c r="F113" s="52"/>
      <c r="G113" s="52"/>
      <c r="H113" s="52"/>
      <c r="I113" s="52"/>
      <c r="J113" s="52"/>
      <c r="K113" s="52"/>
      <c r="L113" s="52"/>
      <c r="M113" s="52"/>
    </row>
    <row r="114" spans="2:13">
      <c r="B114" s="52"/>
      <c r="C114" s="52"/>
      <c r="D114" s="52"/>
      <c r="E114" s="52"/>
      <c r="F114" s="52"/>
      <c r="G114" s="52"/>
      <c r="H114" s="52"/>
      <c r="I114" s="52"/>
      <c r="J114" s="52"/>
      <c r="K114" s="52"/>
      <c r="L114" s="52"/>
      <c r="M114" s="52"/>
    </row>
    <row r="115" spans="2:13">
      <c r="B115" s="52"/>
      <c r="C115" s="52"/>
      <c r="D115" s="52"/>
      <c r="E115" s="52"/>
      <c r="F115" s="52"/>
      <c r="G115" s="52"/>
      <c r="H115" s="52"/>
      <c r="I115" s="52"/>
      <c r="J115" s="52"/>
      <c r="K115" s="52"/>
      <c r="L115" s="52"/>
      <c r="M115" s="52"/>
    </row>
    <row r="116" spans="2:13">
      <c r="B116" s="52"/>
      <c r="C116" s="52"/>
      <c r="D116" s="52"/>
      <c r="E116" s="52"/>
      <c r="F116" s="52"/>
      <c r="G116" s="52"/>
      <c r="H116" s="52"/>
      <c r="I116" s="52"/>
      <c r="J116" s="52"/>
      <c r="K116" s="52"/>
      <c r="L116" s="52"/>
      <c r="M116" s="52"/>
    </row>
    <row r="117" spans="2:13">
      <c r="B117" s="52"/>
      <c r="C117" s="52"/>
      <c r="D117" s="52"/>
      <c r="E117" s="52"/>
      <c r="F117" s="52"/>
      <c r="G117" s="52"/>
      <c r="H117" s="52"/>
      <c r="I117" s="52"/>
      <c r="J117" s="52"/>
      <c r="K117" s="52"/>
      <c r="L117" s="52"/>
      <c r="M117" s="52"/>
    </row>
    <row r="118" spans="2:13">
      <c r="B118" s="52"/>
      <c r="C118" s="52"/>
      <c r="D118" s="52"/>
      <c r="E118" s="52"/>
      <c r="F118" s="52"/>
      <c r="G118" s="52"/>
      <c r="H118" s="52"/>
      <c r="I118" s="52"/>
      <c r="J118" s="52"/>
      <c r="K118" s="52"/>
      <c r="L118" s="52"/>
      <c r="M118" s="52"/>
    </row>
    <row r="119" spans="2:13">
      <c r="B119" s="52"/>
      <c r="C119" s="52"/>
      <c r="D119" s="52"/>
      <c r="E119" s="52"/>
      <c r="F119" s="52"/>
      <c r="G119" s="52"/>
      <c r="H119" s="52"/>
      <c r="I119" s="52"/>
      <c r="J119" s="52"/>
      <c r="K119" s="52"/>
      <c r="L119" s="52"/>
      <c r="M119" s="52"/>
    </row>
    <row r="120" spans="2:13">
      <c r="B120" s="52"/>
      <c r="C120" s="52"/>
      <c r="D120" s="52"/>
      <c r="E120" s="52"/>
      <c r="F120" s="52"/>
      <c r="G120" s="52"/>
      <c r="H120" s="52"/>
      <c r="I120" s="52"/>
      <c r="J120" s="52"/>
      <c r="K120" s="52"/>
      <c r="L120" s="52"/>
      <c r="M120" s="52"/>
    </row>
    <row r="121" spans="2:13">
      <c r="B121" s="52"/>
      <c r="C121" s="52"/>
      <c r="D121" s="52"/>
      <c r="E121" s="52"/>
      <c r="F121" s="52"/>
      <c r="G121" s="52"/>
      <c r="H121" s="52"/>
      <c r="I121" s="52"/>
      <c r="J121" s="52"/>
      <c r="K121" s="52"/>
      <c r="L121" s="52"/>
      <c r="M121" s="52"/>
    </row>
  </sheetData>
  <mergeCells count="6">
    <mergeCell ref="B6:L6"/>
    <mergeCell ref="B39:M39"/>
    <mergeCell ref="N6:Y6"/>
    <mergeCell ref="B9:M9"/>
    <mergeCell ref="N9:Y9"/>
    <mergeCell ref="N39:Y39"/>
  </mergeCells>
  <phoneticPr fontId="7" type="noConversion"/>
  <printOptions horizontalCentered="1"/>
  <pageMargins left="0.39370078740157483" right="0.39370078740157483" top="0.59055118110236227" bottom="0.59055118110236227" header="0.39370078740157483" footer="0.39370078740157483"/>
  <pageSetup paperSize="9" scale="50" fitToWidth="2" orientation="portrait" r:id="rId1"/>
  <headerFooter alignWithMargins="0">
    <oddHeader>&amp;C&amp;"Helvetica,Fett"&amp;12 2017</oddHeader>
    <oddFooter>&amp;C&amp;"Helvetica,Standard" Eidg. Steuerverwaltung  -  Administration fédérale des contributions  -  Amministrazione federale delle contribuzioni&amp;R14 - 15</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37"/>
  <dimension ref="A1:N78"/>
  <sheetViews>
    <sheetView view="pageLayout" zoomScale="70" zoomScaleNormal="75" zoomScalePageLayoutView="70" workbookViewId="0"/>
  </sheetViews>
  <sheetFormatPr baseColWidth="10" defaultColWidth="10.33203125" defaultRowHeight="18"/>
  <cols>
    <col min="1" max="1" width="32.6640625" style="20" customWidth="1"/>
    <col min="2" max="14" width="10.33203125" style="20" customWidth="1"/>
    <col min="15" max="16" width="10.6640625" style="20" customWidth="1"/>
    <col min="17" max="21" width="12.6640625" style="20" customWidth="1"/>
    <col min="22" max="16384" width="10.33203125" style="20"/>
  </cols>
  <sheetData>
    <row r="1" spans="1:14" ht="20.25" customHeight="1">
      <c r="A1" s="18" t="s">
        <v>326</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5</v>
      </c>
      <c r="B10" s="773" t="s">
        <v>9</v>
      </c>
      <c r="C10" s="774"/>
      <c r="D10" s="774"/>
      <c r="E10" s="774"/>
      <c r="F10" s="774"/>
      <c r="G10" s="774"/>
      <c r="H10" s="774"/>
      <c r="I10" s="774"/>
      <c r="J10" s="774"/>
      <c r="K10" s="774"/>
      <c r="L10" s="774"/>
      <c r="M10" s="774"/>
      <c r="N10" s="775"/>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70" t="s">
        <v>15</v>
      </c>
      <c r="C15" s="771"/>
      <c r="D15" s="771"/>
      <c r="E15" s="771"/>
      <c r="F15" s="771"/>
      <c r="G15" s="771"/>
      <c r="H15" s="771"/>
      <c r="I15" s="771"/>
      <c r="J15" s="771"/>
      <c r="K15" s="771"/>
      <c r="L15" s="771"/>
      <c r="M15" s="771"/>
      <c r="N15" s="772"/>
    </row>
    <row r="16" spans="1:14" ht="19" customHeight="1">
      <c r="A16" s="25" t="s">
        <v>155</v>
      </c>
      <c r="B16" s="26">
        <v>1.1910000000000003</v>
      </c>
      <c r="C16" s="26">
        <v>5.0149999999999997</v>
      </c>
      <c r="D16" s="26">
        <v>6.1370000000000005</v>
      </c>
      <c r="E16" s="26">
        <v>7.0075000000000003</v>
      </c>
      <c r="F16" s="26">
        <v>9.3890000000000011</v>
      </c>
      <c r="G16" s="26">
        <v>11.793500000000002</v>
      </c>
      <c r="H16" s="26">
        <v>13.865999999999998</v>
      </c>
      <c r="I16" s="26">
        <v>15.287999999999998</v>
      </c>
      <c r="J16" s="26">
        <v>18.4254</v>
      </c>
      <c r="K16" s="26">
        <v>21.219149999999996</v>
      </c>
      <c r="L16" s="26">
        <v>23.953400000000009</v>
      </c>
      <c r="M16" s="26">
        <v>26.431149999999992</v>
      </c>
      <c r="N16" s="26">
        <v>26.608430000000006</v>
      </c>
    </row>
    <row r="17" spans="1:14" ht="19" customHeight="1">
      <c r="A17" s="25" t="s">
        <v>56</v>
      </c>
      <c r="B17" s="26">
        <v>0</v>
      </c>
      <c r="C17" s="26">
        <v>6.3820000000000006</v>
      </c>
      <c r="D17" s="26">
        <v>12.4025</v>
      </c>
      <c r="E17" s="26">
        <v>17.461500000000001</v>
      </c>
      <c r="F17" s="26">
        <v>17.296500000000002</v>
      </c>
      <c r="G17" s="26">
        <v>15.997749999999996</v>
      </c>
      <c r="H17" s="26">
        <v>17.423250000000007</v>
      </c>
      <c r="I17" s="26">
        <v>19.543199999999995</v>
      </c>
      <c r="J17" s="26">
        <v>23.426200000000005</v>
      </c>
      <c r="K17" s="26">
        <v>25.021500000000003</v>
      </c>
      <c r="L17" s="26">
        <v>26.250100000000014</v>
      </c>
      <c r="M17" s="26">
        <v>27.341499999999968</v>
      </c>
      <c r="N17" s="26">
        <v>27.758300000000002</v>
      </c>
    </row>
    <row r="18" spans="1:14" ht="19" customHeight="1">
      <c r="A18" s="25" t="s">
        <v>59</v>
      </c>
      <c r="B18" s="26">
        <v>0</v>
      </c>
      <c r="C18" s="26">
        <v>2.109</v>
      </c>
      <c r="D18" s="26">
        <v>12.081</v>
      </c>
      <c r="E18" s="26">
        <v>14.652000000000005</v>
      </c>
      <c r="F18" s="26">
        <v>14.152000000000003</v>
      </c>
      <c r="G18" s="26">
        <v>12.404499999999993</v>
      </c>
      <c r="H18" s="26">
        <v>12.903500000000005</v>
      </c>
      <c r="I18" s="26">
        <v>15.443800000000001</v>
      </c>
      <c r="J18" s="26">
        <v>18.362399999999994</v>
      </c>
      <c r="K18" s="26">
        <v>19.185200000000005</v>
      </c>
      <c r="L18" s="26">
        <v>19.185300000000002</v>
      </c>
      <c r="M18" s="26">
        <v>19.163699999999999</v>
      </c>
      <c r="N18" s="26">
        <v>19.180959999999999</v>
      </c>
    </row>
    <row r="19" spans="1:14" ht="19" customHeight="1">
      <c r="A19" s="25" t="s">
        <v>62</v>
      </c>
      <c r="B19" s="26">
        <v>0</v>
      </c>
      <c r="C19" s="26">
        <v>0</v>
      </c>
      <c r="D19" s="26">
        <v>11.585349999999998</v>
      </c>
      <c r="E19" s="26">
        <v>12.905200000000001</v>
      </c>
      <c r="F19" s="26">
        <v>13.051849999999998</v>
      </c>
      <c r="G19" s="26">
        <v>12.538575000000002</v>
      </c>
      <c r="H19" s="26">
        <v>11.438699999999999</v>
      </c>
      <c r="I19" s="26">
        <v>12.289269999999997</v>
      </c>
      <c r="J19" s="26">
        <v>13.110510000000003</v>
      </c>
      <c r="K19" s="26">
        <v>13.110510000000003</v>
      </c>
      <c r="L19" s="26">
        <v>13.110509999999994</v>
      </c>
      <c r="M19" s="26">
        <v>13.095845000000001</v>
      </c>
      <c r="N19" s="26">
        <v>13.107576999999997</v>
      </c>
    </row>
    <row r="20" spans="1:14" ht="19" customHeight="1">
      <c r="A20" s="25" t="s">
        <v>65</v>
      </c>
      <c r="B20" s="26">
        <v>2.5380000000000007</v>
      </c>
      <c r="C20" s="26">
        <v>4.6955</v>
      </c>
      <c r="D20" s="26">
        <v>6.8525000000000018</v>
      </c>
      <c r="E20" s="26">
        <v>9.729000000000001</v>
      </c>
      <c r="F20" s="26">
        <v>10.659499999999998</v>
      </c>
      <c r="G20" s="26">
        <v>8.4812499999999993</v>
      </c>
      <c r="H20" s="26">
        <v>11.442250000000003</v>
      </c>
      <c r="I20" s="26">
        <v>13.425999999999998</v>
      </c>
      <c r="J20" s="26">
        <v>14.745800000000003</v>
      </c>
      <c r="K20" s="26">
        <v>14.745749999999996</v>
      </c>
      <c r="L20" s="26">
        <v>14.750000000000007</v>
      </c>
      <c r="M20" s="26">
        <v>14.733099999999991</v>
      </c>
      <c r="N20" s="26">
        <v>18.348590000000002</v>
      </c>
    </row>
    <row r="21" spans="1:14" ht="19" customHeight="1">
      <c r="A21" s="25" t="s">
        <v>68</v>
      </c>
      <c r="B21" s="26">
        <v>0</v>
      </c>
      <c r="C21" s="26">
        <v>5.9209999999999994</v>
      </c>
      <c r="D21" s="26">
        <v>9.9145000000000003</v>
      </c>
      <c r="E21" s="26">
        <v>10.052</v>
      </c>
      <c r="F21" s="26">
        <v>10.878500000000004</v>
      </c>
      <c r="G21" s="26">
        <v>10.809499999999998</v>
      </c>
      <c r="H21" s="26">
        <v>13.012499999999999</v>
      </c>
      <c r="I21" s="26">
        <v>12.2278</v>
      </c>
      <c r="J21" s="26">
        <v>12.310400000000005</v>
      </c>
      <c r="K21" s="26">
        <v>12.310349999999994</v>
      </c>
      <c r="L21" s="26">
        <v>12.310400000000008</v>
      </c>
      <c r="M21" s="26">
        <v>12.2966</v>
      </c>
      <c r="N21" s="26">
        <v>12.307629999999998</v>
      </c>
    </row>
    <row r="22" spans="1:14" ht="19" customHeight="1">
      <c r="A22" s="25" t="s">
        <v>71</v>
      </c>
      <c r="B22" s="26">
        <v>0</v>
      </c>
      <c r="C22" s="26">
        <v>1.6255000000000002</v>
      </c>
      <c r="D22" s="26">
        <v>6.5520000000000005</v>
      </c>
      <c r="E22" s="26">
        <v>10.221500000000001</v>
      </c>
      <c r="F22" s="26">
        <v>11.225500000000002</v>
      </c>
      <c r="G22" s="26">
        <v>11.677250000000001</v>
      </c>
      <c r="H22" s="26">
        <v>12.939999999999996</v>
      </c>
      <c r="I22" s="26">
        <v>13.759000000000004</v>
      </c>
      <c r="J22" s="26">
        <v>14.822499999999994</v>
      </c>
      <c r="K22" s="26">
        <v>15.430850000000001</v>
      </c>
      <c r="L22" s="26">
        <v>14.360999999999999</v>
      </c>
      <c r="M22" s="26">
        <v>13.419699999999999</v>
      </c>
      <c r="N22" s="26">
        <v>13.419650000000003</v>
      </c>
    </row>
    <row r="23" spans="1:14" ht="19" customHeight="1">
      <c r="A23" s="25" t="s">
        <v>74</v>
      </c>
      <c r="B23" s="26">
        <v>0</v>
      </c>
      <c r="C23" s="26">
        <v>8.7374999999999989</v>
      </c>
      <c r="D23" s="26">
        <v>9.613999999999999</v>
      </c>
      <c r="E23" s="26">
        <v>12.293500000000005</v>
      </c>
      <c r="F23" s="26">
        <v>10.108999999999996</v>
      </c>
      <c r="G23" s="26">
        <v>12.382499999999999</v>
      </c>
      <c r="H23" s="26">
        <v>14.198749999999999</v>
      </c>
      <c r="I23" s="26">
        <v>16.383000000000003</v>
      </c>
      <c r="J23" s="26">
        <v>17.259299999999989</v>
      </c>
      <c r="K23" s="26">
        <v>18.516600000000015</v>
      </c>
      <c r="L23" s="26">
        <v>19.869149999999987</v>
      </c>
      <c r="M23" s="26">
        <v>20.553650000000001</v>
      </c>
      <c r="N23" s="26">
        <v>21.14068</v>
      </c>
    </row>
    <row r="24" spans="1:14" ht="19" customHeight="1">
      <c r="A24" s="25" t="s">
        <v>77</v>
      </c>
      <c r="B24" s="26">
        <v>0</v>
      </c>
      <c r="C24" s="26">
        <v>0.78950000000000009</v>
      </c>
      <c r="D24" s="26">
        <v>3.1145000000000005</v>
      </c>
      <c r="E24" s="26">
        <v>4.1084999999999985</v>
      </c>
      <c r="F24" s="26">
        <v>4.4515000000000002</v>
      </c>
      <c r="G24" s="26">
        <v>4.4402500000000016</v>
      </c>
      <c r="H24" s="26">
        <v>4.4027499999999984</v>
      </c>
      <c r="I24" s="26">
        <v>6.7751000000000001</v>
      </c>
      <c r="J24" s="26">
        <v>10.729500000000002</v>
      </c>
      <c r="K24" s="26">
        <v>15.861049999999999</v>
      </c>
      <c r="L24" s="26">
        <v>11.920000000000007</v>
      </c>
      <c r="M24" s="26">
        <v>10.644550000000002</v>
      </c>
      <c r="N24" s="26">
        <v>10.65409</v>
      </c>
    </row>
    <row r="25" spans="1:14" ht="19" customHeight="1">
      <c r="A25" s="25" t="s">
        <v>53</v>
      </c>
      <c r="B25" s="26">
        <v>1.905</v>
      </c>
      <c r="C25" s="26">
        <v>4.0290000000000008</v>
      </c>
      <c r="D25" s="26">
        <v>7.7020000000000008</v>
      </c>
      <c r="E25" s="26">
        <v>11.633500000000002</v>
      </c>
      <c r="F25" s="26">
        <v>12.604999999999997</v>
      </c>
      <c r="G25" s="26">
        <v>14.619749999999998</v>
      </c>
      <c r="H25" s="26">
        <v>16.551750000000002</v>
      </c>
      <c r="I25" s="26">
        <v>19.610200000000006</v>
      </c>
      <c r="J25" s="26">
        <v>23.035199999999996</v>
      </c>
      <c r="K25" s="26">
        <v>24.417650000000005</v>
      </c>
      <c r="L25" s="26">
        <v>27.621249999999986</v>
      </c>
      <c r="M25" s="26">
        <v>26.500650000000007</v>
      </c>
      <c r="N25" s="26">
        <v>22.75705</v>
      </c>
    </row>
    <row r="26" spans="1:14" ht="19" customHeight="1">
      <c r="A26" s="25" t="s">
        <v>57</v>
      </c>
      <c r="B26" s="26">
        <v>0</v>
      </c>
      <c r="C26" s="26">
        <v>6.6739999999999995</v>
      </c>
      <c r="D26" s="26">
        <v>12.8965</v>
      </c>
      <c r="E26" s="26">
        <v>14.2</v>
      </c>
      <c r="F26" s="26">
        <v>12.493499999999996</v>
      </c>
      <c r="G26" s="26">
        <v>15.306000000000003</v>
      </c>
      <c r="H26" s="26">
        <v>18.651000000000003</v>
      </c>
      <c r="I26" s="26">
        <v>20.084399999999995</v>
      </c>
      <c r="J26" s="26">
        <v>22.029400000000003</v>
      </c>
      <c r="K26" s="26">
        <v>23.948150000000005</v>
      </c>
      <c r="L26" s="26">
        <v>24.359199999999984</v>
      </c>
      <c r="M26" s="26">
        <v>24.359200000000012</v>
      </c>
      <c r="N26" s="26">
        <v>22.961510000000004</v>
      </c>
    </row>
    <row r="27" spans="1:14" ht="19" customHeight="1">
      <c r="A27" s="25" t="s">
        <v>60</v>
      </c>
      <c r="B27" s="26">
        <v>0</v>
      </c>
      <c r="C27" s="26">
        <v>0</v>
      </c>
      <c r="D27" s="26">
        <v>0</v>
      </c>
      <c r="E27" s="26">
        <v>2.8925000000000001</v>
      </c>
      <c r="F27" s="26">
        <v>21.618000000000002</v>
      </c>
      <c r="G27" s="26">
        <v>21.386749999999996</v>
      </c>
      <c r="H27" s="26">
        <v>21.266500000000004</v>
      </c>
      <c r="I27" s="26">
        <v>21.342199999999998</v>
      </c>
      <c r="J27" s="26">
        <v>21.482800000000001</v>
      </c>
      <c r="K27" s="26">
        <v>21.48105</v>
      </c>
      <c r="L27" s="26">
        <v>21.482850000000006</v>
      </c>
      <c r="M27" s="26">
        <v>21.576199999999996</v>
      </c>
      <c r="N27" s="26">
        <v>25.097490000000001</v>
      </c>
    </row>
    <row r="28" spans="1:14" ht="19" customHeight="1">
      <c r="A28" s="25" t="s">
        <v>63</v>
      </c>
      <c r="B28" s="26">
        <v>0</v>
      </c>
      <c r="C28" s="26">
        <v>3.0060000000000002</v>
      </c>
      <c r="D28" s="26">
        <v>1.2060000000000004</v>
      </c>
      <c r="E28" s="26">
        <v>7.9760000000000009</v>
      </c>
      <c r="F28" s="26">
        <v>11.427999999999997</v>
      </c>
      <c r="G28" s="26">
        <v>14.84975</v>
      </c>
      <c r="H28" s="26">
        <v>18.398499999999999</v>
      </c>
      <c r="I28" s="26">
        <v>21.368000000000002</v>
      </c>
      <c r="J28" s="26">
        <v>23.7529</v>
      </c>
      <c r="K28" s="26">
        <v>25.761050000000012</v>
      </c>
      <c r="L28" s="26">
        <v>26.497299999999989</v>
      </c>
      <c r="M28" s="26">
        <v>26.892300000000002</v>
      </c>
      <c r="N28" s="26">
        <v>27.660530000000001</v>
      </c>
    </row>
    <row r="29" spans="1:14" ht="19" customHeight="1">
      <c r="A29" s="25" t="s">
        <v>66</v>
      </c>
      <c r="B29" s="26">
        <v>0</v>
      </c>
      <c r="C29" s="26">
        <v>4.2675000000000001</v>
      </c>
      <c r="D29" s="26">
        <v>10.256500000000001</v>
      </c>
      <c r="E29" s="26">
        <v>11.1675</v>
      </c>
      <c r="F29" s="26">
        <v>13.431500000000002</v>
      </c>
      <c r="G29" s="26">
        <v>14.344250000000002</v>
      </c>
      <c r="H29" s="26">
        <v>15.599750000000009</v>
      </c>
      <c r="I29" s="26">
        <v>16.843300000000003</v>
      </c>
      <c r="J29" s="26">
        <v>21.657699999999995</v>
      </c>
      <c r="K29" s="26">
        <v>21.938849999999995</v>
      </c>
      <c r="L29" s="26">
        <v>23.756199999999996</v>
      </c>
      <c r="M29" s="26">
        <v>22.042850000000005</v>
      </c>
      <c r="N29" s="26">
        <v>19.732420000000001</v>
      </c>
    </row>
    <row r="30" spans="1:14" ht="19" customHeight="1">
      <c r="A30" s="25" t="s">
        <v>69</v>
      </c>
      <c r="B30" s="26">
        <v>0</v>
      </c>
      <c r="C30" s="26">
        <v>6.3804999999999996</v>
      </c>
      <c r="D30" s="26">
        <v>11.379999999999999</v>
      </c>
      <c r="E30" s="26">
        <v>11.411499999999997</v>
      </c>
      <c r="F30" s="26">
        <v>9.4845000000000077</v>
      </c>
      <c r="G30" s="26">
        <v>14.4535</v>
      </c>
      <c r="H30" s="26">
        <v>17.210749999999997</v>
      </c>
      <c r="I30" s="26">
        <v>18.877500000000001</v>
      </c>
      <c r="J30" s="26">
        <v>19.546800000000005</v>
      </c>
      <c r="K30" s="26">
        <v>20.222300000000004</v>
      </c>
      <c r="L30" s="26">
        <v>20.222299999999997</v>
      </c>
      <c r="M30" s="26">
        <v>19.275350000000007</v>
      </c>
      <c r="N30" s="26">
        <v>18.126269999999998</v>
      </c>
    </row>
    <row r="31" spans="1:14" ht="19" customHeight="1">
      <c r="A31" s="25" t="s">
        <v>72</v>
      </c>
      <c r="B31" s="26">
        <v>2.8430000000000009</v>
      </c>
      <c r="C31" s="26">
        <v>4.1234999999999991</v>
      </c>
      <c r="D31" s="26">
        <v>6.4340000000000011</v>
      </c>
      <c r="E31" s="26">
        <v>8.3505000000000003</v>
      </c>
      <c r="F31" s="26">
        <v>7.4249999999999998</v>
      </c>
      <c r="G31" s="26">
        <v>9.4202499999999958</v>
      </c>
      <c r="H31" s="26">
        <v>11.461500000000001</v>
      </c>
      <c r="I31" s="26">
        <v>13.289700000000002</v>
      </c>
      <c r="J31" s="26">
        <v>13.792700000000005</v>
      </c>
      <c r="K31" s="26">
        <v>14.238799999999996</v>
      </c>
      <c r="L31" s="26">
        <v>13.655749999999999</v>
      </c>
      <c r="M31" s="26">
        <v>13.135199999999998</v>
      </c>
      <c r="N31" s="26">
        <v>12.655499999999996</v>
      </c>
    </row>
    <row r="32" spans="1:14" ht="19" customHeight="1">
      <c r="A32" s="25" t="s">
        <v>75</v>
      </c>
      <c r="B32" s="26">
        <v>0</v>
      </c>
      <c r="C32" s="26">
        <v>1.8309999999999997</v>
      </c>
      <c r="D32" s="26">
        <v>9.3770000000000042</v>
      </c>
      <c r="E32" s="26">
        <v>9.9389999999999965</v>
      </c>
      <c r="F32" s="26">
        <v>15.333000000000002</v>
      </c>
      <c r="G32" s="26">
        <v>15.219000000000001</v>
      </c>
      <c r="H32" s="26">
        <v>20.072500000000005</v>
      </c>
      <c r="I32" s="26">
        <v>21.061000000000003</v>
      </c>
      <c r="J32" s="26">
        <v>23.459399999999995</v>
      </c>
      <c r="K32" s="26">
        <v>23.862500000000004</v>
      </c>
      <c r="L32" s="26">
        <v>23.950299999999995</v>
      </c>
      <c r="M32" s="26">
        <v>23.920399999999994</v>
      </c>
      <c r="N32" s="26">
        <v>21.967380000000002</v>
      </c>
    </row>
    <row r="33" spans="1:14" ht="19" customHeight="1">
      <c r="A33" s="25" t="s">
        <v>78</v>
      </c>
      <c r="B33" s="26">
        <v>0</v>
      </c>
      <c r="C33" s="26">
        <v>0</v>
      </c>
      <c r="D33" s="26">
        <v>2.6673999999999998</v>
      </c>
      <c r="E33" s="26">
        <v>11.008299999999998</v>
      </c>
      <c r="F33" s="26">
        <v>13.750100000000002</v>
      </c>
      <c r="G33" s="26">
        <v>12.82395</v>
      </c>
      <c r="H33" s="26">
        <v>14.448600000000001</v>
      </c>
      <c r="I33" s="26">
        <v>17.101339999999997</v>
      </c>
      <c r="J33" s="26">
        <v>18.917660000000001</v>
      </c>
      <c r="K33" s="26">
        <v>19.690450000000002</v>
      </c>
      <c r="L33" s="26">
        <v>19.924320000000002</v>
      </c>
      <c r="M33" s="26">
        <v>20.013270000000006</v>
      </c>
      <c r="N33" s="26">
        <v>20.319165999999996</v>
      </c>
    </row>
    <row r="34" spans="1:14" ht="19" customHeight="1">
      <c r="A34" s="25" t="s">
        <v>55</v>
      </c>
      <c r="B34" s="26">
        <v>0</v>
      </c>
      <c r="C34" s="26">
        <v>2.6880000000000002</v>
      </c>
      <c r="D34" s="26">
        <v>5.5774999999999997</v>
      </c>
      <c r="E34" s="26">
        <v>9.0274999999999999</v>
      </c>
      <c r="F34" s="26">
        <v>9.9455000000000009</v>
      </c>
      <c r="G34" s="26">
        <v>12.051250000000003</v>
      </c>
      <c r="H34" s="26">
        <v>14.022249999999994</v>
      </c>
      <c r="I34" s="26">
        <v>16.222100000000005</v>
      </c>
      <c r="J34" s="26">
        <v>18.6906</v>
      </c>
      <c r="K34" s="26">
        <v>19.620149999999999</v>
      </c>
      <c r="L34" s="26">
        <v>20.233899999999995</v>
      </c>
      <c r="M34" s="26">
        <v>21.00340000000001</v>
      </c>
      <c r="N34" s="26">
        <v>21.52572</v>
      </c>
    </row>
    <row r="35" spans="1:14" ht="19" customHeight="1">
      <c r="A35" s="25" t="s">
        <v>58</v>
      </c>
      <c r="B35" s="26">
        <v>0</v>
      </c>
      <c r="C35" s="26">
        <v>0</v>
      </c>
      <c r="D35" s="26">
        <v>5.2455000000000007</v>
      </c>
      <c r="E35" s="26">
        <v>9.9149999999999991</v>
      </c>
      <c r="F35" s="26">
        <v>13.855500000000005</v>
      </c>
      <c r="G35" s="26">
        <v>13.770750000000003</v>
      </c>
      <c r="H35" s="26">
        <v>14.966249999999995</v>
      </c>
      <c r="I35" s="26">
        <v>16.589000000000002</v>
      </c>
      <c r="J35" s="26">
        <v>17.683300000000003</v>
      </c>
      <c r="K35" s="26">
        <v>18.706950000000006</v>
      </c>
      <c r="L35" s="26">
        <v>19.354299999999988</v>
      </c>
      <c r="M35" s="26">
        <v>19.928650000000008</v>
      </c>
      <c r="N35" s="26">
        <v>19.950230000000001</v>
      </c>
    </row>
    <row r="36" spans="1:14" ht="19" customHeight="1">
      <c r="A36" s="25" t="s">
        <v>61</v>
      </c>
      <c r="B36" s="26">
        <v>0</v>
      </c>
      <c r="C36" s="26">
        <v>2.8985000000000003</v>
      </c>
      <c r="D36" s="26">
        <v>5.8279999999999994</v>
      </c>
      <c r="E36" s="26">
        <v>4.3315000000000019</v>
      </c>
      <c r="F36" s="26">
        <v>6.2504999999999979</v>
      </c>
      <c r="G36" s="26">
        <v>12.447999999999999</v>
      </c>
      <c r="H36" s="26">
        <v>17.46125</v>
      </c>
      <c r="I36" s="26">
        <v>21.227499999999999</v>
      </c>
      <c r="J36" s="26">
        <v>22.211799999999997</v>
      </c>
      <c r="K36" s="26">
        <v>24.605349999999998</v>
      </c>
      <c r="L36" s="26">
        <v>25.713500000000018</v>
      </c>
      <c r="M36" s="26">
        <v>25.942599999999992</v>
      </c>
      <c r="N36" s="26">
        <v>26.069370000000003</v>
      </c>
    </row>
    <row r="37" spans="1:14" ht="19" customHeight="1">
      <c r="A37" s="25" t="s">
        <v>64</v>
      </c>
      <c r="B37" s="26">
        <v>0</v>
      </c>
      <c r="C37" s="26">
        <v>0</v>
      </c>
      <c r="D37" s="26">
        <v>2.2004999999999999</v>
      </c>
      <c r="E37" s="26">
        <v>15.003</v>
      </c>
      <c r="F37" s="26">
        <v>23.155000000000001</v>
      </c>
      <c r="G37" s="26">
        <v>24.276749999999993</v>
      </c>
      <c r="H37" s="26">
        <v>17.217250000000003</v>
      </c>
      <c r="I37" s="26">
        <v>18.952399999999997</v>
      </c>
      <c r="J37" s="26">
        <v>23.573499999999999</v>
      </c>
      <c r="K37" s="26">
        <v>26.100650000000002</v>
      </c>
      <c r="L37" s="26">
        <v>28.170949999999994</v>
      </c>
      <c r="M37" s="26">
        <v>29.853350000000006</v>
      </c>
      <c r="N37" s="26">
        <v>29.351490000000002</v>
      </c>
    </row>
    <row r="38" spans="1:14" ht="19" customHeight="1">
      <c r="A38" s="25" t="s">
        <v>67</v>
      </c>
      <c r="B38" s="26">
        <v>0</v>
      </c>
      <c r="C38" s="26">
        <v>4.1519999999999992</v>
      </c>
      <c r="D38" s="26">
        <v>7.8525000000000009</v>
      </c>
      <c r="E38" s="26">
        <v>9.7095000000000002</v>
      </c>
      <c r="F38" s="26">
        <v>10.587000000000003</v>
      </c>
      <c r="G38" s="26">
        <v>12.140249999999996</v>
      </c>
      <c r="H38" s="26">
        <v>13.752250000000005</v>
      </c>
      <c r="I38" s="26">
        <v>17.424599999999995</v>
      </c>
      <c r="J38" s="26">
        <v>25.614000000000008</v>
      </c>
      <c r="K38" s="26">
        <v>23.31475</v>
      </c>
      <c r="L38" s="26">
        <v>24.488500000000009</v>
      </c>
      <c r="M38" s="26">
        <v>23.171899999999994</v>
      </c>
      <c r="N38" s="26">
        <v>22.639960000000002</v>
      </c>
    </row>
    <row r="39" spans="1:14" ht="19" customHeight="1">
      <c r="A39" s="25" t="s">
        <v>70</v>
      </c>
      <c r="B39" s="26">
        <v>2.371</v>
      </c>
      <c r="C39" s="26">
        <v>4.3654999999999999</v>
      </c>
      <c r="D39" s="26">
        <v>8.7209999999999983</v>
      </c>
      <c r="E39" s="26">
        <v>15.0015</v>
      </c>
      <c r="F39" s="26">
        <v>14.144500000000001</v>
      </c>
      <c r="G39" s="26">
        <v>22.016500000000001</v>
      </c>
      <c r="H39" s="26">
        <v>21.259250000000002</v>
      </c>
      <c r="I39" s="26">
        <v>22.081300000000002</v>
      </c>
      <c r="J39" s="26">
        <v>24.515500000000007</v>
      </c>
      <c r="K39" s="26">
        <v>26.380599999999994</v>
      </c>
      <c r="L39" s="26">
        <v>27.711600000000008</v>
      </c>
      <c r="M39" s="26">
        <v>24.514800000000005</v>
      </c>
      <c r="N39" s="26">
        <v>23.775069999999999</v>
      </c>
    </row>
    <row r="40" spans="1:14" ht="19" customHeight="1">
      <c r="A40" s="25" t="s">
        <v>73</v>
      </c>
      <c r="B40" s="26">
        <v>0</v>
      </c>
      <c r="C40" s="26">
        <v>0</v>
      </c>
      <c r="D40" s="26">
        <v>0</v>
      </c>
      <c r="E40" s="26">
        <v>0</v>
      </c>
      <c r="F40" s="26">
        <v>6.0385</v>
      </c>
      <c r="G40" s="26">
        <v>14.118</v>
      </c>
      <c r="H40" s="26">
        <v>18.344749999999998</v>
      </c>
      <c r="I40" s="26">
        <v>22.566599999999994</v>
      </c>
      <c r="J40" s="26">
        <v>23.515900000000009</v>
      </c>
      <c r="K40" s="26">
        <v>24.119549999999997</v>
      </c>
      <c r="L40" s="26">
        <v>25.266650000000006</v>
      </c>
      <c r="M40" s="26">
        <v>26.55534999999999</v>
      </c>
      <c r="N40" s="26">
        <v>28.139049999999997</v>
      </c>
    </row>
    <row r="41" spans="1:14" ht="19" customHeight="1">
      <c r="A41" s="25" t="s">
        <v>76</v>
      </c>
      <c r="B41" s="26">
        <v>0</v>
      </c>
      <c r="C41" s="26">
        <v>0.96349999999999991</v>
      </c>
      <c r="D41" s="26">
        <v>7.8014999999999999</v>
      </c>
      <c r="E41" s="26">
        <v>13.316000000000001</v>
      </c>
      <c r="F41" s="26">
        <v>15.039500000000009</v>
      </c>
      <c r="G41" s="26">
        <v>18.005249999999997</v>
      </c>
      <c r="H41" s="26">
        <v>19.122499999999992</v>
      </c>
      <c r="I41" s="26">
        <v>21.542400000000001</v>
      </c>
      <c r="J41" s="26">
        <v>22.233000000000008</v>
      </c>
      <c r="K41" s="26">
        <v>25.4345</v>
      </c>
      <c r="L41" s="26">
        <v>26.520400000000009</v>
      </c>
      <c r="M41" s="26">
        <v>26.682949999999984</v>
      </c>
      <c r="N41" s="26">
        <v>26.971699999999998</v>
      </c>
    </row>
    <row r="42" spans="1:14" ht="17.25" customHeight="1">
      <c r="A42" s="25"/>
      <c r="B42" s="26"/>
      <c r="C42" s="26"/>
      <c r="D42" s="26"/>
      <c r="E42" s="26"/>
      <c r="F42" s="26"/>
      <c r="G42" s="26"/>
      <c r="H42" s="26"/>
      <c r="I42" s="26"/>
      <c r="J42" s="26"/>
      <c r="K42" s="26"/>
      <c r="L42" s="26"/>
      <c r="M42" s="26"/>
      <c r="N42" s="26"/>
    </row>
    <row r="43" spans="1:14" ht="24" customHeight="1">
      <c r="A43" s="28" t="s">
        <v>79</v>
      </c>
      <c r="B43" s="26">
        <v>0</v>
      </c>
      <c r="C43" s="26">
        <v>0</v>
      </c>
      <c r="D43" s="26">
        <v>0</v>
      </c>
      <c r="E43" s="26">
        <v>0.79900000000000004</v>
      </c>
      <c r="F43" s="26">
        <v>0.8879999999999999</v>
      </c>
      <c r="G43" s="26">
        <v>1.6950000000000001</v>
      </c>
      <c r="H43" s="26">
        <v>2.8185000000000002</v>
      </c>
      <c r="I43" s="26">
        <v>4.6621999999999995</v>
      </c>
      <c r="J43" s="26">
        <v>9.9365999999999985</v>
      </c>
      <c r="K43" s="26">
        <v>11.6188</v>
      </c>
      <c r="L43" s="26">
        <v>11.6187</v>
      </c>
      <c r="M43" s="26">
        <v>11.6188</v>
      </c>
      <c r="N43" s="26">
        <v>11.618740000000001</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2017</oddHeader>
    <oddFooter>&amp;L16&amp;C&amp;"Helvetica,Standard" Eidg. Steuerverwaltung  -  Administration fédérale des contributions  -  Amministrazione federale delle contribuzioni</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53</vt:i4>
      </vt:variant>
      <vt:variant>
        <vt:lpstr>Named Ranges</vt:lpstr>
      </vt:variant>
      <vt:variant>
        <vt:i4>48</vt:i4>
      </vt:variant>
    </vt:vector>
  </HeadingPairs>
  <TitlesOfParts>
    <vt:vector size="101" baseType="lpstr">
      <vt:lpstr>Inhalt</vt:lpstr>
      <vt:lpstr>Vorbemerkung</vt:lpstr>
      <vt:lpstr>Seite 8</vt:lpstr>
      <vt:lpstr>Seite 9</vt:lpstr>
      <vt:lpstr>Seiten 10-11</vt:lpstr>
      <vt:lpstr>Seite 12</vt:lpstr>
      <vt:lpstr>Seite 13</vt:lpstr>
      <vt:lpstr>Seite 14-15</vt:lpstr>
      <vt:lpstr>Seite 16</vt:lpstr>
      <vt:lpstr>Seite 17</vt:lpstr>
      <vt:lpstr>Seite 18</vt:lpstr>
      <vt:lpstr>Seite19</vt:lpstr>
      <vt:lpstr>Seite 20-21</vt:lpstr>
      <vt:lpstr>Seite 22</vt:lpstr>
      <vt:lpstr>Seite 23</vt:lpstr>
      <vt:lpstr>Seite 24-25</vt:lpstr>
      <vt:lpstr>Seite 26</vt:lpstr>
      <vt:lpstr>Seite 27</vt:lpstr>
      <vt:lpstr>Seite 28-29</vt:lpstr>
      <vt:lpstr>Seite 30</vt:lpstr>
      <vt:lpstr>Seite 31</vt:lpstr>
      <vt:lpstr>Seite 32-33</vt:lpstr>
      <vt:lpstr>Seite 34</vt:lpstr>
      <vt:lpstr>Seite 35</vt:lpstr>
      <vt:lpstr>Seite 36-37</vt:lpstr>
      <vt:lpstr>Seite 38-39</vt:lpstr>
      <vt:lpstr>Seite 40</vt:lpstr>
      <vt:lpstr>Seite 41</vt:lpstr>
      <vt:lpstr>Seite 42-43</vt:lpstr>
      <vt:lpstr>Seite 44</vt:lpstr>
      <vt:lpstr>Seite 45</vt:lpstr>
      <vt:lpstr>Seite 46-47</vt:lpstr>
      <vt:lpstr>Seite 48</vt:lpstr>
      <vt:lpstr>Seite 50</vt:lpstr>
      <vt:lpstr>Seite 51</vt:lpstr>
      <vt:lpstr>Seite 52-53</vt:lpstr>
      <vt:lpstr>Seite 54</vt:lpstr>
      <vt:lpstr>Seite 55</vt:lpstr>
      <vt:lpstr>Seite 56-57</vt:lpstr>
      <vt:lpstr>Seite 60</vt:lpstr>
      <vt:lpstr>Seite 61</vt:lpstr>
      <vt:lpstr>Seite 62-63</vt:lpstr>
      <vt:lpstr>Seite 64-65</vt:lpstr>
      <vt:lpstr>Seite 66</vt:lpstr>
      <vt:lpstr>Seite 67</vt:lpstr>
      <vt:lpstr>Seite 68</vt:lpstr>
      <vt:lpstr>Seite 70</vt:lpstr>
      <vt:lpstr>Seite 72</vt:lpstr>
      <vt:lpstr>Seite 73</vt:lpstr>
      <vt:lpstr>Seite 74</vt:lpstr>
      <vt:lpstr>Seite 75</vt:lpstr>
      <vt:lpstr>Seite 76</vt:lpstr>
      <vt:lpstr>Seite 77</vt:lpstr>
      <vt:lpstr>'Seite 12'!Print_Area</vt:lpstr>
      <vt:lpstr>'Seite 13'!Print_Area</vt:lpstr>
      <vt:lpstr>'Seite 14-15'!Print_Area</vt:lpstr>
      <vt:lpstr>'Seite 16'!Print_Area</vt:lpstr>
      <vt:lpstr>'Seite 17'!Print_Area</vt:lpstr>
      <vt:lpstr>'Seite 18'!Print_Area</vt:lpstr>
      <vt:lpstr>'Seite 20-21'!Print_Area</vt:lpstr>
      <vt:lpstr>'Seite 22'!Print_Area</vt:lpstr>
      <vt:lpstr>'Seite 23'!Print_Area</vt:lpstr>
      <vt:lpstr>'Seite 24-25'!Print_Area</vt:lpstr>
      <vt:lpstr>'Seite 26'!Print_Area</vt:lpstr>
      <vt:lpstr>'Seite 27'!Print_Area</vt:lpstr>
      <vt:lpstr>'Seite 30'!Print_Area</vt:lpstr>
      <vt:lpstr>'Seite 31'!Print_Area</vt:lpstr>
      <vt:lpstr>'Seite 32-33'!Print_Area</vt:lpstr>
      <vt:lpstr>'Seite 34'!Print_Area</vt:lpstr>
      <vt:lpstr>'Seite 35'!Print_Area</vt:lpstr>
      <vt:lpstr>'Seite 36-37'!Print_Area</vt:lpstr>
      <vt:lpstr>'Seite 38-39'!Print_Area</vt:lpstr>
      <vt:lpstr>'Seite 40'!Print_Area</vt:lpstr>
      <vt:lpstr>'Seite 42-43'!Print_Area</vt:lpstr>
      <vt:lpstr>'Seite 44'!Print_Area</vt:lpstr>
      <vt:lpstr>'Seite 45'!Print_Area</vt:lpstr>
      <vt:lpstr>'Seite 46-47'!Print_Area</vt:lpstr>
      <vt:lpstr>'Seite 48'!Print_Area</vt:lpstr>
      <vt:lpstr>'Seite 51'!Print_Area</vt:lpstr>
      <vt:lpstr>'Seite 52-53'!Print_Area</vt:lpstr>
      <vt:lpstr>'Seite 54'!Print_Area</vt:lpstr>
      <vt:lpstr>'Seite 55'!Print_Area</vt:lpstr>
      <vt:lpstr>'Seite 56-57'!Print_Area</vt:lpstr>
      <vt:lpstr>'Seite 60'!Print_Area</vt:lpstr>
      <vt:lpstr>'Seite 61'!Print_Area</vt:lpstr>
      <vt:lpstr>'Seite 62-63'!Print_Area</vt:lpstr>
      <vt:lpstr>'Seite 64-65'!Print_Area</vt:lpstr>
      <vt:lpstr>'Seite 66'!Print_Area</vt:lpstr>
      <vt:lpstr>'Seite 67'!Print_Area</vt:lpstr>
      <vt:lpstr>'Seite 68'!Print_Area</vt:lpstr>
      <vt:lpstr>'Seite 72'!Print_Area</vt:lpstr>
      <vt:lpstr>'Seite 73'!Print_Area</vt:lpstr>
      <vt:lpstr>'Seite 74'!Print_Area</vt:lpstr>
      <vt:lpstr>'Seite 75'!Print_Area</vt:lpstr>
      <vt:lpstr>'Seite 76'!Print_Area</vt:lpstr>
      <vt:lpstr>'Seite 77'!Print_Area</vt:lpstr>
      <vt:lpstr>'Seite 8'!Print_Area</vt:lpstr>
      <vt:lpstr>'Seite 9'!Print_Area</vt:lpstr>
      <vt:lpstr>Seite19!Print_Area</vt:lpstr>
      <vt:lpstr>'Seiten 10-11'!Print_Area</vt:lpstr>
      <vt:lpstr>Vorbemerkung!Print_Area</vt:lpstr>
    </vt:vector>
  </TitlesOfParts>
  <Company>Eidg. Steuerverwaltung ESTV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estv-amm</dc:creator>
  <cp:lastModifiedBy>Microsoft Office User</cp:lastModifiedBy>
  <cp:lastPrinted>2018-06-08T15:59:47Z</cp:lastPrinted>
  <dcterms:created xsi:type="dcterms:W3CDTF">2005-05-26T14:16:15Z</dcterms:created>
  <dcterms:modified xsi:type="dcterms:W3CDTF">2023-03-11T12:49:08Z</dcterms:modified>
</cp:coreProperties>
</file>