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central.health\dfsuserenv\Users\User_01\MCCAYM\Documents\Communicable diseases\Coronavirus\Vaccine stats\"/>
    </mc:Choice>
  </mc:AlternateContent>
  <xr:revisionPtr revIDLastSave="0" documentId="13_ncr:1_{824CDB25-B178-4A9F-85FC-1BF7D1C8F57A}" xr6:coauthVersionLast="45" xr6:coauthVersionMax="45" xr10:uidLastSave="{00000000-0000-0000-0000-000000000000}"/>
  <bookViews>
    <workbookView xWindow="8820" yWindow="4095" windowWidth="19830" windowHeight="15435" firstSheet="1" activeTab="5" xr2:uid="{00000000-000D-0000-FFFF-FFFF00000000}"/>
  </bookViews>
  <sheets>
    <sheet name="Fully vaccinated change" sheetId="8" r:id="rId1"/>
    <sheet name="First dose change" sheetId="7" r:id="rId2"/>
    <sheet name="23 August" sheetId="1" r:id="rId3"/>
    <sheet name="16 August" sheetId="2" r:id="rId4"/>
    <sheet name="9 August" sheetId="4" r:id="rId5"/>
    <sheet name="2 August" sheetId="5" r:id="rId6"/>
  </sheets>
  <definedNames>
    <definedName name="_xlnm._FilterDatabase" localSheetId="2" hidden="1">'23 August'!$A$2:$D$2</definedName>
    <definedName name="_xlnm.Print_Area" localSheetId="1">'First dose change'!$A$1:$I$91</definedName>
    <definedName name="_xlnm.Print_Area" localSheetId="0">'Fully vaccinated change'!$A$1:$I$91</definedName>
    <definedName name="_xlnm.Print_Titles" localSheetId="1">'First dose change'!$1:$2</definedName>
    <definedName name="_xlnm.Print_Titles" localSheetId="0">'Fully vaccinated change'!$1:$2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H17" i="8" s="1"/>
  <c r="G18" i="8"/>
  <c r="G19" i="8"/>
  <c r="G20" i="8"/>
  <c r="H20" i="8" s="1"/>
  <c r="G21" i="8"/>
  <c r="G22" i="8"/>
  <c r="G23" i="8"/>
  <c r="G24" i="8"/>
  <c r="G25" i="8"/>
  <c r="G26" i="8"/>
  <c r="G27" i="8"/>
  <c r="G28" i="8"/>
  <c r="H28" i="8" s="1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H44" i="8" s="1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F57" i="8" s="1"/>
  <c r="G58" i="8"/>
  <c r="G59" i="8"/>
  <c r="G60" i="8"/>
  <c r="H60" i="8" s="1"/>
  <c r="G61" i="8"/>
  <c r="G62" i="8"/>
  <c r="G63" i="8"/>
  <c r="G64" i="8"/>
  <c r="G65" i="8"/>
  <c r="F65" i="8" s="1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H81" i="8" s="1"/>
  <c r="G82" i="8"/>
  <c r="G83" i="8"/>
  <c r="G84" i="8"/>
  <c r="G85" i="8"/>
  <c r="G86" i="8"/>
  <c r="G87" i="8"/>
  <c r="G88" i="8"/>
  <c r="G89" i="8"/>
  <c r="G90" i="8"/>
  <c r="G91" i="8"/>
  <c r="G3" i="8"/>
  <c r="E4" i="8"/>
  <c r="E5" i="8"/>
  <c r="E6" i="8"/>
  <c r="F6" i="8" s="1"/>
  <c r="E7" i="8"/>
  <c r="E8" i="8"/>
  <c r="E9" i="8"/>
  <c r="E10" i="8"/>
  <c r="E11" i="8"/>
  <c r="E12" i="8"/>
  <c r="E13" i="8"/>
  <c r="E14" i="8"/>
  <c r="F14" i="8" s="1"/>
  <c r="E15" i="8"/>
  <c r="E16" i="8"/>
  <c r="D16" i="8" s="1"/>
  <c r="E17" i="8"/>
  <c r="E18" i="8"/>
  <c r="E19" i="8"/>
  <c r="E20" i="8"/>
  <c r="E21" i="8"/>
  <c r="E22" i="8"/>
  <c r="E23" i="8"/>
  <c r="E24" i="8"/>
  <c r="D24" i="8" s="1"/>
  <c r="E25" i="8"/>
  <c r="E26" i="8"/>
  <c r="E27" i="8"/>
  <c r="E28" i="8"/>
  <c r="E29" i="8"/>
  <c r="E30" i="8"/>
  <c r="E31" i="8"/>
  <c r="E32" i="8"/>
  <c r="F32" i="8" s="1"/>
  <c r="E33" i="8"/>
  <c r="E34" i="8"/>
  <c r="E35" i="8"/>
  <c r="E36" i="8"/>
  <c r="E37" i="8"/>
  <c r="E38" i="8"/>
  <c r="E39" i="8"/>
  <c r="E40" i="8"/>
  <c r="D40" i="8" s="1"/>
  <c r="E41" i="8"/>
  <c r="E42" i="8"/>
  <c r="E43" i="8"/>
  <c r="E44" i="8"/>
  <c r="E45" i="8"/>
  <c r="E46" i="8"/>
  <c r="F46" i="8" s="1"/>
  <c r="E47" i="8"/>
  <c r="E48" i="8"/>
  <c r="F48" i="8" s="1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F62" i="8" s="1"/>
  <c r="E63" i="8"/>
  <c r="E64" i="8"/>
  <c r="E65" i="8"/>
  <c r="E66" i="8"/>
  <c r="E67" i="8"/>
  <c r="E68" i="8"/>
  <c r="E69" i="8"/>
  <c r="E70" i="8"/>
  <c r="E71" i="8"/>
  <c r="E72" i="8"/>
  <c r="F72" i="8" s="1"/>
  <c r="E73" i="8"/>
  <c r="E74" i="8"/>
  <c r="E75" i="8"/>
  <c r="E76" i="8"/>
  <c r="E77" i="8"/>
  <c r="E78" i="8"/>
  <c r="F78" i="8" s="1"/>
  <c r="E79" i="8"/>
  <c r="E80" i="8"/>
  <c r="E81" i="8"/>
  <c r="E82" i="8"/>
  <c r="E83" i="8"/>
  <c r="E84" i="8"/>
  <c r="E85" i="8"/>
  <c r="E86" i="8"/>
  <c r="F86" i="8" s="1"/>
  <c r="E87" i="8"/>
  <c r="E88" i="8"/>
  <c r="F88" i="8" s="1"/>
  <c r="E89" i="8"/>
  <c r="E90" i="8"/>
  <c r="E91" i="8"/>
  <c r="E3" i="8"/>
  <c r="C4" i="8"/>
  <c r="C5" i="8"/>
  <c r="C6" i="8"/>
  <c r="C7" i="8"/>
  <c r="C8" i="8"/>
  <c r="C9" i="8"/>
  <c r="C10" i="8"/>
  <c r="C11" i="8"/>
  <c r="C12" i="8"/>
  <c r="C13" i="8"/>
  <c r="C14" i="8"/>
  <c r="C15" i="8"/>
  <c r="D15" i="8" s="1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D63" i="8" s="1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3" i="8"/>
  <c r="H77" i="8"/>
  <c r="H75" i="8"/>
  <c r="H69" i="8"/>
  <c r="F69" i="8"/>
  <c r="D68" i="8"/>
  <c r="H61" i="8"/>
  <c r="F55" i="8"/>
  <c r="H54" i="8"/>
  <c r="D53" i="8"/>
  <c r="F52" i="8"/>
  <c r="H47" i="8"/>
  <c r="H46" i="8"/>
  <c r="H45" i="8"/>
  <c r="F44" i="8"/>
  <c r="D44" i="8"/>
  <c r="F39" i="8"/>
  <c r="H38" i="8"/>
  <c r="H37" i="8"/>
  <c r="D36" i="8"/>
  <c r="D33" i="8"/>
  <c r="H30" i="8"/>
  <c r="H27" i="8"/>
  <c r="D25" i="8"/>
  <c r="H23" i="8"/>
  <c r="H22" i="8"/>
  <c r="F19" i="8"/>
  <c r="H14" i="8"/>
  <c r="H13" i="8"/>
  <c r="D12" i="8"/>
  <c r="H11" i="8"/>
  <c r="F7" i="8"/>
  <c r="F5" i="8"/>
  <c r="H4" i="8"/>
  <c r="F18" i="7"/>
  <c r="F50" i="7"/>
  <c r="F82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3" i="7"/>
  <c r="G4" i="7"/>
  <c r="H4" i="7" s="1"/>
  <c r="G5" i="7"/>
  <c r="H5" i="7" s="1"/>
  <c r="G6" i="7"/>
  <c r="H6" i="7" s="1"/>
  <c r="G7" i="7"/>
  <c r="H7" i="7" s="1"/>
  <c r="G8" i="7"/>
  <c r="H8" i="7" s="1"/>
  <c r="G9" i="7"/>
  <c r="H9" i="7" s="1"/>
  <c r="G10" i="7"/>
  <c r="H10" i="7" s="1"/>
  <c r="G11" i="7"/>
  <c r="H11" i="7" s="1"/>
  <c r="G12" i="7"/>
  <c r="H12" i="7" s="1"/>
  <c r="G13" i="7"/>
  <c r="H13" i="7" s="1"/>
  <c r="G14" i="7"/>
  <c r="H14" i="7" s="1"/>
  <c r="G15" i="7"/>
  <c r="H15" i="7" s="1"/>
  <c r="G16" i="7"/>
  <c r="H16" i="7" s="1"/>
  <c r="G17" i="7"/>
  <c r="H17" i="7" s="1"/>
  <c r="G18" i="7"/>
  <c r="H18" i="7" s="1"/>
  <c r="G19" i="7"/>
  <c r="H19" i="7" s="1"/>
  <c r="G20" i="7"/>
  <c r="H20" i="7" s="1"/>
  <c r="G21" i="7"/>
  <c r="H21" i="7" s="1"/>
  <c r="G22" i="7"/>
  <c r="H22" i="7" s="1"/>
  <c r="G23" i="7"/>
  <c r="H23" i="7" s="1"/>
  <c r="G24" i="7"/>
  <c r="H24" i="7" s="1"/>
  <c r="G25" i="7"/>
  <c r="H25" i="7" s="1"/>
  <c r="G26" i="7"/>
  <c r="H26" i="7" s="1"/>
  <c r="G27" i="7"/>
  <c r="H27" i="7" s="1"/>
  <c r="G28" i="7"/>
  <c r="H28" i="7" s="1"/>
  <c r="G29" i="7"/>
  <c r="H29" i="7" s="1"/>
  <c r="G30" i="7"/>
  <c r="H30" i="7" s="1"/>
  <c r="G31" i="7"/>
  <c r="H31" i="7" s="1"/>
  <c r="G32" i="7"/>
  <c r="H32" i="7" s="1"/>
  <c r="G33" i="7"/>
  <c r="H33" i="7" s="1"/>
  <c r="G34" i="7"/>
  <c r="H34" i="7" s="1"/>
  <c r="G35" i="7"/>
  <c r="H35" i="7" s="1"/>
  <c r="G36" i="7"/>
  <c r="H36" i="7" s="1"/>
  <c r="G37" i="7"/>
  <c r="H37" i="7" s="1"/>
  <c r="G38" i="7"/>
  <c r="H38" i="7" s="1"/>
  <c r="G39" i="7"/>
  <c r="H39" i="7" s="1"/>
  <c r="G40" i="7"/>
  <c r="H40" i="7" s="1"/>
  <c r="G41" i="7"/>
  <c r="H41" i="7" s="1"/>
  <c r="G42" i="7"/>
  <c r="H42" i="7" s="1"/>
  <c r="G43" i="7"/>
  <c r="H43" i="7" s="1"/>
  <c r="G44" i="7"/>
  <c r="H44" i="7" s="1"/>
  <c r="G45" i="7"/>
  <c r="H45" i="7" s="1"/>
  <c r="G46" i="7"/>
  <c r="H46" i="7" s="1"/>
  <c r="G47" i="7"/>
  <c r="H47" i="7" s="1"/>
  <c r="G48" i="7"/>
  <c r="H48" i="7" s="1"/>
  <c r="G49" i="7"/>
  <c r="H49" i="7" s="1"/>
  <c r="G50" i="7"/>
  <c r="H50" i="7" s="1"/>
  <c r="G51" i="7"/>
  <c r="H51" i="7" s="1"/>
  <c r="G52" i="7"/>
  <c r="H52" i="7" s="1"/>
  <c r="G53" i="7"/>
  <c r="H53" i="7" s="1"/>
  <c r="G54" i="7"/>
  <c r="H54" i="7" s="1"/>
  <c r="G55" i="7"/>
  <c r="H55" i="7" s="1"/>
  <c r="G56" i="7"/>
  <c r="H56" i="7" s="1"/>
  <c r="G57" i="7"/>
  <c r="H57" i="7" s="1"/>
  <c r="G58" i="7"/>
  <c r="H58" i="7" s="1"/>
  <c r="G59" i="7"/>
  <c r="H59" i="7" s="1"/>
  <c r="G60" i="7"/>
  <c r="H60" i="7" s="1"/>
  <c r="G61" i="7"/>
  <c r="H61" i="7" s="1"/>
  <c r="G62" i="7"/>
  <c r="H62" i="7" s="1"/>
  <c r="G63" i="7"/>
  <c r="H63" i="7" s="1"/>
  <c r="G64" i="7"/>
  <c r="H64" i="7" s="1"/>
  <c r="G65" i="7"/>
  <c r="H65" i="7" s="1"/>
  <c r="G66" i="7"/>
  <c r="H66" i="7" s="1"/>
  <c r="G67" i="7"/>
  <c r="H67" i="7" s="1"/>
  <c r="G68" i="7"/>
  <c r="H68" i="7" s="1"/>
  <c r="G69" i="7"/>
  <c r="H69" i="7" s="1"/>
  <c r="G70" i="7"/>
  <c r="H70" i="7" s="1"/>
  <c r="G71" i="7"/>
  <c r="H71" i="7" s="1"/>
  <c r="G72" i="7"/>
  <c r="H72" i="7" s="1"/>
  <c r="G73" i="7"/>
  <c r="H73" i="7" s="1"/>
  <c r="G74" i="7"/>
  <c r="H74" i="7" s="1"/>
  <c r="G75" i="7"/>
  <c r="H75" i="7" s="1"/>
  <c r="G76" i="7"/>
  <c r="H76" i="7" s="1"/>
  <c r="G77" i="7"/>
  <c r="H77" i="7" s="1"/>
  <c r="G78" i="7"/>
  <c r="H78" i="7" s="1"/>
  <c r="G79" i="7"/>
  <c r="H79" i="7" s="1"/>
  <c r="G80" i="7"/>
  <c r="H80" i="7" s="1"/>
  <c r="G81" i="7"/>
  <c r="H81" i="7" s="1"/>
  <c r="G82" i="7"/>
  <c r="H82" i="7" s="1"/>
  <c r="G83" i="7"/>
  <c r="H83" i="7" s="1"/>
  <c r="G84" i="7"/>
  <c r="H84" i="7" s="1"/>
  <c r="G85" i="7"/>
  <c r="H85" i="7" s="1"/>
  <c r="G86" i="7"/>
  <c r="H86" i="7" s="1"/>
  <c r="G87" i="7"/>
  <c r="H87" i="7" s="1"/>
  <c r="G88" i="7"/>
  <c r="H88" i="7" s="1"/>
  <c r="G89" i="7"/>
  <c r="H89" i="7" s="1"/>
  <c r="G90" i="7"/>
  <c r="H90" i="7" s="1"/>
  <c r="G91" i="7"/>
  <c r="H91" i="7" s="1"/>
  <c r="G3" i="7"/>
  <c r="H3" i="7" s="1"/>
  <c r="E4" i="7"/>
  <c r="F4" i="7" s="1"/>
  <c r="E5" i="7"/>
  <c r="F5" i="7" s="1"/>
  <c r="E6" i="7"/>
  <c r="F6" i="7" s="1"/>
  <c r="E7" i="7"/>
  <c r="F7" i="7" s="1"/>
  <c r="E8" i="7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E17" i="7"/>
  <c r="F17" i="7" s="1"/>
  <c r="E18" i="7"/>
  <c r="E19" i="7"/>
  <c r="F19" i="7" s="1"/>
  <c r="E20" i="7"/>
  <c r="F20" i="7" s="1"/>
  <c r="E21" i="7"/>
  <c r="F21" i="7" s="1"/>
  <c r="E22" i="7"/>
  <c r="F22" i="7" s="1"/>
  <c r="E23" i="7"/>
  <c r="F23" i="7" s="1"/>
  <c r="E24" i="7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 s="1"/>
  <c r="E48" i="7"/>
  <c r="E49" i="7"/>
  <c r="F49" i="7" s="1"/>
  <c r="E50" i="7"/>
  <c r="E51" i="7"/>
  <c r="F51" i="7" s="1"/>
  <c r="E52" i="7"/>
  <c r="F52" i="7" s="1"/>
  <c r="E53" i="7"/>
  <c r="F53" i="7" s="1"/>
  <c r="E54" i="7"/>
  <c r="F54" i="7" s="1"/>
  <c r="E55" i="7"/>
  <c r="F55" i="7" s="1"/>
  <c r="E56" i="7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 s="1"/>
  <c r="E72" i="7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 s="1"/>
  <c r="E79" i="7"/>
  <c r="F79" i="7" s="1"/>
  <c r="E80" i="7"/>
  <c r="E81" i="7"/>
  <c r="F81" i="7" s="1"/>
  <c r="E82" i="7"/>
  <c r="E83" i="7"/>
  <c r="F83" i="7" s="1"/>
  <c r="E84" i="7"/>
  <c r="F84" i="7" s="1"/>
  <c r="E85" i="7"/>
  <c r="F85" i="7" s="1"/>
  <c r="E86" i="7"/>
  <c r="F86" i="7" s="1"/>
  <c r="E87" i="7"/>
  <c r="F87" i="7" s="1"/>
  <c r="E88" i="7"/>
  <c r="E89" i="7"/>
  <c r="F89" i="7" s="1"/>
  <c r="E90" i="7"/>
  <c r="F90" i="7" s="1"/>
  <c r="E91" i="7"/>
  <c r="F91" i="7" s="1"/>
  <c r="E3" i="7"/>
  <c r="F3" i="7" s="1"/>
  <c r="C4" i="7"/>
  <c r="D4" i="7" s="1"/>
  <c r="C5" i="7"/>
  <c r="D5" i="7" s="1"/>
  <c r="C6" i="7"/>
  <c r="D6" i="7" s="1"/>
  <c r="C7" i="7"/>
  <c r="C8" i="7"/>
  <c r="D8" i="7" s="1"/>
  <c r="C9" i="7"/>
  <c r="D9" i="7" s="1"/>
  <c r="C10" i="7"/>
  <c r="D10" i="7" s="1"/>
  <c r="C11" i="7"/>
  <c r="C12" i="7"/>
  <c r="D12" i="7" s="1"/>
  <c r="C13" i="7"/>
  <c r="D13" i="7" s="1"/>
  <c r="C14" i="7"/>
  <c r="D14" i="7" s="1"/>
  <c r="C15" i="7"/>
  <c r="C16" i="7"/>
  <c r="D16" i="7" s="1"/>
  <c r="C17" i="7"/>
  <c r="D17" i="7" s="1"/>
  <c r="C18" i="7"/>
  <c r="D18" i="7" s="1"/>
  <c r="C19" i="7"/>
  <c r="C20" i="7"/>
  <c r="D20" i="7" s="1"/>
  <c r="C21" i="7"/>
  <c r="D21" i="7" s="1"/>
  <c r="C22" i="7"/>
  <c r="D22" i="7" s="1"/>
  <c r="C23" i="7"/>
  <c r="C24" i="7"/>
  <c r="D24" i="7" s="1"/>
  <c r="C25" i="7"/>
  <c r="D25" i="7" s="1"/>
  <c r="C26" i="7"/>
  <c r="D26" i="7" s="1"/>
  <c r="C27" i="7"/>
  <c r="C28" i="7"/>
  <c r="D28" i="7" s="1"/>
  <c r="C29" i="7"/>
  <c r="D29" i="7" s="1"/>
  <c r="C30" i="7"/>
  <c r="D30" i="7" s="1"/>
  <c r="C31" i="7"/>
  <c r="C32" i="7"/>
  <c r="D32" i="7" s="1"/>
  <c r="C33" i="7"/>
  <c r="D33" i="7" s="1"/>
  <c r="C34" i="7"/>
  <c r="D34" i="7" s="1"/>
  <c r="C35" i="7"/>
  <c r="C36" i="7"/>
  <c r="D36" i="7" s="1"/>
  <c r="C37" i="7"/>
  <c r="D37" i="7" s="1"/>
  <c r="C38" i="7"/>
  <c r="D38" i="7" s="1"/>
  <c r="C39" i="7"/>
  <c r="C40" i="7"/>
  <c r="D40" i="7" s="1"/>
  <c r="C41" i="7"/>
  <c r="D41" i="7" s="1"/>
  <c r="C42" i="7"/>
  <c r="D42" i="7" s="1"/>
  <c r="C43" i="7"/>
  <c r="C44" i="7"/>
  <c r="D44" i="7" s="1"/>
  <c r="C45" i="7"/>
  <c r="D45" i="7" s="1"/>
  <c r="C46" i="7"/>
  <c r="D46" i="7" s="1"/>
  <c r="C47" i="7"/>
  <c r="C48" i="7"/>
  <c r="D48" i="7" s="1"/>
  <c r="C49" i="7"/>
  <c r="D49" i="7" s="1"/>
  <c r="C50" i="7"/>
  <c r="D50" i="7" s="1"/>
  <c r="C51" i="7"/>
  <c r="C52" i="7"/>
  <c r="D52" i="7" s="1"/>
  <c r="C53" i="7"/>
  <c r="D53" i="7" s="1"/>
  <c r="C54" i="7"/>
  <c r="D54" i="7" s="1"/>
  <c r="C55" i="7"/>
  <c r="C56" i="7"/>
  <c r="D56" i="7" s="1"/>
  <c r="C57" i="7"/>
  <c r="D57" i="7" s="1"/>
  <c r="C58" i="7"/>
  <c r="D58" i="7" s="1"/>
  <c r="C59" i="7"/>
  <c r="C60" i="7"/>
  <c r="D60" i="7" s="1"/>
  <c r="C61" i="7"/>
  <c r="D61" i="7" s="1"/>
  <c r="C62" i="7"/>
  <c r="D62" i="7" s="1"/>
  <c r="C63" i="7"/>
  <c r="C64" i="7"/>
  <c r="D64" i="7" s="1"/>
  <c r="C65" i="7"/>
  <c r="D65" i="7" s="1"/>
  <c r="C66" i="7"/>
  <c r="D66" i="7" s="1"/>
  <c r="C67" i="7"/>
  <c r="C68" i="7"/>
  <c r="D68" i="7" s="1"/>
  <c r="C69" i="7"/>
  <c r="D69" i="7" s="1"/>
  <c r="C70" i="7"/>
  <c r="D70" i="7" s="1"/>
  <c r="C71" i="7"/>
  <c r="C72" i="7"/>
  <c r="D72" i="7" s="1"/>
  <c r="C73" i="7"/>
  <c r="D73" i="7" s="1"/>
  <c r="C74" i="7"/>
  <c r="D74" i="7" s="1"/>
  <c r="C75" i="7"/>
  <c r="C76" i="7"/>
  <c r="D76" i="7" s="1"/>
  <c r="C77" i="7"/>
  <c r="C78" i="7"/>
  <c r="D78" i="7" s="1"/>
  <c r="C79" i="7"/>
  <c r="C80" i="7"/>
  <c r="D80" i="7" s="1"/>
  <c r="C81" i="7"/>
  <c r="D81" i="7" s="1"/>
  <c r="C82" i="7"/>
  <c r="D82" i="7" s="1"/>
  <c r="C83" i="7"/>
  <c r="C84" i="7"/>
  <c r="D84" i="7" s="1"/>
  <c r="C85" i="7"/>
  <c r="C86" i="7"/>
  <c r="D86" i="7" s="1"/>
  <c r="C87" i="7"/>
  <c r="C88" i="7"/>
  <c r="D88" i="7" s="1"/>
  <c r="C89" i="7"/>
  <c r="D89" i="7" s="1"/>
  <c r="C90" i="7"/>
  <c r="D90" i="7" s="1"/>
  <c r="C91" i="7"/>
  <c r="C3" i="7"/>
  <c r="D3" i="7" s="1"/>
  <c r="D71" i="7" l="1"/>
  <c r="D63" i="7"/>
  <c r="D55" i="7"/>
  <c r="D47" i="7"/>
  <c r="D39" i="7"/>
  <c r="D31" i="7"/>
  <c r="D23" i="7"/>
  <c r="D15" i="7"/>
  <c r="D7" i="7"/>
  <c r="F88" i="7"/>
  <c r="F80" i="7"/>
  <c r="F72" i="7"/>
  <c r="F64" i="7"/>
  <c r="F56" i="7"/>
  <c r="F48" i="7"/>
  <c r="F40" i="7"/>
  <c r="F32" i="7"/>
  <c r="F24" i="7"/>
  <c r="F16" i="7"/>
  <c r="F8" i="7"/>
  <c r="D8" i="8"/>
  <c r="D89" i="8"/>
  <c r="F24" i="8"/>
  <c r="F8" i="8"/>
  <c r="D70" i="8"/>
  <c r="D54" i="8"/>
  <c r="D38" i="8"/>
  <c r="D30" i="8"/>
  <c r="D85" i="8"/>
  <c r="H63" i="8"/>
  <c r="D3" i="8"/>
  <c r="D83" i="8"/>
  <c r="F68" i="8"/>
  <c r="F12" i="8"/>
  <c r="F4" i="8"/>
  <c r="D26" i="8"/>
  <c r="H82" i="8"/>
  <c r="H74" i="8"/>
  <c r="H58" i="8"/>
  <c r="H42" i="8"/>
  <c r="H18" i="8"/>
  <c r="H88" i="8"/>
  <c r="H48" i="8"/>
  <c r="H40" i="8"/>
  <c r="F82" i="8"/>
  <c r="F50" i="8"/>
  <c r="F42" i="8"/>
  <c r="F34" i="8"/>
  <c r="F10" i="8"/>
  <c r="F80" i="8"/>
  <c r="F20" i="8"/>
  <c r="F28" i="8"/>
  <c r="H68" i="8"/>
  <c r="D50" i="8"/>
  <c r="D18" i="8"/>
  <c r="D10" i="8"/>
  <c r="D14" i="8"/>
  <c r="F3" i="8"/>
  <c r="F21" i="8"/>
  <c r="H26" i="8"/>
  <c r="F30" i="8"/>
  <c r="D32" i="8"/>
  <c r="D34" i="8"/>
  <c r="F41" i="8"/>
  <c r="D43" i="8"/>
  <c r="H59" i="8"/>
  <c r="F61" i="8"/>
  <c r="F63" i="8"/>
  <c r="D67" i="8"/>
  <c r="D71" i="8"/>
  <c r="H80" i="8"/>
  <c r="D84" i="8"/>
  <c r="D86" i="8"/>
  <c r="D90" i="8"/>
  <c r="H10" i="8"/>
  <c r="F16" i="8"/>
  <c r="F18" i="8"/>
  <c r="F25" i="8"/>
  <c r="D27" i="8"/>
  <c r="F36" i="8"/>
  <c r="D47" i="8"/>
  <c r="H50" i="8"/>
  <c r="H52" i="8"/>
  <c r="D58" i="8"/>
  <c r="H71" i="8"/>
  <c r="F73" i="8"/>
  <c r="D75" i="8"/>
  <c r="D77" i="8"/>
  <c r="D79" i="8"/>
  <c r="D81" i="8"/>
  <c r="F90" i="8"/>
  <c r="H9" i="8"/>
  <c r="D11" i="8"/>
  <c r="D13" i="8"/>
  <c r="H16" i="8"/>
  <c r="D22" i="8"/>
  <c r="D29" i="8"/>
  <c r="H34" i="8"/>
  <c r="H36" i="8"/>
  <c r="F45" i="8"/>
  <c r="D49" i="8"/>
  <c r="F56" i="8"/>
  <c r="F58" i="8"/>
  <c r="F60" i="8"/>
  <c r="D62" i="8"/>
  <c r="H73" i="8"/>
  <c r="F75" i="8"/>
  <c r="F77" i="8"/>
  <c r="F79" i="8"/>
  <c r="H49" i="8"/>
  <c r="F53" i="8"/>
  <c r="F87" i="8"/>
  <c r="F91" i="8"/>
  <c r="H6" i="8"/>
  <c r="F17" i="8"/>
  <c r="H31" i="8"/>
  <c r="H33" i="8"/>
  <c r="F35" i="8"/>
  <c r="D39" i="8"/>
  <c r="D46" i="8"/>
  <c r="D48" i="8"/>
  <c r="H51" i="8"/>
  <c r="H64" i="8"/>
  <c r="H70" i="8"/>
  <c r="D76" i="8"/>
  <c r="D78" i="8"/>
  <c r="D82" i="8"/>
  <c r="H83" i="8"/>
  <c r="H85" i="8"/>
  <c r="H89" i="8"/>
  <c r="H91" i="8"/>
  <c r="H12" i="8"/>
  <c r="H3" i="8"/>
  <c r="D5" i="8"/>
  <c r="F11" i="8"/>
  <c r="D19" i="8"/>
  <c r="F22" i="8"/>
  <c r="H25" i="8"/>
  <c r="F33" i="8"/>
  <c r="H39" i="8"/>
  <c r="D41" i="8"/>
  <c r="F47" i="8"/>
  <c r="D52" i="8"/>
  <c r="H53" i="8"/>
  <c r="D55" i="8"/>
  <c r="H56" i="8"/>
  <c r="D60" i="8"/>
  <c r="F70" i="8"/>
  <c r="D72" i="8"/>
  <c r="D74" i="8"/>
  <c r="H79" i="8"/>
  <c r="F81" i="8"/>
  <c r="H84" i="8"/>
  <c r="H86" i="8"/>
  <c r="D4" i="8"/>
  <c r="H5" i="8"/>
  <c r="D7" i="8"/>
  <c r="H8" i="8"/>
  <c r="F13" i="8"/>
  <c r="H19" i="8"/>
  <c r="D21" i="8"/>
  <c r="F27" i="8"/>
  <c r="D35" i="8"/>
  <c r="F38" i="8"/>
  <c r="H41" i="8"/>
  <c r="F49" i="8"/>
  <c r="H55" i="8"/>
  <c r="D57" i="8"/>
  <c r="H65" i="8"/>
  <c r="D69" i="8"/>
  <c r="H72" i="8"/>
  <c r="F74" i="8"/>
  <c r="F76" i="8"/>
  <c r="D80" i="8"/>
  <c r="F83" i="8"/>
  <c r="F85" i="8"/>
  <c r="D87" i="8"/>
  <c r="H90" i="8"/>
  <c r="H7" i="8"/>
  <c r="D9" i="8"/>
  <c r="F15" i="8"/>
  <c r="D20" i="8"/>
  <c r="H21" i="8"/>
  <c r="D23" i="8"/>
  <c r="H24" i="8"/>
  <c r="F29" i="8"/>
  <c r="H35" i="8"/>
  <c r="D37" i="8"/>
  <c r="F43" i="8"/>
  <c r="D51" i="8"/>
  <c r="F54" i="8"/>
  <c r="H57" i="8"/>
  <c r="D59" i="8"/>
  <c r="H62" i="8"/>
  <c r="D64" i="8"/>
  <c r="D66" i="8"/>
  <c r="H67" i="8"/>
  <c r="F71" i="8"/>
  <c r="D73" i="8"/>
  <c r="H76" i="8"/>
  <c r="H78" i="8"/>
  <c r="H87" i="8"/>
  <c r="F89" i="8"/>
  <c r="D91" i="8"/>
  <c r="D6" i="8"/>
  <c r="F9" i="8"/>
  <c r="H15" i="8"/>
  <c r="D17" i="8"/>
  <c r="F23" i="8"/>
  <c r="F26" i="8"/>
  <c r="D28" i="8"/>
  <c r="H29" i="8"/>
  <c r="D31" i="8"/>
  <c r="H32" i="8"/>
  <c r="F37" i="8"/>
  <c r="F40" i="8"/>
  <c r="D42" i="8"/>
  <c r="H43" i="8"/>
  <c r="D45" i="8"/>
  <c r="F51" i="8"/>
  <c r="D56" i="8"/>
  <c r="F59" i="8"/>
  <c r="D61" i="8"/>
  <c r="F64" i="8"/>
  <c r="F31" i="8"/>
  <c r="F66" i="8"/>
  <c r="F84" i="8"/>
  <c r="H66" i="8"/>
  <c r="D88" i="8"/>
  <c r="D65" i="8"/>
  <c r="F67" i="8"/>
  <c r="D85" i="7"/>
  <c r="D91" i="7"/>
  <c r="D83" i="7"/>
  <c r="D75" i="7"/>
  <c r="D67" i="7"/>
  <c r="D59" i="7"/>
  <c r="D51" i="7"/>
  <c r="D43" i="7"/>
  <c r="D35" i="7"/>
  <c r="D27" i="7"/>
  <c r="D19" i="7"/>
  <c r="D11" i="7"/>
  <c r="D87" i="7"/>
  <c r="D79" i="7"/>
  <c r="D77" i="7"/>
</calcChain>
</file>

<file path=xl/sharedStrings.xml><?xml version="1.0" encoding="utf-8"?>
<sst xmlns="http://schemas.openxmlformats.org/spreadsheetml/2006/main" count="1108" uniqueCount="124">
  <si>
    <t xml:space="preserve">State </t>
  </si>
  <si>
    <t>Statistical Area 4</t>
  </si>
  <si>
    <t>People aged 15 and over with at least one dose %</t>
  </si>
  <si>
    <t>% People aged 15 and over fully vaccinated</t>
  </si>
  <si>
    <t>Australian Capital Territory</t>
  </si>
  <si>
    <t>New South Wales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</si>
  <si>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</si>
  <si>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</si>
  <si>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</si>
  <si>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</si>
  <si>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</si>
  <si>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</si>
  <si>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</si>
  <si>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</si>
  <si>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</si>
  <si>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</si>
  <si>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</si>
  <si>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</si>
  <si>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</si>
  <si>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</si>
  <si>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</si>
  <si>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</si>
  <si>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</si>
  <si>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</si>
  <si>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</si>
  <si>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</si>
  <si>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</si>
  <si>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</si>
  <si>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</si>
  <si>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</si>
  <si>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</si>
  <si>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</si>
  <si>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</si>
  <si>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</si>
  <si>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Northern Territory</t>
  </si>
  <si>
    <t>Darwin</t>
  </si>
  <si>
    <t>Northern Territory - Outback</t>
  </si>
  <si>
    <t>Queensland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</si>
  <si>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</si>
  <si>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</si>
  <si>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</si>
  <si>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</si>
  <si>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</si>
  <si>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</si>
  <si>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</si>
  <si>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</si>
  <si>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</si>
  <si>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</si>
  <si>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</si>
  <si>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</si>
  <si>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</si>
  <si>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</si>
  <si>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</si>
  <si>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</si>
  <si>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</si>
  <si>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</si>
  <si>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</si>
  <si>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South Australia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</si>
  <si>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</si>
  <si>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</si>
  <si>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</si>
  <si>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</si>
  <si>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</si>
  <si>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</si>
  <si>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</si>
  <si>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Tasmania</t>
  </si>
  <si>
    <t>Hobart</t>
  </si>
  <si>
    <t>Launceston and North East</t>
  </si>
  <si>
    <t>South East</t>
  </si>
  <si>
    <t>West and North West</t>
  </si>
  <si>
    <t>Victoria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</si>
  <si>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</si>
  <si>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</si>
  <si>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</si>
  <si>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</si>
  <si>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</si>
  <si>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</si>
  <si>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</si>
  <si>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</si>
  <si>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</si>
  <si>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</si>
  <si>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</si>
  <si>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</si>
  <si>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</si>
  <si>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</si>
  <si>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</si>
  <si>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</si>
  <si>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</si>
  <si>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Western Australia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</si>
  <si>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</si>
  <si>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</si>
  <si>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</si>
  <si>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</si>
  <si>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</si>
  <si>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</si>
  <si>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</si>
  <si>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</si>
  <si>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Western Australia - Outback (North)</t>
  </si>
  <si>
    <t>Western Australia - Outback (South)</t>
  </si>
  <si>
    <t>Other Territories</t>
  </si>
  <si>
    <t>State</t>
  </si>
  <si>
    <t>23 August release - based on 22 August data</t>
  </si>
  <si>
    <t>9 August release - People aged 15 and over with at least one dose %</t>
  </si>
  <si>
    <t>9 August release - % People aged 15 and over fully vaccinated</t>
  </si>
  <si>
    <t>2 August release - People aged 15 and over with at least one dose %</t>
  </si>
  <si>
    <t>2 August release - % People aged 15 and over fully vaccinated</t>
  </si>
  <si>
    <t>16 August release - People aged 15 and over with at least one dose %</t>
  </si>
  <si>
    <t>16 August release - % People aged 15 and over fully vaccinated</t>
  </si>
  <si>
    <t>16 August release - based on 15 August data - for latest release see 23 August tab</t>
  </si>
  <si>
    <r>
      <t>9 August release - based on 8 August data -</t>
    </r>
    <r>
      <rPr>
        <sz val="20"/>
        <color theme="1"/>
        <rFont val="Calibri"/>
        <family val="2"/>
        <scheme val="minor"/>
      </rPr>
      <t xml:space="preserve"> </t>
    </r>
    <r>
      <rPr>
        <b/>
        <sz val="20"/>
        <color theme="1"/>
        <rFont val="Calibri"/>
        <family val="2"/>
        <scheme val="minor"/>
      </rPr>
      <t>for latest release see 23 August tab</t>
    </r>
  </si>
  <si>
    <t>2 August release - based on 1 August data - for latest release see 23 August tab</t>
  </si>
  <si>
    <t>Change between 23rd and 16 August</t>
  </si>
  <si>
    <t>Change between 16th and 9th August</t>
  </si>
  <si>
    <t>Change between 9th and 2nd of August</t>
  </si>
  <si>
    <t>23 August release - Fully vaccinated % coverage</t>
  </si>
  <si>
    <t>23 August release - First dose % coverage</t>
  </si>
  <si>
    <t>16 August release - First dose % coverage</t>
  </si>
  <si>
    <t>9 August release - First dose % coverage</t>
  </si>
  <si>
    <t>2 August release - First dose % coverage</t>
  </si>
  <si>
    <t>16 August release - Fully vaccinated  % coverage</t>
  </si>
  <si>
    <t>9 August release - Fully vaccinated  % coverage</t>
  </si>
  <si>
    <t>2 August release - Fully vaccinated  % coverage</t>
  </si>
  <si>
    <t>Timeseries - Fully vaccinated (aged 15+) coverage by SA4</t>
  </si>
  <si>
    <t>Timeseries - First dose (aged 15+) coverage by SA4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</si>
</sst>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theme="4" tint="0.39997558519241921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2" fillId="3" borderId="5" xfId="0" applyFont="1" applyFill="1" applyBorder="1"/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2" borderId="1" xfId="0" applyFont="1" applyFill="1" applyBorder="1" applyAlignment="1">
      <alignment vertical="center" wrapText="1"/>
    </xf>
    <xf numFmtId="164" fontId="0" fillId="2" borderId="1" xfId="0" applyNumberFormat="1" applyFont="1" applyFill="1" applyBorder="1" applyAlignment="1">
      <alignment horizontal="right" vertical="center" wrapText="1"/>
    </xf>
    <xf numFmtId="164" fontId="0" fillId="4" borderId="8" xfId="0" applyNumberFormat="1" applyFont="1" applyFill="1" applyBorder="1" applyAlignment="1">
      <alignment horizontal="right" vertical="center" wrapText="1"/>
    </xf>
    <xf numFmtId="164" fontId="0" fillId="2" borderId="9" xfId="0" applyNumberFormat="1" applyFont="1" applyFill="1" applyBorder="1" applyAlignment="1">
      <alignment horizontal="right" vertical="center" wrapText="1"/>
    </xf>
    <xf numFmtId="10" fontId="0" fillId="2" borderId="1" xfId="0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left" wrapText="1" readingOrder="1"/>
    </xf>
    <xf numFmtId="10" fontId="0" fillId="2" borderId="2" xfId="0" applyNumberFormat="1" applyFont="1" applyFill="1" applyBorder="1" applyAlignment="1">
      <alignment horizontal="right" vertical="center" wrapText="1"/>
    </xf>
    <xf numFmtId="0" fontId="0" fillId="2" borderId="3" xfId="0" applyFont="1" applyFill="1" applyBorder="1" applyAlignment="1">
      <alignment vertical="center" wrapText="1"/>
    </xf>
    <xf numFmtId="10" fontId="0" fillId="2" borderId="3" xfId="0" applyNumberFormat="1" applyFont="1" applyFill="1" applyBorder="1" applyAlignment="1">
      <alignment horizontal="right" vertical="center" wrapText="1"/>
    </xf>
    <xf numFmtId="10" fontId="0" fillId="2" borderId="4" xfId="0" applyNumberFormat="1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left" wrapText="1" readingOrder="1"/>
    </xf>
    <xf numFmtId="164" fontId="5" fillId="0" borderId="1" xfId="1" applyNumberFormat="1" applyFont="1" applyBorder="1" applyAlignment="1">
      <alignment horizontal="left" wrapText="1" readingOrder="1"/>
    </xf>
    <xf numFmtId="0" fontId="2" fillId="3" borderId="5" xfId="0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 outline="0">
        <left style="thick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theme="0" tint="-0.249977111117893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 style="thick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 outline="0">
        <left style="thick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theme="0" tint="-0.249977111117893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 style="thick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 outline="0">
        <left style="thick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theme="0" tint="-0.249977111117893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 style="thick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rgb="FF000000"/>
          <bgColor rgb="FFFFFFFF"/>
        </patternFill>
      </fill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 outline="0">
        <left style="thick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theme="0" tint="-0.249977111117893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 style="thick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 outline="0">
        <left style="thick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theme="0" tint="-0.249977111117893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 style="thick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 outline="0">
        <left style="thick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theme="0" tint="-0.249977111117893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 style="thick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rgb="FF000000"/>
          <bgColor rgb="FFFFFFFF"/>
        </patternFill>
      </fill>
    </dxf>
    <dxf>
      <border>
        <bottom style="thin">
          <color rgb="FF000000"/>
        </bottom>
      </border>
    </dxf>
    <dxf>
      <alignment horizontal="general" vertical="bottom" textRotation="0" wrapText="1" indent="0" justifyLastLine="0" shrinkToFit="0" readingOrder="0"/>
    </dxf>
  </dxfs>
  <tableStyles count="1" defaultTableStyle="TableStyleMedium2" defaultPivotStyle="PivotStyleLight16">
    <tableStyle name="Table Style 1" pivot="0" count="0" xr9:uid="{821E1D77-C79D-403A-BFC6-E3B2EDF2AF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14567" displayName="Table14567" ref="A2:I91" totalsRowShown="0" headerRowDxfId="49" dataDxfId="47" headerRowBorderDxfId="48" tableBorderDxfId="46" totalsRowBorderDxfId="45">
  <autoFilter ref="A2:I91" xr:uid="{00000000-0009-0000-0100-000006000000}"/>
  <tableColumns count="9">
    <tableColumn id="1" xr3:uid="{00000000-0010-0000-0000-000001000000}" name="State" dataDxfId="44"/>
    <tableColumn id="2" xr3:uid="{00000000-0010-0000-0000-000002000000}" name="Statistical Area 4" dataDxfId="43"/>
    <tableColumn id="3" xr3:uid="{00000000-0010-0000-0000-000003000000}" name="23 August release - Fully vaccinated % coverage" dataDxfId="42">
      <calculatedColumnFormula>VLOOKUP(Table14567[[#This Row],[Statistical Area 4]],'23 August'!B:D,3,FALSE)</calculatedColumnFormula>
    </tableColumn>
    <tableColumn id="7" xr3:uid="{00000000-0010-0000-0000-000007000000}" name="Change between 23rd and 16 August" dataDxfId="41">
      <calculatedColumnFormula>Table14567[[#This Row],[23 August release - Fully vaccinated % coverage]]-Table14567[[#This Row],[16 August release - Fully vaccinated  % coverage]]</calculatedColumnFormula>
    </tableColumn>
    <tableColumn id="4" xr3:uid="{00000000-0010-0000-0000-000004000000}" name="16 August release - Fully vaccinated  % coverage" dataDxfId="40">
      <calculatedColumnFormula>VLOOKUP(Table14567[[#This Row],[Statistical Area 4]],'16 August'!B:D,3,FALSE)</calculatedColumnFormula>
    </tableColumn>
    <tableColumn id="8" xr3:uid="{00000000-0010-0000-0000-000008000000}" name="Change between 16th and 9th August" dataDxfId="39">
      <calculatedColumnFormula>Table14567[[#This Row],[16 August release - Fully vaccinated  % coverage]]-Table14567[[#This Row],[9 August release - Fully vaccinated  % coverage]]</calculatedColumnFormula>
    </tableColumn>
    <tableColumn id="5" xr3:uid="{00000000-0010-0000-0000-000005000000}" name="9 August release - Fully vaccinated  % coverage" dataDxfId="38">
      <calculatedColumnFormula>VLOOKUP(Table14567[[#This Row],[Statistical Area 4]],'9 August'!B:D,3,FALSE)</calculatedColumnFormula>
    </tableColumn>
    <tableColumn id="9" xr3:uid="{00000000-0010-0000-0000-000009000000}" name="Change between 9th and 2nd of August" dataDxfId="37">
      <calculatedColumnFormula>Table14567[[#This Row],[9 August release - Fully vaccinated  % coverage]]-Table14567[[#This Row],[2 August release - Fully vaccinated  % coverage]]</calculatedColumnFormula>
    </tableColumn>
    <tableColumn id="6" xr3:uid="{00000000-0010-0000-0000-000006000000}" name="2 August release - Fully vaccinated  % coverage" dataDxfId="36">
      <calculatedColumnFormula>VLOOKUP(Table14567[[#This Row],[Statistical Area 4]],'2 August'!B:D,3,FALSE)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1456" displayName="Table1456" ref="A2:I91" totalsRowShown="0" dataDxfId="34" headerRowBorderDxfId="35" tableBorderDxfId="33" totalsRowBorderDxfId="32">
  <autoFilter ref="A2:I91" xr:uid="{00000000-0009-0000-0100-000005000000}"/>
  <tableColumns count="9">
    <tableColumn id="1" xr3:uid="{00000000-0010-0000-0100-000001000000}" name="State" dataDxfId="31"/>
    <tableColumn id="2" xr3:uid="{00000000-0010-0000-0100-000002000000}" name="Statistical Area 4" dataDxfId="30"/>
    <tableColumn id="3" xr3:uid="{00000000-0010-0000-0100-000003000000}" name="23 August release - First dose % coverage" dataDxfId="29">
      <calculatedColumnFormula>VLOOKUP(Table1456[[#This Row],[Statistical Area 4]],'23 August'!B:C,2,FALSE)</calculatedColumnFormula>
    </tableColumn>
    <tableColumn id="7" xr3:uid="{00000000-0010-0000-0100-000007000000}" name="Change between 23rd and 16 August" dataDxfId="28">
      <calculatedColumnFormula>Table1456[[#This Row],[23 August release - First dose % coverage]]-Table1456[[#This Row],[16 August release - First dose % coverage]]</calculatedColumnFormula>
    </tableColumn>
    <tableColumn id="4" xr3:uid="{00000000-0010-0000-0100-000004000000}" name="16 August release - First dose % coverage" dataDxfId="27">
      <calculatedColumnFormula>VLOOKUP(Table1456[[#This Row],[Statistical Area 4]],'16 August'!B:C,2,FALSE)</calculatedColumnFormula>
    </tableColumn>
    <tableColumn id="8" xr3:uid="{00000000-0010-0000-0100-000008000000}" name="Change between 16th and 9th August" dataDxfId="26">
      <calculatedColumnFormula>Table1456[[#This Row],[16 August release - First dose % coverage]]-Table1456[[#This Row],[9 August release - First dose % coverage]]</calculatedColumnFormula>
    </tableColumn>
    <tableColumn id="5" xr3:uid="{00000000-0010-0000-0100-000005000000}" name="9 August release - First dose % coverage" dataDxfId="25">
      <calculatedColumnFormula>VLOOKUP(Table1456[[#This Row],[Statistical Area 4]],'9 August'!B:C,2,FALSE)</calculatedColumnFormula>
    </tableColumn>
    <tableColumn id="9" xr3:uid="{00000000-0010-0000-0100-000009000000}" name="Change between 9th and 2nd of August" dataDxfId="24">
      <calculatedColumnFormula>Table1456[[#This Row],[9 August release - First dose % coverage]]-Table1456[[#This Row],[2 August release - First dose % coverage]]</calculatedColumnFormula>
    </tableColumn>
    <tableColumn id="6" xr3:uid="{00000000-0010-0000-0100-000006000000}" name="2 August release - First dose % coverage" dataDxfId="23">
      <calculatedColumnFormula>VLOOKUP(Table1456[[#This Row],[Statistical Area 4]],'2 August'!B:C,2,FALSE)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" displayName="Table1" ref="A2:D91" totalsRowShown="0" dataDxfId="22" tableBorderDxfId="21" totalsRowBorderDxfId="20" headerRowCellStyle="Normal">
  <autoFilter ref="A2:D91" xr:uid="{00000000-0009-0000-0100-000002000000}"/>
  <tableColumns count="4">
    <tableColumn id="1" xr3:uid="{00000000-0010-0000-0200-000001000000}" name="State" dataDxfId="19"/>
    <tableColumn id="2" xr3:uid="{00000000-0010-0000-0200-000002000000}" name="Statistical Area 4" dataDxfId="18"/>
    <tableColumn id="3" xr3:uid="{00000000-0010-0000-0200-000003000000}" name="16 August release - People aged 15 and over with at least one dose %" dataDxfId="17"/>
    <tableColumn id="4" xr3:uid="{00000000-0010-0000-0200-000004000000}" name="16 August release - % People aged 15 and over fully vaccinated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14" displayName="Table14" ref="A2:D91" totalsRowShown="0" dataDxfId="14" headerRowBorderDxfId="15" tableBorderDxfId="13" totalsRowBorderDxfId="12">
  <autoFilter ref="A2:D91" xr:uid="{00000000-0009-0000-0100-000003000000}"/>
  <tableColumns count="4">
    <tableColumn id="1" xr3:uid="{00000000-0010-0000-0300-000001000000}" name="State" dataDxfId="11"/>
    <tableColumn id="2" xr3:uid="{00000000-0010-0000-0300-000002000000}" name="Statistical Area 4" dataDxfId="10"/>
    <tableColumn id="3" xr3:uid="{00000000-0010-0000-0300-000003000000}" name="9 August release - People aged 15 and over with at least one dose %" dataDxfId="9"/>
    <tableColumn id="4" xr3:uid="{00000000-0010-0000-0300-000004000000}" name="9 August release - % People aged 15 and over fully vaccinated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145" displayName="Table145" ref="A2:D91" totalsRowShown="0" dataDxfId="6" headerRowBorderDxfId="7" tableBorderDxfId="5" totalsRowBorderDxfId="4">
  <autoFilter ref="A2:D91" xr:uid="{00000000-0009-0000-0100-000004000000}"/>
  <tableColumns count="4">
    <tableColumn id="1" xr3:uid="{00000000-0010-0000-0400-000001000000}" name="State" dataDxfId="3"/>
    <tableColumn id="2" xr3:uid="{00000000-0010-0000-0400-000002000000}" name="Statistical Area 4" dataDxfId="2"/>
    <tableColumn id="3" xr3:uid="{00000000-0010-0000-0400-000003000000}" name="2 August release - People aged 15 and over with at least one dose %" dataDxfId="1"/>
    <tableColumn id="4" xr3:uid="{00000000-0010-0000-0400-000004000000}" name="2 August release - % People aged 15 and over fully vaccinat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1"/>
  <sheetViews>
    <sheetView workbookViewId="0"/>
  </sheetViews>
  <sheetFormatPr defaultColWidth="0" defaultRowHeight="15" zeroHeight="1" x14ac:dyDescent="0.25"/>
  <cols>
    <col min="1" max="1" width="27.85546875" customWidth="1"/>
    <col min="2" max="2" width="38.140625" bestFit="1" customWidth="1"/>
    <col min="3" max="3" width="16.85546875" customWidth="1"/>
    <col min="4" max="4" width="17.140625" customWidth="1"/>
    <col min="5" max="5" width="16.28515625" customWidth="1"/>
    <col min="6" max="6" width="16.140625" customWidth="1"/>
    <col min="7" max="7" width="16.7109375" customWidth="1"/>
    <col min="8" max="8" width="16.5703125" customWidth="1"/>
    <col min="9" max="9" width="16" customWidth="1"/>
    <col min="10" max="16384" width="9.140625" hidden="1"/>
  </cols>
  <sheetData>
    <row r="1" spans="1:9" ht="26.25" x14ac:dyDescent="0.4">
      <c r="A1" s="1" t="s">
        <v>122</v>
      </c>
    </row>
    <row r="2" spans="1:9" s="3" customFormat="1" ht="60" x14ac:dyDescent="0.25">
      <c r="A2" s="3" t="s">
        <v>100</v>
      </c>
      <c r="B2" s="3" t="s">
        <v>1</v>
      </c>
      <c r="C2" s="3" t="s">
        <v>114</v>
      </c>
      <c r="D2" s="4" t="s">
        <v>111</v>
      </c>
      <c r="E2" s="5" t="s">
        <v>119</v>
      </c>
      <c r="F2" s="4" t="s">
        <v>112</v>
      </c>
      <c r="G2" s="6" t="s">
        <v>120</v>
      </c>
      <c r="H2" s="4" t="s">
        <v>113</v>
      </c>
      <c r="I2" s="6" t="s">
        <v>121</v>
      </c>
    </row>
    <row r="3" spans="1:9" ht="15" customHeight="1" x14ac:dyDescent="0.25">
      <c r="A3" s="7" t="s">
        <v>4</v>
      </c>
      <c r="B3" s="7" t="s">
        <v>4</v>
      </c>
      <c r="C3" s="8">
        <f>VLOOKUP(Table14567[[#This Row],[Statistical Area 4]],'23 August'!B:D,3,FALSE)</f>
        <v>0.36099999999999999</v>
      </c>
      <c r="D3" s="9">
        <f>Table14567[[#This Row],[23 August release - Fully vaccinated % coverage]]-Table14567[[#This Row],[16 August release - Fully vaccinated  % coverage]]</f>
        <v>6.2E-2</v>
      </c>
      <c r="E3" s="10">
        <f>VLOOKUP(Table14567[[#This Row],[Statistical Area 4]],'16 August'!B:D,3,FALSE)</f>
        <v>0.29899999999999999</v>
      </c>
      <c r="F3" s="9">
        <f>Table14567[[#This Row],[16 August release - Fully vaccinated  % coverage]]-Table14567[[#This Row],[9 August release - Fully vaccinated  % coverage]]</f>
        <v>3.999999999999998E-2</v>
      </c>
      <c r="G3" s="10">
        <f>VLOOKUP(Table14567[[#This Row],[Statistical Area 4]],'9 August'!B:D,3,FALSE)</f>
        <v>0.25900000000000001</v>
      </c>
      <c r="H3" s="9">
        <f>Table14567[[#This Row],[9 August release - Fully vaccinated  % coverage]]-Table14567[[#This Row],[2 August release - Fully vaccinated  % coverage]]</f>
        <v>3.2000000000000001E-2</v>
      </c>
      <c r="I3" s="10">
        <f>VLOOKUP(Table14567[[#This Row],[Statistical Area 4]],'2 August'!B:D,3,FALSE)</f>
        <v>0.22700000000000001</v>
      </c>
    </row>
    <row r="4" spans="1:9" ht="15" customHeight="1" x14ac:dyDescent="0.25">
      <c r="A4" s="7" t="s">
        <v>5</v>
      </c>
      <c r="B4" s="7" t="s">
        <v>6</v>
      </c>
      <c r="C4" s="8">
        <f>VLOOKUP(Table14567[[#This Row],[Statistical Area 4]],'23 August'!B:D,3,FALSE)</f>
        <v>0.312</v>
      </c>
      <c r="D4" s="9">
        <f>Table14567[[#This Row],[23 August release - Fully vaccinated % coverage]]-Table14567[[#This Row],[16 August release - Fully vaccinated  % coverage]]</f>
        <v>5.099999999999999E-2</v>
      </c>
      <c r="E4" s="10">
        <f>VLOOKUP(Table14567[[#This Row],[Statistical Area 4]],'16 August'!B:D,3,FALSE)</f>
        <v>0.26100000000000001</v>
      </c>
      <c r="F4" s="9">
        <f>Table14567[[#This Row],[16 August release - Fully vaccinated  % coverage]]-Table14567[[#This Row],[9 August release - Fully vaccinated  % coverage]]</f>
        <v>4.200000000000001E-2</v>
      </c>
      <c r="G4" s="10">
        <f>VLOOKUP(Table14567[[#This Row],[Statistical Area 4]],'9 August'!B:D,3,FALSE)</f>
        <v>0.219</v>
      </c>
      <c r="H4" s="9">
        <f>Table14567[[#This Row],[9 August release - Fully vaccinated  % coverage]]-Table14567[[#This Row],[2 August release - Fully vaccinated  % coverage]]</f>
        <v>4.0000000000000008E-2</v>
      </c>
      <c r="I4" s="10">
        <f>VLOOKUP(Table14567[[#This Row],[Statistical Area 4]],'2 August'!B:D,3,FALSE)</f>
        <v>0.17899999999999999</v>
      </c>
    </row>
    <row r="5" spans="1:9" ht="15" customHeight="1" x14ac:dyDescent="0.25">
      <c r="A5" s="7" t="s">
        <v>5</v>
      </c>
      <c r="B5" s="7" t="s">
        <v>7</v>
      </c>
      <c r="C5" s="8">
        <f>VLOOKUP(Table14567[[#This Row],[Statistical Area 4]],'23 August'!B:D,3,FALSE)</f>
        <v>0.32100000000000001</v>
      </c>
      <c r="D5" s="9">
        <f>Table14567[[#This Row],[23 August release - Fully vaccinated % coverage]]-Table14567[[#This Row],[16 August release - Fully vaccinated  % coverage]]</f>
        <v>4.5999999999999985E-2</v>
      </c>
      <c r="E5" s="10">
        <f>VLOOKUP(Table14567[[#This Row],[Statistical Area 4]],'16 August'!B:D,3,FALSE)</f>
        <v>0.27500000000000002</v>
      </c>
      <c r="F5" s="9">
        <f>Table14567[[#This Row],[16 August release - Fully vaccinated  % coverage]]-Table14567[[#This Row],[9 August release - Fully vaccinated  % coverage]]</f>
        <v>4.200000000000001E-2</v>
      </c>
      <c r="G5" s="10">
        <f>VLOOKUP(Table14567[[#This Row],[Statistical Area 4]],'9 August'!B:D,3,FALSE)</f>
        <v>0.23300000000000001</v>
      </c>
      <c r="H5" s="9">
        <f>Table14567[[#This Row],[9 August release - Fully vaccinated  % coverage]]-Table14567[[#This Row],[2 August release - Fully vaccinated  % coverage]]</f>
        <v>3.7000000000000005E-2</v>
      </c>
      <c r="I5" s="10">
        <f>VLOOKUP(Table14567[[#This Row],[Statistical Area 4]],'2 August'!B:D,3,FALSE)</f>
        <v>0.19600000000000001</v>
      </c>
    </row>
    <row r="6" spans="1:9" ht="15" customHeight="1" x14ac:dyDescent="0.25">
      <c r="A6" s="7" t="s">
        <v>5</v>
      </c>
      <c r="B6" s="7" t="s">
        <v>8</v>
      </c>
      <c r="C6" s="8">
        <f>VLOOKUP(Table14567[[#This Row],[Statistical Area 4]],'23 August'!B:D,3,FALSE)</f>
        <v>0.28000000000000003</v>
      </c>
      <c r="D6" s="9">
        <f>Table14567[[#This Row],[23 August release - Fully vaccinated % coverage]]-Table14567[[#This Row],[16 August release - Fully vaccinated  % coverage]]</f>
        <v>4.2000000000000037E-2</v>
      </c>
      <c r="E6" s="10">
        <f>VLOOKUP(Table14567[[#This Row],[Statistical Area 4]],'16 August'!B:D,3,FALSE)</f>
        <v>0.23799999999999999</v>
      </c>
      <c r="F6" s="9">
        <f>Table14567[[#This Row],[16 August release - Fully vaccinated  % coverage]]-Table14567[[#This Row],[9 August release - Fully vaccinated  % coverage]]</f>
        <v>3.6999999999999977E-2</v>
      </c>
      <c r="G6" s="10">
        <f>VLOOKUP(Table14567[[#This Row],[Statistical Area 4]],'9 August'!B:D,3,FALSE)</f>
        <v>0.20100000000000001</v>
      </c>
      <c r="H6" s="9">
        <f>Table14567[[#This Row],[9 August release - Fully vaccinated  % coverage]]-Table14567[[#This Row],[2 August release - Fully vaccinated  % coverage]]</f>
        <v>3.4000000000000002E-2</v>
      </c>
      <c r="I6" s="10">
        <f>VLOOKUP(Table14567[[#This Row],[Statistical Area 4]],'2 August'!B:D,3,FALSE)</f>
        <v>0.16700000000000001</v>
      </c>
    </row>
    <row r="7" spans="1:9" ht="15" customHeight="1" x14ac:dyDescent="0.25">
      <c r="A7" s="7" t="s">
        <v>5</v>
      </c>
      <c r="B7" s="7" t="s">
        <v>9</v>
      </c>
      <c r="C7" s="8">
        <f>VLOOKUP(Table14567[[#This Row],[Statistical Area 4]],'23 August'!B:D,3,FALSE)</f>
        <v>0.25900000000000001</v>
      </c>
      <c r="D7" s="9">
        <f>Table14567[[#This Row],[23 August release - Fully vaccinated % coverage]]-Table14567[[#This Row],[16 August release - Fully vaccinated  % coverage]]</f>
        <v>4.5000000000000012E-2</v>
      </c>
      <c r="E7" s="10">
        <f>VLOOKUP(Table14567[[#This Row],[Statistical Area 4]],'16 August'!B:D,3,FALSE)</f>
        <v>0.214</v>
      </c>
      <c r="F7" s="9">
        <f>Table14567[[#This Row],[16 August release - Fully vaccinated  % coverage]]-Table14567[[#This Row],[9 August release - Fully vaccinated  % coverage]]</f>
        <v>3.6000000000000004E-2</v>
      </c>
      <c r="G7" s="10">
        <f>VLOOKUP(Table14567[[#This Row],[Statistical Area 4]],'9 August'!B:D,3,FALSE)</f>
        <v>0.17799999999999999</v>
      </c>
      <c r="H7" s="9">
        <f>Table14567[[#This Row],[9 August release - Fully vaccinated  % coverage]]-Table14567[[#This Row],[2 August release - Fully vaccinated  % coverage]]</f>
        <v>3.2000000000000001E-2</v>
      </c>
      <c r="I7" s="10">
        <f>VLOOKUP(Table14567[[#This Row],[Statistical Area 4]],'2 August'!B:D,3,FALSE)</f>
        <v>0.14599999999999999</v>
      </c>
    </row>
    <row r="8" spans="1:9" ht="15" customHeight="1" x14ac:dyDescent="0.25">
      <c r="A8" s="7" t="s">
        <v>5</v>
      </c>
      <c r="B8" s="7" t="s">
        <v>10</v>
      </c>
      <c r="C8" s="8">
        <f>VLOOKUP(Table14567[[#This Row],[Statistical Area 4]],'23 August'!B:D,3,FALSE)</f>
        <v>0.22900000000000001</v>
      </c>
      <c r="D8" s="9">
        <f>Table14567[[#This Row],[23 August release - Fully vaccinated % coverage]]-Table14567[[#This Row],[16 August release - Fully vaccinated  % coverage]]</f>
        <v>3.7000000000000005E-2</v>
      </c>
      <c r="E8" s="10">
        <f>VLOOKUP(Table14567[[#This Row],[Statistical Area 4]],'16 August'!B:D,3,FALSE)</f>
        <v>0.192</v>
      </c>
      <c r="F8" s="9">
        <f>Table14567[[#This Row],[16 August release - Fully vaccinated  % coverage]]-Table14567[[#This Row],[9 August release - Fully vaccinated  % coverage]]</f>
        <v>2.8999999999999998E-2</v>
      </c>
      <c r="G8" s="10">
        <f>VLOOKUP(Table14567[[#This Row],[Statistical Area 4]],'9 August'!B:D,3,FALSE)</f>
        <v>0.16300000000000001</v>
      </c>
      <c r="H8" s="9">
        <f>Table14567[[#This Row],[9 August release - Fully vaccinated  % coverage]]-Table14567[[#This Row],[2 August release - Fully vaccinated  % coverage]]</f>
        <v>2.8999999999999998E-2</v>
      </c>
      <c r="I8" s="10">
        <f>VLOOKUP(Table14567[[#This Row],[Statistical Area 4]],'2 August'!B:D,3,FALSE)</f>
        <v>0.13400000000000001</v>
      </c>
    </row>
    <row r="9" spans="1:9" ht="15" customHeight="1" x14ac:dyDescent="0.25">
      <c r="A9" s="7" t="s">
        <v>5</v>
      </c>
      <c r="B9" s="7" t="s">
        <v>11</v>
      </c>
      <c r="C9" s="8">
        <f>VLOOKUP(Table14567[[#This Row],[Statistical Area 4]],'23 August'!B:D,3,FALSE)</f>
        <v>0.254</v>
      </c>
      <c r="D9" s="9">
        <f>Table14567[[#This Row],[23 August release - Fully vaccinated % coverage]]-Table14567[[#This Row],[16 August release - Fully vaccinated  % coverage]]</f>
        <v>4.1000000000000009E-2</v>
      </c>
      <c r="E9" s="10">
        <f>VLOOKUP(Table14567[[#This Row],[Statistical Area 4]],'16 August'!B:D,3,FALSE)</f>
        <v>0.21299999999999999</v>
      </c>
      <c r="F9" s="9">
        <f>Table14567[[#This Row],[16 August release - Fully vaccinated  % coverage]]-Table14567[[#This Row],[9 August release - Fully vaccinated  % coverage]]</f>
        <v>4.2999999999999983E-2</v>
      </c>
      <c r="G9" s="10">
        <f>VLOOKUP(Table14567[[#This Row],[Statistical Area 4]],'9 August'!B:D,3,FALSE)</f>
        <v>0.17</v>
      </c>
      <c r="H9" s="9">
        <f>Table14567[[#This Row],[9 August release - Fully vaccinated  % coverage]]-Table14567[[#This Row],[2 August release - Fully vaccinated  % coverage]]</f>
        <v>2.9000000000000026E-2</v>
      </c>
      <c r="I9" s="10">
        <f>VLOOKUP(Table14567[[#This Row],[Statistical Area 4]],'2 August'!B:D,3,FALSE)</f>
        <v>0.14099999999999999</v>
      </c>
    </row>
    <row r="10" spans="1:9" ht="15" customHeight="1" x14ac:dyDescent="0.25">
      <c r="A10" s="7" t="s">
        <v>5</v>
      </c>
      <c r="B10" s="7" t="s">
        <v>12</v>
      </c>
      <c r="C10" s="8">
        <f>VLOOKUP(Table14567[[#This Row],[Statistical Area 4]],'23 August'!B:D,3,FALSE)</f>
        <v>0.32700000000000001</v>
      </c>
      <c r="D10" s="9">
        <f>Table14567[[#This Row],[23 August release - Fully vaccinated % coverage]]-Table14567[[#This Row],[16 August release - Fully vaccinated  % coverage]]</f>
        <v>4.0000000000000036E-2</v>
      </c>
      <c r="E10" s="10">
        <f>VLOOKUP(Table14567[[#This Row],[Statistical Area 4]],'16 August'!B:D,3,FALSE)</f>
        <v>0.28699999999999998</v>
      </c>
      <c r="F10" s="9">
        <f>Table14567[[#This Row],[16 August release - Fully vaccinated  % coverage]]-Table14567[[#This Row],[9 August release - Fully vaccinated  % coverage]]</f>
        <v>3.999999999999998E-2</v>
      </c>
      <c r="G10" s="10">
        <f>VLOOKUP(Table14567[[#This Row],[Statistical Area 4]],'9 August'!B:D,3,FALSE)</f>
        <v>0.247</v>
      </c>
      <c r="H10" s="9">
        <f>Table14567[[#This Row],[9 August release - Fully vaccinated  % coverage]]-Table14567[[#This Row],[2 August release - Fully vaccinated  % coverage]]</f>
        <v>3.4000000000000002E-2</v>
      </c>
      <c r="I10" s="10">
        <f>VLOOKUP(Table14567[[#This Row],[Statistical Area 4]],'2 August'!B:D,3,FALSE)</f>
        <v>0.21299999999999999</v>
      </c>
    </row>
    <row r="11" spans="1:9" ht="15" customHeight="1" x14ac:dyDescent="0.25">
      <c r="A11" s="7" t="s">
        <v>5</v>
      </c>
      <c r="B11" s="7" t="s">
        <v>13</v>
      </c>
      <c r="C11" s="8">
        <f>VLOOKUP(Table14567[[#This Row],[Statistical Area 4]],'23 August'!B:D,3,FALSE)</f>
        <v>0.30499999999999999</v>
      </c>
      <c r="D11" s="9">
        <f>Table14567[[#This Row],[23 August release - Fully vaccinated % coverage]]-Table14567[[#This Row],[16 August release - Fully vaccinated  % coverage]]</f>
        <v>4.4999999999999984E-2</v>
      </c>
      <c r="E11" s="10">
        <f>VLOOKUP(Table14567[[#This Row],[Statistical Area 4]],'16 August'!B:D,3,FALSE)</f>
        <v>0.26</v>
      </c>
      <c r="F11" s="9">
        <f>Table14567[[#This Row],[16 August release - Fully vaccinated  % coverage]]-Table14567[[#This Row],[9 August release - Fully vaccinated  % coverage]]</f>
        <v>4.4000000000000011E-2</v>
      </c>
      <c r="G11" s="10">
        <f>VLOOKUP(Table14567[[#This Row],[Statistical Area 4]],'9 August'!B:D,3,FALSE)</f>
        <v>0.216</v>
      </c>
      <c r="H11" s="9">
        <f>Table14567[[#This Row],[9 August release - Fully vaccinated  % coverage]]-Table14567[[#This Row],[2 August release - Fully vaccinated  % coverage]]</f>
        <v>4.1000000000000009E-2</v>
      </c>
      <c r="I11" s="10">
        <f>VLOOKUP(Table14567[[#This Row],[Statistical Area 4]],'2 August'!B:D,3,FALSE)</f>
        <v>0.17499999999999999</v>
      </c>
    </row>
    <row r="12" spans="1:9" ht="15" customHeight="1" x14ac:dyDescent="0.25">
      <c r="A12" s="7" t="s">
        <v>5</v>
      </c>
      <c r="B12" s="7" t="s">
        <v>14</v>
      </c>
      <c r="C12" s="8">
        <f>VLOOKUP(Table14567[[#This Row],[Statistical Area 4]],'23 August'!B:D,3,FALSE)</f>
        <v>0.28699999999999998</v>
      </c>
      <c r="D12" s="9">
        <f>Table14567[[#This Row],[23 August release - Fully vaccinated % coverage]]-Table14567[[#This Row],[16 August release - Fully vaccinated  % coverage]]</f>
        <v>4.6999999999999986E-2</v>
      </c>
      <c r="E12" s="10">
        <f>VLOOKUP(Table14567[[#This Row],[Statistical Area 4]],'16 August'!B:D,3,FALSE)</f>
        <v>0.24</v>
      </c>
      <c r="F12" s="9">
        <f>Table14567[[#This Row],[16 August release - Fully vaccinated  % coverage]]-Table14567[[#This Row],[9 August release - Fully vaccinated  % coverage]]</f>
        <v>3.6999999999999977E-2</v>
      </c>
      <c r="G12" s="10">
        <f>VLOOKUP(Table14567[[#This Row],[Statistical Area 4]],'9 August'!B:D,3,FALSE)</f>
        <v>0.20300000000000001</v>
      </c>
      <c r="H12" s="9">
        <f>Table14567[[#This Row],[9 August release - Fully vaccinated  % coverage]]-Table14567[[#This Row],[2 August release - Fully vaccinated  % coverage]]</f>
        <v>3.6000000000000004E-2</v>
      </c>
      <c r="I12" s="10">
        <f>VLOOKUP(Table14567[[#This Row],[Statistical Area 4]],'2 August'!B:D,3,FALSE)</f>
        <v>0.16700000000000001</v>
      </c>
    </row>
    <row r="13" spans="1:9" ht="15" customHeight="1" x14ac:dyDescent="0.25">
      <c r="A13" s="7" t="s">
        <v>5</v>
      </c>
      <c r="B13" s="7" t="s">
        <v>15</v>
      </c>
      <c r="C13" s="8">
        <f>VLOOKUP(Table14567[[#This Row],[Statistical Area 4]],'23 August'!B:D,3,FALSE)</f>
        <v>0.253</v>
      </c>
      <c r="D13" s="9">
        <f>Table14567[[#This Row],[23 August release - Fully vaccinated % coverage]]-Table14567[[#This Row],[16 August release - Fully vaccinated  % coverage]]</f>
        <v>3.5000000000000003E-2</v>
      </c>
      <c r="E13" s="10">
        <f>VLOOKUP(Table14567[[#This Row],[Statistical Area 4]],'16 August'!B:D,3,FALSE)</f>
        <v>0.218</v>
      </c>
      <c r="F13" s="9">
        <f>Table14567[[#This Row],[16 August release - Fully vaccinated  % coverage]]-Table14567[[#This Row],[9 August release - Fully vaccinated  % coverage]]</f>
        <v>3.7000000000000005E-2</v>
      </c>
      <c r="G13" s="10">
        <f>VLOOKUP(Table14567[[#This Row],[Statistical Area 4]],'9 August'!B:D,3,FALSE)</f>
        <v>0.18099999999999999</v>
      </c>
      <c r="H13" s="9">
        <f>Table14567[[#This Row],[9 August release - Fully vaccinated  % coverage]]-Table14567[[#This Row],[2 August release - Fully vaccinated  % coverage]]</f>
        <v>0.03</v>
      </c>
      <c r="I13" s="10">
        <f>VLOOKUP(Table14567[[#This Row],[Statistical Area 4]],'2 August'!B:D,3,FALSE)</f>
        <v>0.151</v>
      </c>
    </row>
    <row r="14" spans="1:9" ht="15" customHeight="1" x14ac:dyDescent="0.25">
      <c r="A14" s="7" t="s">
        <v>5</v>
      </c>
      <c r="B14" s="7" t="s">
        <v>16</v>
      </c>
      <c r="C14" s="8">
        <f>VLOOKUP(Table14567[[#This Row],[Statistical Area 4]],'23 August'!B:D,3,FALSE)</f>
        <v>0.29699999999999999</v>
      </c>
      <c r="D14" s="9">
        <f>Table14567[[#This Row],[23 August release - Fully vaccinated % coverage]]-Table14567[[#This Row],[16 August release - Fully vaccinated  % coverage]]</f>
        <v>4.8999999999999988E-2</v>
      </c>
      <c r="E14" s="10">
        <f>VLOOKUP(Table14567[[#This Row],[Statistical Area 4]],'16 August'!B:D,3,FALSE)</f>
        <v>0.248</v>
      </c>
      <c r="F14" s="9">
        <f>Table14567[[#This Row],[16 August release - Fully vaccinated  % coverage]]-Table14567[[#This Row],[9 August release - Fully vaccinated  % coverage]]</f>
        <v>4.4999999999999984E-2</v>
      </c>
      <c r="G14" s="10">
        <f>VLOOKUP(Table14567[[#This Row],[Statistical Area 4]],'9 August'!B:D,3,FALSE)</f>
        <v>0.20300000000000001</v>
      </c>
      <c r="H14" s="9">
        <f>Table14567[[#This Row],[9 August release - Fully vaccinated  % coverage]]-Table14567[[#This Row],[2 August release - Fully vaccinated  % coverage]]</f>
        <v>2.6000000000000023E-2</v>
      </c>
      <c r="I14" s="10">
        <f>VLOOKUP(Table14567[[#This Row],[Statistical Area 4]],'2 August'!B:D,3,FALSE)</f>
        <v>0.17699999999999999</v>
      </c>
    </row>
    <row r="15" spans="1:9" ht="15" customHeight="1" x14ac:dyDescent="0.25">
      <c r="A15" s="7" t="s">
        <v>5</v>
      </c>
      <c r="B15" s="7" t="s">
        <v>17</v>
      </c>
      <c r="C15" s="8">
        <f>VLOOKUP(Table14567[[#This Row],[Statistical Area 4]],'23 August'!B:D,3,FALSE)</f>
        <v>0.27300000000000002</v>
      </c>
      <c r="D15" s="9">
        <f>Table14567[[#This Row],[23 August release - Fully vaccinated % coverage]]-Table14567[[#This Row],[16 August release - Fully vaccinated  % coverage]]</f>
        <v>4.1000000000000009E-2</v>
      </c>
      <c r="E15" s="10">
        <f>VLOOKUP(Table14567[[#This Row],[Statistical Area 4]],'16 August'!B:D,3,FALSE)</f>
        <v>0.23200000000000001</v>
      </c>
      <c r="F15" s="9">
        <f>Table14567[[#This Row],[16 August release - Fully vaccinated  % coverage]]-Table14567[[#This Row],[9 August release - Fully vaccinated  % coverage]]</f>
        <v>3.2000000000000001E-2</v>
      </c>
      <c r="G15" s="10">
        <f>VLOOKUP(Table14567[[#This Row],[Statistical Area 4]],'9 August'!B:D,3,FALSE)</f>
        <v>0.2</v>
      </c>
      <c r="H15" s="9">
        <f>Table14567[[#This Row],[9 August release - Fully vaccinated  % coverage]]-Table14567[[#This Row],[2 August release - Fully vaccinated  % coverage]]</f>
        <v>2.8000000000000025E-2</v>
      </c>
      <c r="I15" s="10">
        <f>VLOOKUP(Table14567[[#This Row],[Statistical Area 4]],'2 August'!B:D,3,FALSE)</f>
        <v>0.17199999999999999</v>
      </c>
    </row>
    <row r="16" spans="1:9" ht="15" customHeight="1" x14ac:dyDescent="0.25">
      <c r="A16" s="7" t="s">
        <v>5</v>
      </c>
      <c r="B16" s="7" t="s">
        <v>18</v>
      </c>
      <c r="C16" s="8">
        <f>VLOOKUP(Table14567[[#This Row],[Statistical Area 4]],'23 August'!B:D,3,FALSE)</f>
        <v>0.309</v>
      </c>
      <c r="D16" s="9">
        <f>Table14567[[#This Row],[23 August release - Fully vaccinated % coverage]]-Table14567[[#This Row],[16 August release - Fully vaccinated  % coverage]]</f>
        <v>4.4999999999999984E-2</v>
      </c>
      <c r="E16" s="10">
        <f>VLOOKUP(Table14567[[#This Row],[Statistical Area 4]],'16 August'!B:D,3,FALSE)</f>
        <v>0.26400000000000001</v>
      </c>
      <c r="F16" s="9">
        <f>Table14567[[#This Row],[16 August release - Fully vaccinated  % coverage]]-Table14567[[#This Row],[9 August release - Fully vaccinated  % coverage]]</f>
        <v>4.200000000000001E-2</v>
      </c>
      <c r="G16" s="10">
        <f>VLOOKUP(Table14567[[#This Row],[Statistical Area 4]],'9 August'!B:D,3,FALSE)</f>
        <v>0.222</v>
      </c>
      <c r="H16" s="9">
        <f>Table14567[[#This Row],[9 August release - Fully vaccinated  % coverage]]-Table14567[[#This Row],[2 August release - Fully vaccinated  % coverage]]</f>
        <v>3.5000000000000003E-2</v>
      </c>
      <c r="I16" s="10">
        <f>VLOOKUP(Table14567[[#This Row],[Statistical Area 4]],'2 August'!B:D,3,FALSE)</f>
        <v>0.187</v>
      </c>
    </row>
    <row r="17" spans="1:9" ht="15" customHeight="1" x14ac:dyDescent="0.25">
      <c r="A17" s="7" t="s">
        <v>5</v>
      </c>
      <c r="B17" s="7" t="s">
        <v>19</v>
      </c>
      <c r="C17" s="8">
        <f>VLOOKUP(Table14567[[#This Row],[Statistical Area 4]],'23 August'!B:D,3,FALSE)</f>
        <v>0.36399999999999999</v>
      </c>
      <c r="D17" s="9">
        <f>Table14567[[#This Row],[23 August release - Fully vaccinated % coverage]]-Table14567[[#This Row],[16 August release - Fully vaccinated  % coverage]]</f>
        <v>5.1999999999999991E-2</v>
      </c>
      <c r="E17" s="10">
        <f>VLOOKUP(Table14567[[#This Row],[Statistical Area 4]],'16 August'!B:D,3,FALSE)</f>
        <v>0.312</v>
      </c>
      <c r="F17" s="9">
        <f>Table14567[[#This Row],[16 August release - Fully vaccinated  % coverage]]-Table14567[[#This Row],[9 August release - Fully vaccinated  % coverage]]</f>
        <v>4.5999999999999985E-2</v>
      </c>
      <c r="G17" s="10">
        <f>VLOOKUP(Table14567[[#This Row],[Statistical Area 4]],'9 August'!B:D,3,FALSE)</f>
        <v>0.26600000000000001</v>
      </c>
      <c r="H17" s="9">
        <f>Table14567[[#This Row],[9 August release - Fully vaccinated  % coverage]]-Table14567[[#This Row],[2 August release - Fully vaccinated  % coverage]]</f>
        <v>4.6000000000000013E-2</v>
      </c>
      <c r="I17" s="10">
        <f>VLOOKUP(Table14567[[#This Row],[Statistical Area 4]],'2 August'!B:D,3,FALSE)</f>
        <v>0.22</v>
      </c>
    </row>
    <row r="18" spans="1:9" ht="15" customHeight="1" x14ac:dyDescent="0.25">
      <c r="A18" s="7" t="s">
        <v>5</v>
      </c>
      <c r="B18" s="7" t="s">
        <v>20</v>
      </c>
      <c r="C18" s="8">
        <f>VLOOKUP(Table14567[[#This Row],[Statistical Area 4]],'23 August'!B:D,3,FALSE)</f>
        <v>0.40400000000000003</v>
      </c>
      <c r="D18" s="9">
        <f>Table14567[[#This Row],[23 August release - Fully vaccinated % coverage]]-Table14567[[#This Row],[16 August release - Fully vaccinated  % coverage]]</f>
        <v>5.2000000000000046E-2</v>
      </c>
      <c r="E18" s="10">
        <f>VLOOKUP(Table14567[[#This Row],[Statistical Area 4]],'16 August'!B:D,3,FALSE)</f>
        <v>0.35199999999999998</v>
      </c>
      <c r="F18" s="9">
        <f>Table14567[[#This Row],[16 August release - Fully vaccinated  % coverage]]-Table14567[[#This Row],[9 August release - Fully vaccinated  % coverage]]</f>
        <v>4.9999999999999989E-2</v>
      </c>
      <c r="G18" s="10">
        <f>VLOOKUP(Table14567[[#This Row],[Statistical Area 4]],'9 August'!B:D,3,FALSE)</f>
        <v>0.30199999999999999</v>
      </c>
      <c r="H18" s="9">
        <f>Table14567[[#This Row],[9 August release - Fully vaccinated  % coverage]]-Table14567[[#This Row],[2 August release - Fully vaccinated  % coverage]]</f>
        <v>4.6999999999999986E-2</v>
      </c>
      <c r="I18" s="10">
        <f>VLOOKUP(Table14567[[#This Row],[Statistical Area 4]],'2 August'!B:D,3,FALSE)</f>
        <v>0.255</v>
      </c>
    </row>
    <row r="19" spans="1:9" ht="15" customHeight="1" x14ac:dyDescent="0.25">
      <c r="A19" s="7" t="s">
        <v>5</v>
      </c>
      <c r="B19" s="7" t="s">
        <v>21</v>
      </c>
      <c r="C19" s="8">
        <f>VLOOKUP(Table14567[[#This Row],[Statistical Area 4]],'23 August'!B:D,3,FALSE)</f>
        <v>0.315</v>
      </c>
      <c r="D19" s="9">
        <f>Table14567[[#This Row],[23 August release - Fully vaccinated % coverage]]-Table14567[[#This Row],[16 August release - Fully vaccinated  % coverage]]</f>
        <v>4.1999999999999982E-2</v>
      </c>
      <c r="E19" s="10">
        <f>VLOOKUP(Table14567[[#This Row],[Statistical Area 4]],'16 August'!B:D,3,FALSE)</f>
        <v>0.27300000000000002</v>
      </c>
      <c r="F19" s="9">
        <f>Table14567[[#This Row],[16 August release - Fully vaccinated  % coverage]]-Table14567[[#This Row],[9 August release - Fully vaccinated  % coverage]]</f>
        <v>3.9000000000000007E-2</v>
      </c>
      <c r="G19" s="10">
        <f>VLOOKUP(Table14567[[#This Row],[Statistical Area 4]],'9 August'!B:D,3,FALSE)</f>
        <v>0.23400000000000001</v>
      </c>
      <c r="H19" s="9">
        <f>Table14567[[#This Row],[9 August release - Fully vaccinated  % coverage]]-Table14567[[#This Row],[2 August release - Fully vaccinated  % coverage]]</f>
        <v>3.6000000000000004E-2</v>
      </c>
      <c r="I19" s="10">
        <f>VLOOKUP(Table14567[[#This Row],[Statistical Area 4]],'2 August'!B:D,3,FALSE)</f>
        <v>0.19800000000000001</v>
      </c>
    </row>
    <row r="20" spans="1:9" ht="15" customHeight="1" x14ac:dyDescent="0.25">
      <c r="A20" s="7" t="s">
        <v>5</v>
      </c>
      <c r="B20" s="7" t="s">
        <v>22</v>
      </c>
      <c r="C20" s="8">
        <f>VLOOKUP(Table14567[[#This Row],[Statistical Area 4]],'23 August'!B:D,3,FALSE)</f>
        <v>0.3</v>
      </c>
      <c r="D20" s="9">
        <f>Table14567[[#This Row],[23 August release - Fully vaccinated % coverage]]-Table14567[[#This Row],[16 August release - Fully vaccinated  % coverage]]</f>
        <v>3.2999999999999974E-2</v>
      </c>
      <c r="E20" s="10">
        <f>VLOOKUP(Table14567[[#This Row],[Statistical Area 4]],'16 August'!B:D,3,FALSE)</f>
        <v>0.26700000000000002</v>
      </c>
      <c r="F20" s="9">
        <f>Table14567[[#This Row],[16 August release - Fully vaccinated  % coverage]]-Table14567[[#This Row],[9 August release - Fully vaccinated  % coverage]]</f>
        <v>3.4000000000000002E-2</v>
      </c>
      <c r="G20" s="10">
        <f>VLOOKUP(Table14567[[#This Row],[Statistical Area 4]],'9 August'!B:D,3,FALSE)</f>
        <v>0.23300000000000001</v>
      </c>
      <c r="H20" s="9">
        <f>Table14567[[#This Row],[9 August release - Fully vaccinated  % coverage]]-Table14567[[#This Row],[2 August release - Fully vaccinated  % coverage]]</f>
        <v>3.6000000000000004E-2</v>
      </c>
      <c r="I20" s="10">
        <f>VLOOKUP(Table14567[[#This Row],[Statistical Area 4]],'2 August'!B:D,3,FALSE)</f>
        <v>0.19700000000000001</v>
      </c>
    </row>
    <row r="21" spans="1:9" ht="15" customHeight="1" x14ac:dyDescent="0.25">
      <c r="A21" s="7" t="s">
        <v>5</v>
      </c>
      <c r="B21" s="7" t="s">
        <v>23</v>
      </c>
      <c r="C21" s="8">
        <f>VLOOKUP(Table14567[[#This Row],[Statistical Area 4]],'23 August'!B:D,3,FALSE)</f>
        <v>0.36599999999999999</v>
      </c>
      <c r="D21" s="9">
        <f>Table14567[[#This Row],[23 August release - Fully vaccinated % coverage]]-Table14567[[#This Row],[16 August release - Fully vaccinated  % coverage]]</f>
        <v>3.999999999999998E-2</v>
      </c>
      <c r="E21" s="10">
        <f>VLOOKUP(Table14567[[#This Row],[Statistical Area 4]],'16 August'!B:D,3,FALSE)</f>
        <v>0.32600000000000001</v>
      </c>
      <c r="F21" s="9">
        <f>Table14567[[#This Row],[16 August release - Fully vaccinated  % coverage]]-Table14567[[#This Row],[9 August release - Fully vaccinated  % coverage]]</f>
        <v>4.2000000000000037E-2</v>
      </c>
      <c r="G21" s="10">
        <f>VLOOKUP(Table14567[[#This Row],[Statistical Area 4]],'9 August'!B:D,3,FALSE)</f>
        <v>0.28399999999999997</v>
      </c>
      <c r="H21" s="9">
        <f>Table14567[[#This Row],[9 August release - Fully vaccinated  % coverage]]-Table14567[[#This Row],[2 August release - Fully vaccinated  % coverage]]</f>
        <v>4.4999999999999984E-2</v>
      </c>
      <c r="I21" s="10">
        <f>VLOOKUP(Table14567[[#This Row],[Statistical Area 4]],'2 August'!B:D,3,FALSE)</f>
        <v>0.23899999999999999</v>
      </c>
    </row>
    <row r="22" spans="1:9" ht="15" customHeight="1" x14ac:dyDescent="0.25">
      <c r="A22" s="7" t="s">
        <v>5</v>
      </c>
      <c r="B22" s="7" t="s">
        <v>24</v>
      </c>
      <c r="C22" s="8">
        <f>VLOOKUP(Table14567[[#This Row],[Statistical Area 4]],'23 August'!B:D,3,FALSE)</f>
        <v>0.26800000000000002</v>
      </c>
      <c r="D22" s="9">
        <f>Table14567[[#This Row],[23 August release - Fully vaccinated % coverage]]-Table14567[[#This Row],[16 August release - Fully vaccinated  % coverage]]</f>
        <v>3.9000000000000007E-2</v>
      </c>
      <c r="E22" s="10">
        <f>VLOOKUP(Table14567[[#This Row],[Statistical Area 4]],'16 August'!B:D,3,FALSE)</f>
        <v>0.22900000000000001</v>
      </c>
      <c r="F22" s="9">
        <f>Table14567[[#This Row],[16 August release - Fully vaccinated  % coverage]]-Table14567[[#This Row],[9 August release - Fully vaccinated  % coverage]]</f>
        <v>3.8000000000000006E-2</v>
      </c>
      <c r="G22" s="10">
        <f>VLOOKUP(Table14567[[#This Row],[Statistical Area 4]],'9 August'!B:D,3,FALSE)</f>
        <v>0.191</v>
      </c>
      <c r="H22" s="9">
        <f>Table14567[[#This Row],[9 August release - Fully vaccinated  % coverage]]-Table14567[[#This Row],[2 August release - Fully vaccinated  % coverage]]</f>
        <v>0.03</v>
      </c>
      <c r="I22" s="10">
        <f>VLOOKUP(Table14567[[#This Row],[Statistical Area 4]],'2 August'!B:D,3,FALSE)</f>
        <v>0.161</v>
      </c>
    </row>
    <row r="23" spans="1:9" ht="15" customHeight="1" x14ac:dyDescent="0.25">
      <c r="A23" s="7" t="s">
        <v>5</v>
      </c>
      <c r="B23" s="7" t="s">
        <v>25</v>
      </c>
      <c r="C23" s="8">
        <f>VLOOKUP(Table14567[[#This Row],[Statistical Area 4]],'23 August'!B:D,3,FALSE)</f>
        <v>0.35099999999999998</v>
      </c>
      <c r="D23" s="9">
        <f>Table14567[[#This Row],[23 August release - Fully vaccinated % coverage]]-Table14567[[#This Row],[16 August release - Fully vaccinated  % coverage]]</f>
        <v>3.999999999999998E-2</v>
      </c>
      <c r="E23" s="10">
        <f>VLOOKUP(Table14567[[#This Row],[Statistical Area 4]],'16 August'!B:D,3,FALSE)</f>
        <v>0.311</v>
      </c>
      <c r="F23" s="9">
        <f>Table14567[[#This Row],[16 August release - Fully vaccinated  % coverage]]-Table14567[[#This Row],[9 August release - Fully vaccinated  % coverage]]</f>
        <v>4.0999999999999981E-2</v>
      </c>
      <c r="G23" s="10">
        <f>VLOOKUP(Table14567[[#This Row],[Statistical Area 4]],'9 August'!B:D,3,FALSE)</f>
        <v>0.27</v>
      </c>
      <c r="H23" s="9">
        <f>Table14567[[#This Row],[9 August release - Fully vaccinated  % coverage]]-Table14567[[#This Row],[2 August release - Fully vaccinated  % coverage]]</f>
        <v>4.200000000000001E-2</v>
      </c>
      <c r="I23" s="10">
        <f>VLOOKUP(Table14567[[#This Row],[Statistical Area 4]],'2 August'!B:D,3,FALSE)</f>
        <v>0.22800000000000001</v>
      </c>
    </row>
    <row r="24" spans="1:9" ht="15" customHeight="1" x14ac:dyDescent="0.25">
      <c r="A24" s="7" t="s">
        <v>5</v>
      </c>
      <c r="B24" s="7" t="s">
        <v>26</v>
      </c>
      <c r="C24" s="8">
        <f>VLOOKUP(Table14567[[#This Row],[Statistical Area 4]],'23 August'!B:D,3,FALSE)</f>
        <v>0.42499999999999999</v>
      </c>
      <c r="D24" s="9">
        <f>Table14567[[#This Row],[23 August release - Fully vaccinated % coverage]]-Table14567[[#This Row],[16 August release - Fully vaccinated  % coverage]]</f>
        <v>5.2999999999999992E-2</v>
      </c>
      <c r="E24" s="10">
        <f>VLOOKUP(Table14567[[#This Row],[Statistical Area 4]],'16 August'!B:D,3,FALSE)</f>
        <v>0.372</v>
      </c>
      <c r="F24" s="9">
        <f>Table14567[[#This Row],[16 August release - Fully vaccinated  % coverage]]-Table14567[[#This Row],[9 August release - Fully vaccinated  % coverage]]</f>
        <v>5.1999999999999991E-2</v>
      </c>
      <c r="G24" s="10">
        <f>VLOOKUP(Table14567[[#This Row],[Statistical Area 4]],'9 August'!B:D,3,FALSE)</f>
        <v>0.32</v>
      </c>
      <c r="H24" s="9">
        <f>Table14567[[#This Row],[9 August release - Fully vaccinated  % coverage]]-Table14567[[#This Row],[2 August release - Fully vaccinated  % coverage]]</f>
        <v>5.099999999999999E-2</v>
      </c>
      <c r="I24" s="10">
        <f>VLOOKUP(Table14567[[#This Row],[Statistical Area 4]],'2 August'!B:D,3,FALSE)</f>
        <v>0.26900000000000002</v>
      </c>
    </row>
    <row r="25" spans="1:9" ht="15" customHeight="1" x14ac:dyDescent="0.25">
      <c r="A25" s="7" t="s">
        <v>5</v>
      </c>
      <c r="B25" s="7" t="s">
        <v>27</v>
      </c>
      <c r="C25" s="8">
        <f>VLOOKUP(Table14567[[#This Row],[Statistical Area 4]],'23 August'!B:D,3,FALSE)</f>
        <v>0.35799999999999998</v>
      </c>
      <c r="D25" s="9">
        <f>Table14567[[#This Row],[23 August release - Fully vaccinated % coverage]]-Table14567[[#This Row],[16 August release - Fully vaccinated  % coverage]]</f>
        <v>5.3999999999999992E-2</v>
      </c>
      <c r="E25" s="10">
        <f>VLOOKUP(Table14567[[#This Row],[Statistical Area 4]],'16 August'!B:D,3,FALSE)</f>
        <v>0.30399999999999999</v>
      </c>
      <c r="F25" s="9">
        <f>Table14567[[#This Row],[16 August release - Fully vaccinated  % coverage]]-Table14567[[#This Row],[9 August release - Fully vaccinated  % coverage]]</f>
        <v>4.7999999999999987E-2</v>
      </c>
      <c r="G25" s="10">
        <f>VLOOKUP(Table14567[[#This Row],[Statistical Area 4]],'9 August'!B:D,3,FALSE)</f>
        <v>0.25600000000000001</v>
      </c>
      <c r="H25" s="9">
        <f>Table14567[[#This Row],[9 August release - Fully vaccinated  % coverage]]-Table14567[[#This Row],[2 August release - Fully vaccinated  % coverage]]</f>
        <v>4.7000000000000014E-2</v>
      </c>
      <c r="I25" s="10">
        <f>VLOOKUP(Table14567[[#This Row],[Statistical Area 4]],'2 August'!B:D,3,FALSE)</f>
        <v>0.20899999999999999</v>
      </c>
    </row>
    <row r="26" spans="1:9" ht="15" customHeight="1" x14ac:dyDescent="0.25">
      <c r="A26" s="7" t="s">
        <v>5</v>
      </c>
      <c r="B26" s="7" t="s">
        <v>28</v>
      </c>
      <c r="C26" s="8">
        <f>VLOOKUP(Table14567[[#This Row],[Statistical Area 4]],'23 August'!B:D,3,FALSE)</f>
        <v>0.30399999999999999</v>
      </c>
      <c r="D26" s="9">
        <f>Table14567[[#This Row],[23 August release - Fully vaccinated % coverage]]-Table14567[[#This Row],[16 August release - Fully vaccinated  % coverage]]</f>
        <v>4.5999999999999985E-2</v>
      </c>
      <c r="E26" s="10">
        <f>VLOOKUP(Table14567[[#This Row],[Statistical Area 4]],'16 August'!B:D,3,FALSE)</f>
        <v>0.25800000000000001</v>
      </c>
      <c r="F26" s="9">
        <f>Table14567[[#This Row],[16 August release - Fully vaccinated  % coverage]]-Table14567[[#This Row],[9 August release - Fully vaccinated  % coverage]]</f>
        <v>4.1000000000000009E-2</v>
      </c>
      <c r="G26" s="10">
        <f>VLOOKUP(Table14567[[#This Row],[Statistical Area 4]],'9 August'!B:D,3,FALSE)</f>
        <v>0.217</v>
      </c>
      <c r="H26" s="9">
        <f>Table14567[[#This Row],[9 August release - Fully vaccinated  % coverage]]-Table14567[[#This Row],[2 August release - Fully vaccinated  % coverage]]</f>
        <v>3.9000000000000007E-2</v>
      </c>
      <c r="I26" s="10">
        <f>VLOOKUP(Table14567[[#This Row],[Statistical Area 4]],'2 August'!B:D,3,FALSE)</f>
        <v>0.17799999999999999</v>
      </c>
    </row>
    <row r="27" spans="1:9" ht="15" customHeight="1" x14ac:dyDescent="0.25">
      <c r="A27" s="7" t="s">
        <v>5</v>
      </c>
      <c r="B27" s="7" t="s">
        <v>29</v>
      </c>
      <c r="C27" s="8">
        <f>VLOOKUP(Table14567[[#This Row],[Statistical Area 4]],'23 August'!B:D,3,FALSE)</f>
        <v>0.29199999999999998</v>
      </c>
      <c r="D27" s="9">
        <f>Table14567[[#This Row],[23 August release - Fully vaccinated % coverage]]-Table14567[[#This Row],[16 August release - Fully vaccinated  % coverage]]</f>
        <v>4.1999999999999982E-2</v>
      </c>
      <c r="E27" s="10">
        <f>VLOOKUP(Table14567[[#This Row],[Statistical Area 4]],'16 August'!B:D,3,FALSE)</f>
        <v>0.25</v>
      </c>
      <c r="F27" s="9">
        <f>Table14567[[#This Row],[16 August release - Fully vaccinated  % coverage]]-Table14567[[#This Row],[9 August release - Fully vaccinated  % coverage]]</f>
        <v>3.9000000000000007E-2</v>
      </c>
      <c r="G27" s="10">
        <f>VLOOKUP(Table14567[[#This Row],[Statistical Area 4]],'9 August'!B:D,3,FALSE)</f>
        <v>0.21099999999999999</v>
      </c>
      <c r="H27" s="9">
        <f>Table14567[[#This Row],[9 August release - Fully vaccinated  % coverage]]-Table14567[[#This Row],[2 August release - Fully vaccinated  % coverage]]</f>
        <v>3.2000000000000001E-2</v>
      </c>
      <c r="I27" s="10">
        <f>VLOOKUP(Table14567[[#This Row],[Statistical Area 4]],'2 August'!B:D,3,FALSE)</f>
        <v>0.17899999999999999</v>
      </c>
    </row>
    <row r="28" spans="1:9" ht="15" customHeight="1" x14ac:dyDescent="0.25">
      <c r="A28" s="7" t="s">
        <v>5</v>
      </c>
      <c r="B28" s="7" t="s">
        <v>30</v>
      </c>
      <c r="C28" s="8">
        <f>VLOOKUP(Table14567[[#This Row],[Statistical Area 4]],'23 August'!B:D,3,FALSE)</f>
        <v>0.28499999999999998</v>
      </c>
      <c r="D28" s="9">
        <f>Table14567[[#This Row],[23 August release - Fully vaccinated % coverage]]-Table14567[[#This Row],[16 August release - Fully vaccinated  % coverage]]</f>
        <v>3.6999999999999977E-2</v>
      </c>
      <c r="E28" s="10">
        <f>VLOOKUP(Table14567[[#This Row],[Statistical Area 4]],'16 August'!B:D,3,FALSE)</f>
        <v>0.248</v>
      </c>
      <c r="F28" s="9">
        <f>Table14567[[#This Row],[16 August release - Fully vaccinated  % coverage]]-Table14567[[#This Row],[9 August release - Fully vaccinated  % coverage]]</f>
        <v>3.6000000000000004E-2</v>
      </c>
      <c r="G28" s="10">
        <f>VLOOKUP(Table14567[[#This Row],[Statistical Area 4]],'9 August'!B:D,3,FALSE)</f>
        <v>0.21199999999999999</v>
      </c>
      <c r="H28" s="9">
        <f>Table14567[[#This Row],[9 August release - Fully vaccinated  % coverage]]-Table14567[[#This Row],[2 August release - Fully vaccinated  % coverage]]</f>
        <v>3.5000000000000003E-2</v>
      </c>
      <c r="I28" s="10">
        <f>VLOOKUP(Table14567[[#This Row],[Statistical Area 4]],'2 August'!B:D,3,FALSE)</f>
        <v>0.17699999999999999</v>
      </c>
    </row>
    <row r="29" spans="1:9" ht="15" customHeight="1" x14ac:dyDescent="0.25">
      <c r="A29" s="7" t="s">
        <v>5</v>
      </c>
      <c r="B29" s="7" t="s">
        <v>31</v>
      </c>
      <c r="C29" s="8">
        <f>VLOOKUP(Table14567[[#This Row],[Statistical Area 4]],'23 August'!B:D,3,FALSE)</f>
        <v>0.372</v>
      </c>
      <c r="D29" s="9">
        <f>Table14567[[#This Row],[23 August release - Fully vaccinated % coverage]]-Table14567[[#This Row],[16 August release - Fully vaccinated  % coverage]]</f>
        <v>4.7999999999999987E-2</v>
      </c>
      <c r="E29" s="10">
        <f>VLOOKUP(Table14567[[#This Row],[Statistical Area 4]],'16 August'!B:D,3,FALSE)</f>
        <v>0.32400000000000001</v>
      </c>
      <c r="F29" s="9">
        <f>Table14567[[#This Row],[16 August release - Fully vaccinated  % coverage]]-Table14567[[#This Row],[9 August release - Fully vaccinated  % coverage]]</f>
        <v>4.3999999999999984E-2</v>
      </c>
      <c r="G29" s="10">
        <f>VLOOKUP(Table14567[[#This Row],[Statistical Area 4]],'9 August'!B:D,3,FALSE)</f>
        <v>0.28000000000000003</v>
      </c>
      <c r="H29" s="9">
        <f>Table14567[[#This Row],[9 August release - Fully vaccinated  % coverage]]-Table14567[[#This Row],[2 August release - Fully vaccinated  % coverage]]</f>
        <v>4.7000000000000014E-2</v>
      </c>
      <c r="I29" s="10">
        <f>VLOOKUP(Table14567[[#This Row],[Statistical Area 4]],'2 August'!B:D,3,FALSE)</f>
        <v>0.23300000000000001</v>
      </c>
    </row>
    <row r="30" spans="1:9" ht="15" customHeight="1" x14ac:dyDescent="0.25">
      <c r="A30" s="7" t="s">
        <v>5</v>
      </c>
      <c r="B30" s="7" t="s">
        <v>32</v>
      </c>
      <c r="C30" s="8">
        <f>VLOOKUP(Table14567[[#This Row],[Statistical Area 4]],'23 August'!B:D,3,FALSE)</f>
        <v>0.26400000000000001</v>
      </c>
      <c r="D30" s="9">
        <f>Table14567[[#This Row],[23 August release - Fully vaccinated % coverage]]-Table14567[[#This Row],[16 August release - Fully vaccinated  % coverage]]</f>
        <v>4.5000000000000012E-2</v>
      </c>
      <c r="E30" s="10">
        <f>VLOOKUP(Table14567[[#This Row],[Statistical Area 4]],'16 August'!B:D,3,FALSE)</f>
        <v>0.219</v>
      </c>
      <c r="F30" s="9">
        <f>Table14567[[#This Row],[16 August release - Fully vaccinated  % coverage]]-Table14567[[#This Row],[9 August release - Fully vaccinated  % coverage]]</f>
        <v>4.0000000000000008E-2</v>
      </c>
      <c r="G30" s="10">
        <f>VLOOKUP(Table14567[[#This Row],[Statistical Area 4]],'9 August'!B:D,3,FALSE)</f>
        <v>0.17899999999999999</v>
      </c>
      <c r="H30" s="9">
        <f>Table14567[[#This Row],[9 August release - Fully vaccinated  % coverage]]-Table14567[[#This Row],[2 August release - Fully vaccinated  % coverage]]</f>
        <v>3.3000000000000002E-2</v>
      </c>
      <c r="I30" s="10">
        <f>VLOOKUP(Table14567[[#This Row],[Statistical Area 4]],'2 August'!B:D,3,FALSE)</f>
        <v>0.14599999999999999</v>
      </c>
    </row>
    <row r="31" spans="1:9" ht="15" customHeight="1" x14ac:dyDescent="0.25">
      <c r="A31" s="7" t="s">
        <v>5</v>
      </c>
      <c r="B31" s="7" t="s">
        <v>33</v>
      </c>
      <c r="C31" s="8">
        <f>VLOOKUP(Table14567[[#This Row],[Statistical Area 4]],'23 August'!B:D,3,FALSE)</f>
        <v>0.375</v>
      </c>
      <c r="D31" s="9">
        <f>Table14567[[#This Row],[23 August release - Fully vaccinated % coverage]]-Table14567[[#This Row],[16 August release - Fully vaccinated  % coverage]]</f>
        <v>5.3999999999999992E-2</v>
      </c>
      <c r="E31" s="10">
        <f>VLOOKUP(Table14567[[#This Row],[Statistical Area 4]],'16 August'!B:D,3,FALSE)</f>
        <v>0.32100000000000001</v>
      </c>
      <c r="F31" s="9">
        <f>Table14567[[#This Row],[16 August release - Fully vaccinated  % coverage]]-Table14567[[#This Row],[9 August release - Fully vaccinated  % coverage]]</f>
        <v>5.1999999999999991E-2</v>
      </c>
      <c r="G31" s="10">
        <f>VLOOKUP(Table14567[[#This Row],[Statistical Area 4]],'9 August'!B:D,3,FALSE)</f>
        <v>0.26900000000000002</v>
      </c>
      <c r="H31" s="9">
        <f>Table14567[[#This Row],[9 August release - Fully vaccinated  % coverage]]-Table14567[[#This Row],[2 August release - Fully vaccinated  % coverage]]</f>
        <v>4.4000000000000011E-2</v>
      </c>
      <c r="I31" s="10">
        <f>VLOOKUP(Table14567[[#This Row],[Statistical Area 4]],'2 August'!B:D,3,FALSE)</f>
        <v>0.22500000000000001</v>
      </c>
    </row>
    <row r="32" spans="1:9" ht="15" customHeight="1" x14ac:dyDescent="0.25">
      <c r="A32" s="7" t="s">
        <v>34</v>
      </c>
      <c r="B32" s="7" t="s">
        <v>35</v>
      </c>
      <c r="C32" s="8">
        <f>VLOOKUP(Table14567[[#This Row],[Statistical Area 4]],'23 August'!B:D,3,FALSE)</f>
        <v>0.35799999999999998</v>
      </c>
      <c r="D32" s="9">
        <f>Table14567[[#This Row],[23 August release - Fully vaccinated % coverage]]-Table14567[[#This Row],[16 August release - Fully vaccinated  % coverage]]</f>
        <v>5.1999999999999991E-2</v>
      </c>
      <c r="E32" s="10">
        <f>VLOOKUP(Table14567[[#This Row],[Statistical Area 4]],'16 August'!B:D,3,FALSE)</f>
        <v>0.30599999999999999</v>
      </c>
      <c r="F32" s="9">
        <f>Table14567[[#This Row],[16 August release - Fully vaccinated  % coverage]]-Table14567[[#This Row],[9 August release - Fully vaccinated  % coverage]]</f>
        <v>3.2999999999999974E-2</v>
      </c>
      <c r="G32" s="10">
        <f>VLOOKUP(Table14567[[#This Row],[Statistical Area 4]],'9 August'!B:D,3,FALSE)</f>
        <v>0.27300000000000002</v>
      </c>
      <c r="H32" s="9">
        <f>Table14567[[#This Row],[9 August release - Fully vaccinated  % coverage]]-Table14567[[#This Row],[2 August release - Fully vaccinated  % coverage]]</f>
        <v>3.2000000000000028E-2</v>
      </c>
      <c r="I32" s="10">
        <f>VLOOKUP(Table14567[[#This Row],[Statistical Area 4]],'2 August'!B:D,3,FALSE)</f>
        <v>0.24099999999999999</v>
      </c>
    </row>
    <row r="33" spans="1:9" ht="15" customHeight="1" x14ac:dyDescent="0.25">
      <c r="A33" s="7" t="s">
        <v>34</v>
      </c>
      <c r="B33" s="7" t="s">
        <v>36</v>
      </c>
      <c r="C33" s="8">
        <f>VLOOKUP(Table14567[[#This Row],[Statistical Area 4]],'23 August'!B:D,3,FALSE)</f>
        <v>0.29099999999999998</v>
      </c>
      <c r="D33" s="9">
        <f>Table14567[[#This Row],[23 August release - Fully vaccinated % coverage]]-Table14567[[#This Row],[16 August release - Fully vaccinated  % coverage]]</f>
        <v>2.9999999999999971E-2</v>
      </c>
      <c r="E33" s="10">
        <f>VLOOKUP(Table14567[[#This Row],[Statistical Area 4]],'16 August'!B:D,3,FALSE)</f>
        <v>0.26100000000000001</v>
      </c>
      <c r="F33" s="9">
        <f>Table14567[[#This Row],[16 August release - Fully vaccinated  % coverage]]-Table14567[[#This Row],[9 August release - Fully vaccinated  % coverage]]</f>
        <v>2.300000000000002E-2</v>
      </c>
      <c r="G33" s="10">
        <f>VLOOKUP(Table14567[[#This Row],[Statistical Area 4]],'9 August'!B:D,3,FALSE)</f>
        <v>0.23799999999999999</v>
      </c>
      <c r="H33" s="9">
        <f>Table14567[[#This Row],[9 August release - Fully vaccinated  % coverage]]-Table14567[[#This Row],[2 August release - Fully vaccinated  % coverage]]</f>
        <v>1.5999999999999986E-2</v>
      </c>
      <c r="I33" s="10">
        <f>VLOOKUP(Table14567[[#This Row],[Statistical Area 4]],'2 August'!B:D,3,FALSE)</f>
        <v>0.222</v>
      </c>
    </row>
    <row r="34" spans="1:9" ht="15" customHeight="1" x14ac:dyDescent="0.25">
      <c r="A34" s="7" t="s">
        <v>37</v>
      </c>
      <c r="B34" s="7" t="s">
        <v>38</v>
      </c>
      <c r="C34" s="8">
        <f>VLOOKUP(Table14567[[#This Row],[Statistical Area 4]],'23 August'!B:D,3,FALSE)</f>
        <v>0.28599999999999998</v>
      </c>
      <c r="D34" s="9">
        <f>Table14567[[#This Row],[23 August release - Fully vaccinated % coverage]]-Table14567[[#This Row],[16 August release - Fully vaccinated  % coverage]]</f>
        <v>4.0999999999999981E-2</v>
      </c>
      <c r="E34" s="10">
        <f>VLOOKUP(Table14567[[#This Row],[Statistical Area 4]],'16 August'!B:D,3,FALSE)</f>
        <v>0.245</v>
      </c>
      <c r="F34" s="9">
        <f>Table14567[[#This Row],[16 August release - Fully vaccinated  % coverage]]-Table14567[[#This Row],[9 August release - Fully vaccinated  % coverage]]</f>
        <v>3.6000000000000004E-2</v>
      </c>
      <c r="G34" s="10">
        <f>VLOOKUP(Table14567[[#This Row],[Statistical Area 4]],'9 August'!B:D,3,FALSE)</f>
        <v>0.20899999999999999</v>
      </c>
      <c r="H34" s="9">
        <f>Table14567[[#This Row],[9 August release - Fully vaccinated  % coverage]]-Table14567[[#This Row],[2 August release - Fully vaccinated  % coverage]]</f>
        <v>3.6000000000000004E-2</v>
      </c>
      <c r="I34" s="10">
        <f>VLOOKUP(Table14567[[#This Row],[Statistical Area 4]],'2 August'!B:D,3,FALSE)</f>
        <v>0.17299999999999999</v>
      </c>
    </row>
    <row r="35" spans="1:9" ht="15" customHeight="1" x14ac:dyDescent="0.25">
      <c r="A35" s="7" t="s">
        <v>37</v>
      </c>
      <c r="B35" s="7" t="s">
        <v>39</v>
      </c>
      <c r="C35" s="8">
        <f>VLOOKUP(Table14567[[#This Row],[Statistical Area 4]],'23 August'!B:D,3,FALSE)</f>
        <v>0.32200000000000001</v>
      </c>
      <c r="D35" s="9">
        <f>Table14567[[#This Row],[23 August release - Fully vaccinated % coverage]]-Table14567[[#This Row],[16 August release - Fully vaccinated  % coverage]]</f>
        <v>3.6000000000000032E-2</v>
      </c>
      <c r="E35" s="10">
        <f>VLOOKUP(Table14567[[#This Row],[Statistical Area 4]],'16 August'!B:D,3,FALSE)</f>
        <v>0.28599999999999998</v>
      </c>
      <c r="F35" s="9">
        <f>Table14567[[#This Row],[16 August release - Fully vaccinated  % coverage]]-Table14567[[#This Row],[9 August release - Fully vaccinated  % coverage]]</f>
        <v>3.3999999999999975E-2</v>
      </c>
      <c r="G35" s="10">
        <f>VLOOKUP(Table14567[[#This Row],[Statistical Area 4]],'9 August'!B:D,3,FALSE)</f>
        <v>0.252</v>
      </c>
      <c r="H35" s="9">
        <f>Table14567[[#This Row],[9 August release - Fully vaccinated  % coverage]]-Table14567[[#This Row],[2 August release - Fully vaccinated  % coverage]]</f>
        <v>4.1000000000000009E-2</v>
      </c>
      <c r="I35" s="10">
        <f>VLOOKUP(Table14567[[#This Row],[Statistical Area 4]],'2 August'!B:D,3,FALSE)</f>
        <v>0.21099999999999999</v>
      </c>
    </row>
    <row r="36" spans="1:9" ht="15" customHeight="1" x14ac:dyDescent="0.25">
      <c r="A36" s="7" t="s">
        <v>37</v>
      </c>
      <c r="B36" s="7" t="s">
        <v>40</v>
      </c>
      <c r="C36" s="8">
        <f>VLOOKUP(Table14567[[#This Row],[Statistical Area 4]],'23 August'!B:D,3,FALSE)</f>
        <v>0.30199999999999999</v>
      </c>
      <c r="D36" s="9">
        <f>Table14567[[#This Row],[23 August release - Fully vaccinated % coverage]]-Table14567[[#This Row],[16 August release - Fully vaccinated  % coverage]]</f>
        <v>3.2999999999999974E-2</v>
      </c>
      <c r="E36" s="10">
        <f>VLOOKUP(Table14567[[#This Row],[Statistical Area 4]],'16 August'!B:D,3,FALSE)</f>
        <v>0.26900000000000002</v>
      </c>
      <c r="F36" s="9">
        <f>Table14567[[#This Row],[16 August release - Fully vaccinated  % coverage]]-Table14567[[#This Row],[9 August release - Fully vaccinated  % coverage]]</f>
        <v>3.1000000000000028E-2</v>
      </c>
      <c r="G36" s="10">
        <f>VLOOKUP(Table14567[[#This Row],[Statistical Area 4]],'9 August'!B:D,3,FALSE)</f>
        <v>0.23799999999999999</v>
      </c>
      <c r="H36" s="9">
        <f>Table14567[[#This Row],[9 August release - Fully vaccinated  % coverage]]-Table14567[[#This Row],[2 August release - Fully vaccinated  % coverage]]</f>
        <v>3.2000000000000001E-2</v>
      </c>
      <c r="I36" s="10">
        <f>VLOOKUP(Table14567[[#This Row],[Statistical Area 4]],'2 August'!B:D,3,FALSE)</f>
        <v>0.20599999999999999</v>
      </c>
    </row>
    <row r="37" spans="1:9" ht="15" customHeight="1" x14ac:dyDescent="0.25">
      <c r="A37" s="7" t="s">
        <v>37</v>
      </c>
      <c r="B37" s="7" t="s">
        <v>41</v>
      </c>
      <c r="C37" s="8">
        <f>VLOOKUP(Table14567[[#This Row],[Statistical Area 4]],'23 August'!B:D,3,FALSE)</f>
        <v>0.36699999999999999</v>
      </c>
      <c r="D37" s="9">
        <f>Table14567[[#This Row],[23 August release - Fully vaccinated % coverage]]-Table14567[[#This Row],[16 August release - Fully vaccinated  % coverage]]</f>
        <v>4.0999999999999981E-2</v>
      </c>
      <c r="E37" s="10">
        <f>VLOOKUP(Table14567[[#This Row],[Statistical Area 4]],'16 August'!B:D,3,FALSE)</f>
        <v>0.32600000000000001</v>
      </c>
      <c r="F37" s="9">
        <f>Table14567[[#This Row],[16 August release - Fully vaccinated  % coverage]]-Table14567[[#This Row],[9 August release - Fully vaccinated  % coverage]]</f>
        <v>3.9000000000000035E-2</v>
      </c>
      <c r="G37" s="10">
        <f>VLOOKUP(Table14567[[#This Row],[Statistical Area 4]],'9 August'!B:D,3,FALSE)</f>
        <v>0.28699999999999998</v>
      </c>
      <c r="H37" s="9">
        <f>Table14567[[#This Row],[9 August release - Fully vaccinated  % coverage]]-Table14567[[#This Row],[2 August release - Fully vaccinated  % coverage]]</f>
        <v>4.1999999999999982E-2</v>
      </c>
      <c r="I37" s="10">
        <f>VLOOKUP(Table14567[[#This Row],[Statistical Area 4]],'2 August'!B:D,3,FALSE)</f>
        <v>0.245</v>
      </c>
    </row>
    <row r="38" spans="1:9" ht="15" customHeight="1" x14ac:dyDescent="0.25">
      <c r="A38" s="7" t="s">
        <v>37</v>
      </c>
      <c r="B38" s="7" t="s">
        <v>42</v>
      </c>
      <c r="C38" s="8">
        <f>VLOOKUP(Table14567[[#This Row],[Statistical Area 4]],'23 August'!B:D,3,FALSE)</f>
        <v>0.33200000000000002</v>
      </c>
      <c r="D38" s="9">
        <f>Table14567[[#This Row],[23 August release - Fully vaccinated % coverage]]-Table14567[[#This Row],[16 August release - Fully vaccinated  % coverage]]</f>
        <v>4.1000000000000036E-2</v>
      </c>
      <c r="E38" s="10">
        <f>VLOOKUP(Table14567[[#This Row],[Statistical Area 4]],'16 August'!B:D,3,FALSE)</f>
        <v>0.29099999999999998</v>
      </c>
      <c r="F38" s="9">
        <f>Table14567[[#This Row],[16 August release - Fully vaccinated  % coverage]]-Table14567[[#This Row],[9 August release - Fully vaccinated  % coverage]]</f>
        <v>3.3999999999999975E-2</v>
      </c>
      <c r="G38" s="10">
        <f>VLOOKUP(Table14567[[#This Row],[Statistical Area 4]],'9 August'!B:D,3,FALSE)</f>
        <v>0.25700000000000001</v>
      </c>
      <c r="H38" s="9">
        <f>Table14567[[#This Row],[9 August release - Fully vaccinated  % coverage]]-Table14567[[#This Row],[2 August release - Fully vaccinated  % coverage]]</f>
        <v>3.8000000000000006E-2</v>
      </c>
      <c r="I38" s="10">
        <f>VLOOKUP(Table14567[[#This Row],[Statistical Area 4]],'2 August'!B:D,3,FALSE)</f>
        <v>0.219</v>
      </c>
    </row>
    <row r="39" spans="1:9" ht="15" customHeight="1" x14ac:dyDescent="0.25">
      <c r="A39" s="7" t="s">
        <v>37</v>
      </c>
      <c r="B39" s="7" t="s">
        <v>43</v>
      </c>
      <c r="C39" s="8">
        <f>VLOOKUP(Table14567[[#This Row],[Statistical Area 4]],'23 August'!B:D,3,FALSE)</f>
        <v>0.30499999999999999</v>
      </c>
      <c r="D39" s="9">
        <f>Table14567[[#This Row],[23 August release - Fully vaccinated % coverage]]-Table14567[[#This Row],[16 August release - Fully vaccinated  % coverage]]</f>
        <v>2.9999999999999971E-2</v>
      </c>
      <c r="E39" s="10">
        <f>VLOOKUP(Table14567[[#This Row],[Statistical Area 4]],'16 August'!B:D,3,FALSE)</f>
        <v>0.27500000000000002</v>
      </c>
      <c r="F39" s="9">
        <f>Table14567[[#This Row],[16 August release - Fully vaccinated  % coverage]]-Table14567[[#This Row],[9 August release - Fully vaccinated  % coverage]]</f>
        <v>3.3000000000000029E-2</v>
      </c>
      <c r="G39" s="10">
        <f>VLOOKUP(Table14567[[#This Row],[Statistical Area 4]],'9 August'!B:D,3,FALSE)</f>
        <v>0.24199999999999999</v>
      </c>
      <c r="H39" s="9">
        <f>Table14567[[#This Row],[9 August release - Fully vaccinated  % coverage]]-Table14567[[#This Row],[2 August release - Fully vaccinated  % coverage]]</f>
        <v>0.03</v>
      </c>
      <c r="I39" s="10">
        <f>VLOOKUP(Table14567[[#This Row],[Statistical Area 4]],'2 August'!B:D,3,FALSE)</f>
        <v>0.21199999999999999</v>
      </c>
    </row>
    <row r="40" spans="1:9" ht="15" customHeight="1" x14ac:dyDescent="0.25">
      <c r="A40" s="7" t="s">
        <v>37</v>
      </c>
      <c r="B40" s="7" t="s">
        <v>44</v>
      </c>
      <c r="C40" s="8">
        <f>VLOOKUP(Table14567[[#This Row],[Statistical Area 4]],'23 August'!B:D,3,FALSE)</f>
        <v>0.25700000000000001</v>
      </c>
      <c r="D40" s="9">
        <f>Table14567[[#This Row],[23 August release - Fully vaccinated % coverage]]-Table14567[[#This Row],[16 August release - Fully vaccinated  % coverage]]</f>
        <v>3.1E-2</v>
      </c>
      <c r="E40" s="10">
        <f>VLOOKUP(Table14567[[#This Row],[Statistical Area 4]],'16 August'!B:D,3,FALSE)</f>
        <v>0.22600000000000001</v>
      </c>
      <c r="F40" s="9">
        <f>Table14567[[#This Row],[16 August release - Fully vaccinated  % coverage]]-Table14567[[#This Row],[9 August release - Fully vaccinated  % coverage]]</f>
        <v>0.03</v>
      </c>
      <c r="G40" s="10">
        <f>VLOOKUP(Table14567[[#This Row],[Statistical Area 4]],'9 August'!B:D,3,FALSE)</f>
        <v>0.19600000000000001</v>
      </c>
      <c r="H40" s="9">
        <f>Table14567[[#This Row],[9 August release - Fully vaccinated  % coverage]]-Table14567[[#This Row],[2 August release - Fully vaccinated  % coverage]]</f>
        <v>4.300000000000001E-2</v>
      </c>
      <c r="I40" s="10">
        <f>VLOOKUP(Table14567[[#This Row],[Statistical Area 4]],'2 August'!B:D,3,FALSE)</f>
        <v>0.153</v>
      </c>
    </row>
    <row r="41" spans="1:9" ht="15" customHeight="1" x14ac:dyDescent="0.25">
      <c r="A41" s="7" t="s">
        <v>37</v>
      </c>
      <c r="B41" s="7" t="s">
        <v>45</v>
      </c>
      <c r="C41" s="8">
        <f>VLOOKUP(Table14567[[#This Row],[Statistical Area 4]],'23 August'!B:D,3,FALSE)</f>
        <v>0.22500000000000001</v>
      </c>
      <c r="D41" s="9">
        <f>Table14567[[#This Row],[23 August release - Fully vaccinated % coverage]]-Table14567[[#This Row],[16 August release - Fully vaccinated  % coverage]]</f>
        <v>3.3000000000000002E-2</v>
      </c>
      <c r="E41" s="10">
        <f>VLOOKUP(Table14567[[#This Row],[Statistical Area 4]],'16 August'!B:D,3,FALSE)</f>
        <v>0.192</v>
      </c>
      <c r="F41" s="9">
        <f>Table14567[[#This Row],[16 August release - Fully vaccinated  % coverage]]-Table14567[[#This Row],[9 August release - Fully vaccinated  % coverage]]</f>
        <v>2.0999999999999991E-2</v>
      </c>
      <c r="G41" s="10">
        <f>VLOOKUP(Table14567[[#This Row],[Statistical Area 4]],'9 August'!B:D,3,FALSE)</f>
        <v>0.17100000000000001</v>
      </c>
      <c r="H41" s="9">
        <f>Table14567[[#This Row],[9 August release - Fully vaccinated  % coverage]]-Table14567[[#This Row],[2 August release - Fully vaccinated  % coverage]]</f>
        <v>2.4000000000000021E-2</v>
      </c>
      <c r="I41" s="10">
        <f>VLOOKUP(Table14567[[#This Row],[Statistical Area 4]],'2 August'!B:D,3,FALSE)</f>
        <v>0.14699999999999999</v>
      </c>
    </row>
    <row r="42" spans="1:9" ht="15" customHeight="1" x14ac:dyDescent="0.25">
      <c r="A42" s="7" t="s">
        <v>37</v>
      </c>
      <c r="B42" s="7" t="s">
        <v>46</v>
      </c>
      <c r="C42" s="8">
        <f>VLOOKUP(Table14567[[#This Row],[Statistical Area 4]],'23 August'!B:D,3,FALSE)</f>
        <v>0.27200000000000002</v>
      </c>
      <c r="D42" s="9">
        <f>Table14567[[#This Row],[23 August release - Fully vaccinated % coverage]]-Table14567[[#This Row],[16 August release - Fully vaccinated  % coverage]]</f>
        <v>3.2000000000000028E-2</v>
      </c>
      <c r="E42" s="10">
        <f>VLOOKUP(Table14567[[#This Row],[Statistical Area 4]],'16 August'!B:D,3,FALSE)</f>
        <v>0.24</v>
      </c>
      <c r="F42" s="9">
        <f>Table14567[[#This Row],[16 August release - Fully vaccinated  % coverage]]-Table14567[[#This Row],[9 August release - Fully vaccinated  % coverage]]</f>
        <v>3.3000000000000002E-2</v>
      </c>
      <c r="G42" s="10">
        <f>VLOOKUP(Table14567[[#This Row],[Statistical Area 4]],'9 August'!B:D,3,FALSE)</f>
        <v>0.20699999999999999</v>
      </c>
      <c r="H42" s="9">
        <f>Table14567[[#This Row],[9 August release - Fully vaccinated  % coverage]]-Table14567[[#This Row],[2 August release - Fully vaccinated  % coverage]]</f>
        <v>2.6999999999999996E-2</v>
      </c>
      <c r="I42" s="10">
        <f>VLOOKUP(Table14567[[#This Row],[Statistical Area 4]],'2 August'!B:D,3,FALSE)</f>
        <v>0.18</v>
      </c>
    </row>
    <row r="43" spans="1:9" ht="15" customHeight="1" x14ac:dyDescent="0.25">
      <c r="A43" s="7" t="s">
        <v>37</v>
      </c>
      <c r="B43" s="7" t="s">
        <v>47</v>
      </c>
      <c r="C43" s="8">
        <f>VLOOKUP(Table14567[[#This Row],[Statistical Area 4]],'23 August'!B:D,3,FALSE)</f>
        <v>0.23799999999999999</v>
      </c>
      <c r="D43" s="9">
        <f>Table14567[[#This Row],[23 August release - Fully vaccinated % coverage]]-Table14567[[#This Row],[16 August release - Fully vaccinated  % coverage]]</f>
        <v>2.7999999999999997E-2</v>
      </c>
      <c r="E43" s="10">
        <f>VLOOKUP(Table14567[[#This Row],[Statistical Area 4]],'16 August'!B:D,3,FALSE)</f>
        <v>0.21</v>
      </c>
      <c r="F43" s="9">
        <f>Table14567[[#This Row],[16 August release - Fully vaccinated  % coverage]]-Table14567[[#This Row],[9 August release - Fully vaccinated  % coverage]]</f>
        <v>2.7999999999999997E-2</v>
      </c>
      <c r="G43" s="10">
        <f>VLOOKUP(Table14567[[#This Row],[Statistical Area 4]],'9 August'!B:D,3,FALSE)</f>
        <v>0.182</v>
      </c>
      <c r="H43" s="9">
        <f>Table14567[[#This Row],[9 August release - Fully vaccinated  % coverage]]-Table14567[[#This Row],[2 August release - Fully vaccinated  % coverage]]</f>
        <v>2.4999999999999994E-2</v>
      </c>
      <c r="I43" s="10">
        <f>VLOOKUP(Table14567[[#This Row],[Statistical Area 4]],'2 August'!B:D,3,FALSE)</f>
        <v>0.157</v>
      </c>
    </row>
    <row r="44" spans="1:9" ht="15" customHeight="1" x14ac:dyDescent="0.25">
      <c r="A44" s="7" t="s">
        <v>37</v>
      </c>
      <c r="B44" s="7" t="s">
        <v>48</v>
      </c>
      <c r="C44" s="8">
        <f>VLOOKUP(Table14567[[#This Row],[Statistical Area 4]],'23 August'!B:D,3,FALSE)</f>
        <v>0.20799999999999999</v>
      </c>
      <c r="D44" s="9">
        <f>Table14567[[#This Row],[23 August release - Fully vaccinated % coverage]]-Table14567[[#This Row],[16 August release - Fully vaccinated  % coverage]]</f>
        <v>2.7999999999999997E-2</v>
      </c>
      <c r="E44" s="10">
        <f>VLOOKUP(Table14567[[#This Row],[Statistical Area 4]],'16 August'!B:D,3,FALSE)</f>
        <v>0.18</v>
      </c>
      <c r="F44" s="9">
        <f>Table14567[[#This Row],[16 August release - Fully vaccinated  % coverage]]-Table14567[[#This Row],[9 August release - Fully vaccinated  % coverage]]</f>
        <v>2.4999999999999994E-2</v>
      </c>
      <c r="G44" s="10">
        <f>VLOOKUP(Table14567[[#This Row],[Statistical Area 4]],'9 August'!B:D,3,FALSE)</f>
        <v>0.155</v>
      </c>
      <c r="H44" s="9">
        <f>Table14567[[#This Row],[9 August release - Fully vaccinated  % coverage]]-Table14567[[#This Row],[2 August release - Fully vaccinated  % coverage]]</f>
        <v>2.2999999999999993E-2</v>
      </c>
      <c r="I44" s="10">
        <f>VLOOKUP(Table14567[[#This Row],[Statistical Area 4]],'2 August'!B:D,3,FALSE)</f>
        <v>0.13200000000000001</v>
      </c>
    </row>
    <row r="45" spans="1:9" ht="15" customHeight="1" x14ac:dyDescent="0.25">
      <c r="A45" s="7" t="s">
        <v>37</v>
      </c>
      <c r="B45" s="7" t="s">
        <v>49</v>
      </c>
      <c r="C45" s="8">
        <f>VLOOKUP(Table14567[[#This Row],[Statistical Area 4]],'23 August'!B:D,3,FALSE)</f>
        <v>0.17100000000000001</v>
      </c>
      <c r="D45" s="9">
        <f>Table14567[[#This Row],[23 August release - Fully vaccinated % coverage]]-Table14567[[#This Row],[16 August release - Fully vaccinated  % coverage]]</f>
        <v>2.9000000000000026E-2</v>
      </c>
      <c r="E45" s="10">
        <f>VLOOKUP(Table14567[[#This Row],[Statistical Area 4]],'16 August'!B:D,3,FALSE)</f>
        <v>0.14199999999999999</v>
      </c>
      <c r="F45" s="9">
        <f>Table14567[[#This Row],[16 August release - Fully vaccinated  % coverage]]-Table14567[[#This Row],[9 August release - Fully vaccinated  % coverage]]</f>
        <v>2.1999999999999992E-2</v>
      </c>
      <c r="G45" s="10">
        <f>VLOOKUP(Table14567[[#This Row],[Statistical Area 4]],'9 August'!B:D,3,FALSE)</f>
        <v>0.12</v>
      </c>
      <c r="H45" s="9">
        <f>Table14567[[#This Row],[9 August release - Fully vaccinated  % coverage]]-Table14567[[#This Row],[2 August release - Fully vaccinated  % coverage]]</f>
        <v>1.8000000000000002E-2</v>
      </c>
      <c r="I45" s="10">
        <f>VLOOKUP(Table14567[[#This Row],[Statistical Area 4]],'2 August'!B:D,3,FALSE)</f>
        <v>0.10199999999999999</v>
      </c>
    </row>
    <row r="46" spans="1:9" ht="15" customHeight="1" x14ac:dyDescent="0.25">
      <c r="A46" s="7" t="s">
        <v>37</v>
      </c>
      <c r="B46" s="7" t="s">
        <v>50</v>
      </c>
      <c r="C46" s="8">
        <f>VLOOKUP(Table14567[[#This Row],[Statistical Area 4]],'23 August'!B:D,3,FALSE)</f>
        <v>0.28599999999999998</v>
      </c>
      <c r="D46" s="9">
        <f>Table14567[[#This Row],[23 August release - Fully vaccinated % coverage]]-Table14567[[#This Row],[16 August release - Fully vaccinated  % coverage]]</f>
        <v>3.2999999999999974E-2</v>
      </c>
      <c r="E46" s="10">
        <f>VLOOKUP(Table14567[[#This Row],[Statistical Area 4]],'16 August'!B:D,3,FALSE)</f>
        <v>0.253</v>
      </c>
      <c r="F46" s="9">
        <f>Table14567[[#This Row],[16 August release - Fully vaccinated  % coverage]]-Table14567[[#This Row],[9 August release - Fully vaccinated  % coverage]]</f>
        <v>3.2000000000000001E-2</v>
      </c>
      <c r="G46" s="10">
        <f>VLOOKUP(Table14567[[#This Row],[Statistical Area 4]],'9 August'!B:D,3,FALSE)</f>
        <v>0.221</v>
      </c>
      <c r="H46" s="9">
        <f>Table14567[[#This Row],[9 August release - Fully vaccinated  % coverage]]-Table14567[[#This Row],[2 August release - Fully vaccinated  % coverage]]</f>
        <v>3.6000000000000004E-2</v>
      </c>
      <c r="I46" s="10">
        <f>VLOOKUP(Table14567[[#This Row],[Statistical Area 4]],'2 August'!B:D,3,FALSE)</f>
        <v>0.185</v>
      </c>
    </row>
    <row r="47" spans="1:9" ht="15" customHeight="1" x14ac:dyDescent="0.25">
      <c r="A47" s="7" t="s">
        <v>37</v>
      </c>
      <c r="B47" s="7" t="s">
        <v>51</v>
      </c>
      <c r="C47" s="8">
        <f>VLOOKUP(Table14567[[#This Row],[Statistical Area 4]],'23 August'!B:D,3,FALSE)</f>
        <v>0.28199999999999997</v>
      </c>
      <c r="D47" s="9">
        <f>Table14567[[#This Row],[23 August release - Fully vaccinated % coverage]]-Table14567[[#This Row],[16 August release - Fully vaccinated  % coverage]]</f>
        <v>3.5999999999999976E-2</v>
      </c>
      <c r="E47" s="10">
        <f>VLOOKUP(Table14567[[#This Row],[Statistical Area 4]],'16 August'!B:D,3,FALSE)</f>
        <v>0.246</v>
      </c>
      <c r="F47" s="9">
        <f>Table14567[[#This Row],[16 August release - Fully vaccinated  % coverage]]-Table14567[[#This Row],[9 August release - Fully vaccinated  % coverage]]</f>
        <v>3.3000000000000002E-2</v>
      </c>
      <c r="G47" s="10">
        <f>VLOOKUP(Table14567[[#This Row],[Statistical Area 4]],'9 August'!B:D,3,FALSE)</f>
        <v>0.21299999999999999</v>
      </c>
      <c r="H47" s="9">
        <f>Table14567[[#This Row],[9 August release - Fully vaccinated  % coverage]]-Table14567[[#This Row],[2 August release - Fully vaccinated  % coverage]]</f>
        <v>3.8000000000000006E-2</v>
      </c>
      <c r="I47" s="10">
        <f>VLOOKUP(Table14567[[#This Row],[Statistical Area 4]],'2 August'!B:D,3,FALSE)</f>
        <v>0.17499999999999999</v>
      </c>
    </row>
    <row r="48" spans="1:9" ht="15" customHeight="1" x14ac:dyDescent="0.25">
      <c r="A48" s="7" t="s">
        <v>37</v>
      </c>
      <c r="B48" s="7" t="s">
        <v>52</v>
      </c>
      <c r="C48" s="8">
        <f>VLOOKUP(Table14567[[#This Row],[Statistical Area 4]],'23 August'!B:D,3,FALSE)</f>
        <v>0.252</v>
      </c>
      <c r="D48" s="9">
        <f>Table14567[[#This Row],[23 August release - Fully vaccinated % coverage]]-Table14567[[#This Row],[16 August release - Fully vaccinated  % coverage]]</f>
        <v>5.099999999999999E-2</v>
      </c>
      <c r="E48" s="10">
        <f>VLOOKUP(Table14567[[#This Row],[Statistical Area 4]],'16 August'!B:D,3,FALSE)</f>
        <v>0.20100000000000001</v>
      </c>
      <c r="F48" s="9">
        <f>Table14567[[#This Row],[16 August release - Fully vaccinated  % coverage]]-Table14567[[#This Row],[9 August release - Fully vaccinated  % coverage]]</f>
        <v>1.6000000000000014E-2</v>
      </c>
      <c r="G48" s="10">
        <f>VLOOKUP(Table14567[[#This Row],[Statistical Area 4]],'9 August'!B:D,3,FALSE)</f>
        <v>0.185</v>
      </c>
      <c r="H48" s="9">
        <f>Table14567[[#This Row],[9 August release - Fully vaccinated  % coverage]]-Table14567[[#This Row],[2 August release - Fully vaccinated  % coverage]]</f>
        <v>2.3999999999999994E-2</v>
      </c>
      <c r="I48" s="10">
        <f>VLOOKUP(Table14567[[#This Row],[Statistical Area 4]],'2 August'!B:D,3,FALSE)</f>
        <v>0.161</v>
      </c>
    </row>
    <row r="49" spans="1:9" ht="15" customHeight="1" x14ac:dyDescent="0.25">
      <c r="A49" s="7" t="s">
        <v>37</v>
      </c>
      <c r="B49" s="7" t="s">
        <v>53</v>
      </c>
      <c r="C49" s="8">
        <f>VLOOKUP(Table14567[[#This Row],[Statistical Area 4]],'23 August'!B:D,3,FALSE)</f>
        <v>0.316</v>
      </c>
      <c r="D49" s="9">
        <f>Table14567[[#This Row],[23 August release - Fully vaccinated % coverage]]-Table14567[[#This Row],[16 August release - Fully vaccinated  % coverage]]</f>
        <v>3.6999999999999977E-2</v>
      </c>
      <c r="E49" s="10">
        <f>VLOOKUP(Table14567[[#This Row],[Statistical Area 4]],'16 August'!B:D,3,FALSE)</f>
        <v>0.27900000000000003</v>
      </c>
      <c r="F49" s="9">
        <f>Table14567[[#This Row],[16 August release - Fully vaccinated  % coverage]]-Table14567[[#This Row],[9 August release - Fully vaccinated  % coverage]]</f>
        <v>3.5000000000000031E-2</v>
      </c>
      <c r="G49" s="10">
        <f>VLOOKUP(Table14567[[#This Row],[Statistical Area 4]],'9 August'!B:D,3,FALSE)</f>
        <v>0.24399999999999999</v>
      </c>
      <c r="H49" s="9">
        <f>Table14567[[#This Row],[9 August release - Fully vaccinated  % coverage]]-Table14567[[#This Row],[2 August release - Fully vaccinated  % coverage]]</f>
        <v>3.2000000000000001E-2</v>
      </c>
      <c r="I49" s="10">
        <f>VLOOKUP(Table14567[[#This Row],[Statistical Area 4]],'2 August'!B:D,3,FALSE)</f>
        <v>0.21199999999999999</v>
      </c>
    </row>
    <row r="50" spans="1:9" ht="15" customHeight="1" x14ac:dyDescent="0.25">
      <c r="A50" s="7" t="s">
        <v>37</v>
      </c>
      <c r="B50" s="7" t="s">
        <v>54</v>
      </c>
      <c r="C50" s="8">
        <f>VLOOKUP(Table14567[[#This Row],[Statistical Area 4]],'23 August'!B:D,3,FALSE)</f>
        <v>0.28199999999999997</v>
      </c>
      <c r="D50" s="9">
        <f>Table14567[[#This Row],[23 August release - Fully vaccinated % coverage]]-Table14567[[#This Row],[16 August release - Fully vaccinated  % coverage]]</f>
        <v>4.2999999999999983E-2</v>
      </c>
      <c r="E50" s="10">
        <f>VLOOKUP(Table14567[[#This Row],[Statistical Area 4]],'16 August'!B:D,3,FALSE)</f>
        <v>0.23899999999999999</v>
      </c>
      <c r="F50" s="9">
        <f>Table14567[[#This Row],[16 August release - Fully vaccinated  % coverage]]-Table14567[[#This Row],[9 August release - Fully vaccinated  % coverage]]</f>
        <v>2.7999999999999997E-2</v>
      </c>
      <c r="G50" s="10">
        <f>VLOOKUP(Table14567[[#This Row],[Statistical Area 4]],'9 August'!B:D,3,FALSE)</f>
        <v>0.21099999999999999</v>
      </c>
      <c r="H50" s="9">
        <f>Table14567[[#This Row],[9 August release - Fully vaccinated  % coverage]]-Table14567[[#This Row],[2 August release - Fully vaccinated  % coverage]]</f>
        <v>3.1E-2</v>
      </c>
      <c r="I50" s="10">
        <f>VLOOKUP(Table14567[[#This Row],[Statistical Area 4]],'2 August'!B:D,3,FALSE)</f>
        <v>0.18</v>
      </c>
    </row>
    <row r="51" spans="1:9" ht="15" customHeight="1" x14ac:dyDescent="0.25">
      <c r="A51" s="7" t="s">
        <v>37</v>
      </c>
      <c r="B51" s="7" t="s">
        <v>55</v>
      </c>
      <c r="C51" s="8">
        <f>VLOOKUP(Table14567[[#This Row],[Statistical Area 4]],'23 August'!B:D,3,FALSE)</f>
        <v>0.28699999999999998</v>
      </c>
      <c r="D51" s="9">
        <f>Table14567[[#This Row],[23 August release - Fully vaccinated % coverage]]-Table14567[[#This Row],[16 August release - Fully vaccinated  % coverage]]</f>
        <v>3.7999999999999978E-2</v>
      </c>
      <c r="E51" s="10">
        <f>VLOOKUP(Table14567[[#This Row],[Statistical Area 4]],'16 August'!B:D,3,FALSE)</f>
        <v>0.249</v>
      </c>
      <c r="F51" s="9">
        <f>Table14567[[#This Row],[16 August release - Fully vaccinated  % coverage]]-Table14567[[#This Row],[9 August release - Fully vaccinated  % coverage]]</f>
        <v>3.2000000000000001E-2</v>
      </c>
      <c r="G51" s="10">
        <f>VLOOKUP(Table14567[[#This Row],[Statistical Area 4]],'9 August'!B:D,3,FALSE)</f>
        <v>0.217</v>
      </c>
      <c r="H51" s="9">
        <f>Table14567[[#This Row],[9 August release - Fully vaccinated  % coverage]]-Table14567[[#This Row],[2 August release - Fully vaccinated  % coverage]]</f>
        <v>2.5999999999999995E-2</v>
      </c>
      <c r="I51" s="10">
        <f>VLOOKUP(Table14567[[#This Row],[Statistical Area 4]],'2 August'!B:D,3,FALSE)</f>
        <v>0.191</v>
      </c>
    </row>
    <row r="52" spans="1:9" ht="15" customHeight="1" x14ac:dyDescent="0.25">
      <c r="A52" s="7" t="s">
        <v>37</v>
      </c>
      <c r="B52" s="7" t="s">
        <v>56</v>
      </c>
      <c r="C52" s="8">
        <f>VLOOKUP(Table14567[[#This Row],[Statistical Area 4]],'23 August'!B:D,3,FALSE)</f>
        <v>0.27300000000000002</v>
      </c>
      <c r="D52" s="9">
        <f>Table14567[[#This Row],[23 August release - Fully vaccinated % coverage]]-Table14567[[#This Row],[16 August release - Fully vaccinated  % coverage]]</f>
        <v>2.9000000000000026E-2</v>
      </c>
      <c r="E52" s="10">
        <f>VLOOKUP(Table14567[[#This Row],[Statistical Area 4]],'16 August'!B:D,3,FALSE)</f>
        <v>0.24399999999999999</v>
      </c>
      <c r="F52" s="9">
        <f>Table14567[[#This Row],[16 August release - Fully vaccinated  % coverage]]-Table14567[[#This Row],[9 August release - Fully vaccinated  % coverage]]</f>
        <v>3.1E-2</v>
      </c>
      <c r="G52" s="10">
        <f>VLOOKUP(Table14567[[#This Row],[Statistical Area 4]],'9 August'!B:D,3,FALSE)</f>
        <v>0.21299999999999999</v>
      </c>
      <c r="H52" s="9">
        <f>Table14567[[#This Row],[9 August release - Fully vaccinated  % coverage]]-Table14567[[#This Row],[2 August release - Fully vaccinated  % coverage]]</f>
        <v>2.8999999999999998E-2</v>
      </c>
      <c r="I52" s="10">
        <f>VLOOKUP(Table14567[[#This Row],[Statistical Area 4]],'2 August'!B:D,3,FALSE)</f>
        <v>0.184</v>
      </c>
    </row>
    <row r="53" spans="1:9" ht="15" customHeight="1" x14ac:dyDescent="0.25">
      <c r="A53" s="7" t="s">
        <v>57</v>
      </c>
      <c r="B53" s="7" t="s">
        <v>58</v>
      </c>
      <c r="C53" s="8">
        <f>VLOOKUP(Table14567[[#This Row],[Statistical Area 4]],'23 August'!B:D,3,FALSE)</f>
        <v>0.34899999999999998</v>
      </c>
      <c r="D53" s="9">
        <f>Table14567[[#This Row],[23 August release - Fully vaccinated % coverage]]-Table14567[[#This Row],[16 August release - Fully vaccinated  % coverage]]</f>
        <v>4.8999999999999988E-2</v>
      </c>
      <c r="E53" s="10">
        <f>VLOOKUP(Table14567[[#This Row],[Statistical Area 4]],'16 August'!B:D,3,FALSE)</f>
        <v>0.3</v>
      </c>
      <c r="F53" s="9">
        <f>Table14567[[#This Row],[16 August release - Fully vaccinated  % coverage]]-Table14567[[#This Row],[9 August release - Fully vaccinated  % coverage]]</f>
        <v>3.8999999999999979E-2</v>
      </c>
      <c r="G53" s="10">
        <f>VLOOKUP(Table14567[[#This Row],[Statistical Area 4]],'9 August'!B:D,3,FALSE)</f>
        <v>0.26100000000000001</v>
      </c>
      <c r="H53" s="9">
        <f>Table14567[[#This Row],[9 August release - Fully vaccinated  % coverage]]-Table14567[[#This Row],[2 August release - Fully vaccinated  % coverage]]</f>
        <v>3.7000000000000005E-2</v>
      </c>
      <c r="I53" s="10">
        <f>VLOOKUP(Table14567[[#This Row],[Statistical Area 4]],'2 August'!B:D,3,FALSE)</f>
        <v>0.224</v>
      </c>
    </row>
    <row r="54" spans="1:9" ht="15" customHeight="1" x14ac:dyDescent="0.25">
      <c r="A54" s="7" t="s">
        <v>57</v>
      </c>
      <c r="B54" s="7" t="s">
        <v>59</v>
      </c>
      <c r="C54" s="8">
        <f>VLOOKUP(Table14567[[#This Row],[Statistical Area 4]],'23 August'!B:D,3,FALSE)</f>
        <v>0.245</v>
      </c>
      <c r="D54" s="9">
        <f>Table14567[[#This Row],[23 August release - Fully vaccinated % coverage]]-Table14567[[#This Row],[16 August release - Fully vaccinated  % coverage]]</f>
        <v>3.6000000000000004E-2</v>
      </c>
      <c r="E54" s="10">
        <f>VLOOKUP(Table14567[[#This Row],[Statistical Area 4]],'16 August'!B:D,3,FALSE)</f>
        <v>0.20899999999999999</v>
      </c>
      <c r="F54" s="9">
        <f>Table14567[[#This Row],[16 August release - Fully vaccinated  % coverage]]-Table14567[[#This Row],[9 August release - Fully vaccinated  % coverage]]</f>
        <v>3.1E-2</v>
      </c>
      <c r="G54" s="10">
        <f>VLOOKUP(Table14567[[#This Row],[Statistical Area 4]],'9 August'!B:D,3,FALSE)</f>
        <v>0.17799999999999999</v>
      </c>
      <c r="H54" s="9">
        <f>Table14567[[#This Row],[9 August release - Fully vaccinated  % coverage]]-Table14567[[#This Row],[2 August release - Fully vaccinated  % coverage]]</f>
        <v>2.3999999999999994E-2</v>
      </c>
      <c r="I54" s="10">
        <f>VLOOKUP(Table14567[[#This Row],[Statistical Area 4]],'2 August'!B:D,3,FALSE)</f>
        <v>0.154</v>
      </c>
    </row>
    <row r="55" spans="1:9" ht="15" customHeight="1" x14ac:dyDescent="0.25">
      <c r="A55" s="7" t="s">
        <v>57</v>
      </c>
      <c r="B55" s="7" t="s">
        <v>60</v>
      </c>
      <c r="C55" s="8">
        <f>VLOOKUP(Table14567[[#This Row],[Statistical Area 4]],'23 August'!B:D,3,FALSE)</f>
        <v>0.34200000000000003</v>
      </c>
      <c r="D55" s="9">
        <f>Table14567[[#This Row],[23 August release - Fully vaccinated % coverage]]-Table14567[[#This Row],[16 August release - Fully vaccinated  % coverage]]</f>
        <v>4.3000000000000038E-2</v>
      </c>
      <c r="E55" s="10">
        <f>VLOOKUP(Table14567[[#This Row],[Statistical Area 4]],'16 August'!B:D,3,FALSE)</f>
        <v>0.29899999999999999</v>
      </c>
      <c r="F55" s="9">
        <f>Table14567[[#This Row],[16 August release - Fully vaccinated  % coverage]]-Table14567[[#This Row],[9 August release - Fully vaccinated  % coverage]]</f>
        <v>3.7999999999999978E-2</v>
      </c>
      <c r="G55" s="10">
        <f>VLOOKUP(Table14567[[#This Row],[Statistical Area 4]],'9 August'!B:D,3,FALSE)</f>
        <v>0.26100000000000001</v>
      </c>
      <c r="H55" s="9">
        <f>Table14567[[#This Row],[9 August release - Fully vaccinated  % coverage]]-Table14567[[#This Row],[2 August release - Fully vaccinated  % coverage]]</f>
        <v>3.3000000000000002E-2</v>
      </c>
      <c r="I55" s="10">
        <f>VLOOKUP(Table14567[[#This Row],[Statistical Area 4]],'2 August'!B:D,3,FALSE)</f>
        <v>0.22800000000000001</v>
      </c>
    </row>
    <row r="56" spans="1:9" ht="15" customHeight="1" x14ac:dyDescent="0.25">
      <c r="A56" s="7" t="s">
        <v>57</v>
      </c>
      <c r="B56" s="7" t="s">
        <v>61</v>
      </c>
      <c r="C56" s="8">
        <f>VLOOKUP(Table14567[[#This Row],[Statistical Area 4]],'23 August'!B:D,3,FALSE)</f>
        <v>0.25700000000000001</v>
      </c>
      <c r="D56" s="9">
        <f>Table14567[[#This Row],[23 August release - Fully vaccinated % coverage]]-Table14567[[#This Row],[16 August release - Fully vaccinated  % coverage]]</f>
        <v>3.3000000000000002E-2</v>
      </c>
      <c r="E56" s="10">
        <f>VLOOKUP(Table14567[[#This Row],[Statistical Area 4]],'16 August'!B:D,3,FALSE)</f>
        <v>0.224</v>
      </c>
      <c r="F56" s="9">
        <f>Table14567[[#This Row],[16 August release - Fully vaccinated  % coverage]]-Table14567[[#This Row],[9 August release - Fully vaccinated  % coverage]]</f>
        <v>2.8999999999999998E-2</v>
      </c>
      <c r="G56" s="10">
        <f>VLOOKUP(Table14567[[#This Row],[Statistical Area 4]],'9 August'!B:D,3,FALSE)</f>
        <v>0.19500000000000001</v>
      </c>
      <c r="H56" s="9">
        <f>Table14567[[#This Row],[9 August release - Fully vaccinated  % coverage]]-Table14567[[#This Row],[2 August release - Fully vaccinated  % coverage]]</f>
        <v>2.7999999999999997E-2</v>
      </c>
      <c r="I56" s="10">
        <f>VLOOKUP(Table14567[[#This Row],[Statistical Area 4]],'2 August'!B:D,3,FALSE)</f>
        <v>0.16700000000000001</v>
      </c>
    </row>
    <row r="57" spans="1:9" ht="15" customHeight="1" x14ac:dyDescent="0.25">
      <c r="A57" s="7" t="s">
        <v>57</v>
      </c>
      <c r="B57" s="7" t="s">
        <v>62</v>
      </c>
      <c r="C57" s="8">
        <f>VLOOKUP(Table14567[[#This Row],[Statistical Area 4]],'23 August'!B:D,3,FALSE)</f>
        <v>0.28799999999999998</v>
      </c>
      <c r="D57" s="9">
        <f>Table14567[[#This Row],[23 August release - Fully vaccinated % coverage]]-Table14567[[#This Row],[16 August release - Fully vaccinated  % coverage]]</f>
        <v>7.3999999999999982E-2</v>
      </c>
      <c r="E57" s="10">
        <f>VLOOKUP(Table14567[[#This Row],[Statistical Area 4]],'16 August'!B:D,3,FALSE)</f>
        <v>0.214</v>
      </c>
      <c r="F57" s="9">
        <f>Table14567[[#This Row],[16 August release - Fully vaccinated  % coverage]]-Table14567[[#This Row],[9 August release - Fully vaccinated  % coverage]]</f>
        <v>3.3000000000000002E-2</v>
      </c>
      <c r="G57" s="10">
        <f>VLOOKUP(Table14567[[#This Row],[Statistical Area 4]],'9 August'!B:D,3,FALSE)</f>
        <v>0.18099999999999999</v>
      </c>
      <c r="H57" s="9">
        <f>Table14567[[#This Row],[9 August release - Fully vaccinated  % coverage]]-Table14567[[#This Row],[2 August release - Fully vaccinated  % coverage]]</f>
        <v>2.6999999999999996E-2</v>
      </c>
      <c r="I57" s="10">
        <f>VLOOKUP(Table14567[[#This Row],[Statistical Area 4]],'2 August'!B:D,3,FALSE)</f>
        <v>0.154</v>
      </c>
    </row>
    <row r="58" spans="1:9" ht="15" customHeight="1" x14ac:dyDescent="0.25">
      <c r="A58" s="7" t="s">
        <v>57</v>
      </c>
      <c r="B58" s="7" t="s">
        <v>63</v>
      </c>
      <c r="C58" s="8">
        <f>VLOOKUP(Table14567[[#This Row],[Statistical Area 4]],'23 August'!B:D,3,FALSE)</f>
        <v>0.27</v>
      </c>
      <c r="D58" s="9">
        <f>Table14567[[#This Row],[23 August release - Fully vaccinated % coverage]]-Table14567[[#This Row],[16 August release - Fully vaccinated  % coverage]]</f>
        <v>3.9000000000000007E-2</v>
      </c>
      <c r="E58" s="10">
        <f>VLOOKUP(Table14567[[#This Row],[Statistical Area 4]],'16 August'!B:D,3,FALSE)</f>
        <v>0.23100000000000001</v>
      </c>
      <c r="F58" s="9">
        <f>Table14567[[#This Row],[16 August release - Fully vaccinated  % coverage]]-Table14567[[#This Row],[9 August release - Fully vaccinated  % coverage]]</f>
        <v>3.4000000000000002E-2</v>
      </c>
      <c r="G58" s="10">
        <f>VLOOKUP(Table14567[[#This Row],[Statistical Area 4]],'9 August'!B:D,3,FALSE)</f>
        <v>0.19700000000000001</v>
      </c>
      <c r="H58" s="9">
        <f>Table14567[[#This Row],[9 August release - Fully vaccinated  % coverage]]-Table14567[[#This Row],[2 August release - Fully vaccinated  % coverage]]</f>
        <v>2.7999999999999997E-2</v>
      </c>
      <c r="I58" s="10">
        <f>VLOOKUP(Table14567[[#This Row],[Statistical Area 4]],'2 August'!B:D,3,FALSE)</f>
        <v>0.16900000000000001</v>
      </c>
    </row>
    <row r="59" spans="1:9" ht="15" customHeight="1" x14ac:dyDescent="0.25">
      <c r="A59" s="7" t="s">
        <v>57</v>
      </c>
      <c r="B59" s="7" t="s">
        <v>64</v>
      </c>
      <c r="C59" s="8">
        <f>VLOOKUP(Table14567[[#This Row],[Statistical Area 4]],'23 August'!B:D,3,FALSE)</f>
        <v>0.28399999999999997</v>
      </c>
      <c r="D59" s="9">
        <f>Table14567[[#This Row],[23 August release - Fully vaccinated % coverage]]-Table14567[[#This Row],[16 August release - Fully vaccinated  % coverage]]</f>
        <v>6.0999999999999971E-2</v>
      </c>
      <c r="E59" s="10">
        <f>VLOOKUP(Table14567[[#This Row],[Statistical Area 4]],'16 August'!B:D,3,FALSE)</f>
        <v>0.223</v>
      </c>
      <c r="F59" s="9">
        <f>Table14567[[#This Row],[16 August release - Fully vaccinated  % coverage]]-Table14567[[#This Row],[9 August release - Fully vaccinated  % coverage]]</f>
        <v>2.6999999999999996E-2</v>
      </c>
      <c r="G59" s="10">
        <f>VLOOKUP(Table14567[[#This Row],[Statistical Area 4]],'9 August'!B:D,3,FALSE)</f>
        <v>0.19600000000000001</v>
      </c>
      <c r="H59" s="9">
        <f>Table14567[[#This Row],[9 August release - Fully vaccinated  % coverage]]-Table14567[[#This Row],[2 August release - Fully vaccinated  % coverage]]</f>
        <v>2.4999999999999994E-2</v>
      </c>
      <c r="I59" s="10">
        <f>VLOOKUP(Table14567[[#This Row],[Statistical Area 4]],'2 August'!B:D,3,FALSE)</f>
        <v>0.17100000000000001</v>
      </c>
    </row>
    <row r="60" spans="1:9" ht="15" customHeight="1" x14ac:dyDescent="0.25">
      <c r="A60" s="7" t="s">
        <v>65</v>
      </c>
      <c r="B60" s="7" t="s">
        <v>66</v>
      </c>
      <c r="C60" s="8">
        <f>VLOOKUP(Table14567[[#This Row],[Statistical Area 4]],'23 August'!B:D,3,FALSE)</f>
        <v>0.39300000000000002</v>
      </c>
      <c r="D60" s="9">
        <f>Table14567[[#This Row],[23 August release - Fully vaccinated % coverage]]-Table14567[[#This Row],[16 August release - Fully vaccinated  % coverage]]</f>
        <v>4.8000000000000043E-2</v>
      </c>
      <c r="E60" s="10">
        <f>VLOOKUP(Table14567[[#This Row],[Statistical Area 4]],'16 August'!B:D,3,FALSE)</f>
        <v>0.34499999999999997</v>
      </c>
      <c r="F60" s="9">
        <f>Table14567[[#This Row],[16 August release - Fully vaccinated  % coverage]]-Table14567[[#This Row],[9 August release - Fully vaccinated  % coverage]]</f>
        <v>5.3999999999999992E-2</v>
      </c>
      <c r="G60" s="10">
        <f>VLOOKUP(Table14567[[#This Row],[Statistical Area 4]],'9 August'!B:D,3,FALSE)</f>
        <v>0.29099999999999998</v>
      </c>
      <c r="H60" s="9">
        <f>Table14567[[#This Row],[9 August release - Fully vaccinated  % coverage]]-Table14567[[#This Row],[2 August release - Fully vaccinated  % coverage]]</f>
        <v>3.7999999999999978E-2</v>
      </c>
      <c r="I60" s="10">
        <f>VLOOKUP(Table14567[[#This Row],[Statistical Area 4]],'2 August'!B:D,3,FALSE)</f>
        <v>0.253</v>
      </c>
    </row>
    <row r="61" spans="1:9" ht="15" customHeight="1" x14ac:dyDescent="0.25">
      <c r="A61" s="7" t="s">
        <v>65</v>
      </c>
      <c r="B61" s="7" t="s">
        <v>67</v>
      </c>
      <c r="C61" s="8">
        <f>VLOOKUP(Table14567[[#This Row],[Statistical Area 4]],'23 August'!B:D,3,FALSE)</f>
        <v>0.38600000000000001</v>
      </c>
      <c r="D61" s="9">
        <f>Table14567[[#This Row],[23 August release - Fully vaccinated % coverage]]-Table14567[[#This Row],[16 August release - Fully vaccinated  % coverage]]</f>
        <v>4.1000000000000036E-2</v>
      </c>
      <c r="E61" s="10">
        <f>VLOOKUP(Table14567[[#This Row],[Statistical Area 4]],'16 August'!B:D,3,FALSE)</f>
        <v>0.34499999999999997</v>
      </c>
      <c r="F61" s="9">
        <f>Table14567[[#This Row],[16 August release - Fully vaccinated  % coverage]]-Table14567[[#This Row],[9 August release - Fully vaccinated  % coverage]]</f>
        <v>3.6999999999999977E-2</v>
      </c>
      <c r="G61" s="10">
        <f>VLOOKUP(Table14567[[#This Row],[Statistical Area 4]],'9 August'!B:D,3,FALSE)</f>
        <v>0.308</v>
      </c>
      <c r="H61" s="9">
        <f>Table14567[[#This Row],[9 August release - Fully vaccinated  % coverage]]-Table14567[[#This Row],[2 August release - Fully vaccinated  % coverage]]</f>
        <v>3.7999999999999978E-2</v>
      </c>
      <c r="I61" s="10">
        <f>VLOOKUP(Table14567[[#This Row],[Statistical Area 4]],'2 August'!B:D,3,FALSE)</f>
        <v>0.27</v>
      </c>
    </row>
    <row r="62" spans="1:9" ht="15" customHeight="1" x14ac:dyDescent="0.25">
      <c r="A62" s="7" t="s">
        <v>65</v>
      </c>
      <c r="B62" s="7" t="s">
        <v>68</v>
      </c>
      <c r="C62" s="8">
        <f>VLOOKUP(Table14567[[#This Row],[Statistical Area 4]],'23 August'!B:D,3,FALSE)</f>
        <v>0.34300000000000003</v>
      </c>
      <c r="D62" s="9">
        <f>Table14567[[#This Row],[23 August release - Fully vaccinated % coverage]]-Table14567[[#This Row],[16 August release - Fully vaccinated  % coverage]]</f>
        <v>5.2000000000000046E-2</v>
      </c>
      <c r="E62" s="10">
        <f>VLOOKUP(Table14567[[#This Row],[Statistical Area 4]],'16 August'!B:D,3,FALSE)</f>
        <v>0.29099999999999998</v>
      </c>
      <c r="F62" s="9">
        <f>Table14567[[#This Row],[16 August release - Fully vaccinated  % coverage]]-Table14567[[#This Row],[9 August release - Fully vaccinated  % coverage]]</f>
        <v>6.2999999999999973E-2</v>
      </c>
      <c r="G62" s="10">
        <f>VLOOKUP(Table14567[[#This Row],[Statistical Area 4]],'9 August'!B:D,3,FALSE)</f>
        <v>0.22800000000000001</v>
      </c>
      <c r="H62" s="9">
        <f>Table14567[[#This Row],[9 August release - Fully vaccinated  % coverage]]-Table14567[[#This Row],[2 August release - Fully vaccinated  % coverage]]</f>
        <v>3.7000000000000005E-2</v>
      </c>
      <c r="I62" s="10">
        <f>VLOOKUP(Table14567[[#This Row],[Statistical Area 4]],'2 August'!B:D,3,FALSE)</f>
        <v>0.191</v>
      </c>
    </row>
    <row r="63" spans="1:9" ht="15" customHeight="1" x14ac:dyDescent="0.25">
      <c r="A63" s="7" t="s">
        <v>65</v>
      </c>
      <c r="B63" s="7" t="s">
        <v>69</v>
      </c>
      <c r="C63" s="8">
        <f>VLOOKUP(Table14567[[#This Row],[Statistical Area 4]],'23 August'!B:D,3,FALSE)</f>
        <v>0.30399999999999999</v>
      </c>
      <c r="D63" s="9">
        <f>Table14567[[#This Row],[23 August release - Fully vaccinated % coverage]]-Table14567[[#This Row],[16 August release - Fully vaccinated  % coverage]]</f>
        <v>3.8999999999999979E-2</v>
      </c>
      <c r="E63" s="10">
        <f>VLOOKUP(Table14567[[#This Row],[Statistical Area 4]],'16 August'!B:D,3,FALSE)</f>
        <v>0.26500000000000001</v>
      </c>
      <c r="F63" s="9">
        <f>Table14567[[#This Row],[16 August release - Fully vaccinated  % coverage]]-Table14567[[#This Row],[9 August release - Fully vaccinated  % coverage]]</f>
        <v>3.1E-2</v>
      </c>
      <c r="G63" s="10">
        <f>VLOOKUP(Table14567[[#This Row],[Statistical Area 4]],'9 August'!B:D,3,FALSE)</f>
        <v>0.23400000000000001</v>
      </c>
      <c r="H63" s="9">
        <f>Table14567[[#This Row],[9 August release - Fully vaccinated  % coverage]]-Table14567[[#This Row],[2 August release - Fully vaccinated  % coverage]]</f>
        <v>1.6000000000000014E-2</v>
      </c>
      <c r="I63" s="10">
        <f>VLOOKUP(Table14567[[#This Row],[Statistical Area 4]],'2 August'!B:D,3,FALSE)</f>
        <v>0.218</v>
      </c>
    </row>
    <row r="64" spans="1:9" ht="15" customHeight="1" x14ac:dyDescent="0.25">
      <c r="A64" s="7" t="s">
        <v>70</v>
      </c>
      <c r="B64" s="7" t="s">
        <v>71</v>
      </c>
      <c r="C64" s="8">
        <f>VLOOKUP(Table14567[[#This Row],[Statistical Area 4]],'23 August'!B:D,3,FALSE)</f>
        <v>0.35399999999999998</v>
      </c>
      <c r="D64" s="9">
        <f>Table14567[[#This Row],[23 August release - Fully vaccinated % coverage]]-Table14567[[#This Row],[16 August release - Fully vaccinated  % coverage]]</f>
        <v>4.6999999999999986E-2</v>
      </c>
      <c r="E64" s="10">
        <f>VLOOKUP(Table14567[[#This Row],[Statistical Area 4]],'16 August'!B:D,3,FALSE)</f>
        <v>0.307</v>
      </c>
      <c r="F64" s="9">
        <f>Table14567[[#This Row],[16 August release - Fully vaccinated  % coverage]]-Table14567[[#This Row],[9 August release - Fully vaccinated  % coverage]]</f>
        <v>4.0999999999999981E-2</v>
      </c>
      <c r="G64" s="10">
        <f>VLOOKUP(Table14567[[#This Row],[Statistical Area 4]],'9 August'!B:D,3,FALSE)</f>
        <v>0.26600000000000001</v>
      </c>
      <c r="H64" s="9">
        <f>Table14567[[#This Row],[9 August release - Fully vaccinated  % coverage]]-Table14567[[#This Row],[2 August release - Fully vaccinated  % coverage]]</f>
        <v>3.1000000000000028E-2</v>
      </c>
      <c r="I64" s="10">
        <f>VLOOKUP(Table14567[[#This Row],[Statistical Area 4]],'2 August'!B:D,3,FALSE)</f>
        <v>0.23499999999999999</v>
      </c>
    </row>
    <row r="65" spans="1:9" ht="15" customHeight="1" x14ac:dyDescent="0.25">
      <c r="A65" s="7" t="s">
        <v>70</v>
      </c>
      <c r="B65" s="7" t="s">
        <v>72</v>
      </c>
      <c r="C65" s="8">
        <f>VLOOKUP(Table14567[[#This Row],[Statistical Area 4]],'23 August'!B:D,3,FALSE)</f>
        <v>0.38200000000000001</v>
      </c>
      <c r="D65" s="9">
        <f>Table14567[[#This Row],[23 August release - Fully vaccinated % coverage]]-Table14567[[#This Row],[16 August release - Fully vaccinated  % coverage]]</f>
        <v>5.1999999999999991E-2</v>
      </c>
      <c r="E65" s="10">
        <f>VLOOKUP(Table14567[[#This Row],[Statistical Area 4]],'16 August'!B:D,3,FALSE)</f>
        <v>0.33</v>
      </c>
      <c r="F65" s="9">
        <f>Table14567[[#This Row],[16 August release - Fully vaccinated  % coverage]]-Table14567[[#This Row],[9 August release - Fully vaccinated  % coverage]]</f>
        <v>4.1000000000000036E-2</v>
      </c>
      <c r="G65" s="10">
        <f>VLOOKUP(Table14567[[#This Row],[Statistical Area 4]],'9 August'!B:D,3,FALSE)</f>
        <v>0.28899999999999998</v>
      </c>
      <c r="H65" s="9">
        <f>Table14567[[#This Row],[9 August release - Fully vaccinated  % coverage]]-Table14567[[#This Row],[2 August release - Fully vaccinated  % coverage]]</f>
        <v>3.7999999999999978E-2</v>
      </c>
      <c r="I65" s="10">
        <f>VLOOKUP(Table14567[[#This Row],[Statistical Area 4]],'2 August'!B:D,3,FALSE)</f>
        <v>0.251</v>
      </c>
    </row>
    <row r="66" spans="1:9" ht="15" customHeight="1" x14ac:dyDescent="0.25">
      <c r="A66" s="7" t="s">
        <v>70</v>
      </c>
      <c r="B66" s="7" t="s">
        <v>73</v>
      </c>
      <c r="C66" s="8">
        <f>VLOOKUP(Table14567[[#This Row],[Statistical Area 4]],'23 August'!B:D,3,FALSE)</f>
        <v>0.38600000000000001</v>
      </c>
      <c r="D66" s="9">
        <f>Table14567[[#This Row],[23 August release - Fully vaccinated % coverage]]-Table14567[[#This Row],[16 August release - Fully vaccinated  % coverage]]</f>
        <v>4.6999999999999986E-2</v>
      </c>
      <c r="E66" s="10">
        <f>VLOOKUP(Table14567[[#This Row],[Statistical Area 4]],'16 August'!B:D,3,FALSE)</f>
        <v>0.33900000000000002</v>
      </c>
      <c r="F66" s="9">
        <f>Table14567[[#This Row],[16 August release - Fully vaccinated  % coverage]]-Table14567[[#This Row],[9 August release - Fully vaccinated  % coverage]]</f>
        <v>3.6000000000000032E-2</v>
      </c>
      <c r="G66" s="10">
        <f>VLOOKUP(Table14567[[#This Row],[Statistical Area 4]],'9 August'!B:D,3,FALSE)</f>
        <v>0.30299999999999999</v>
      </c>
      <c r="H66" s="9">
        <f>Table14567[[#This Row],[9 August release - Fully vaccinated  % coverage]]-Table14567[[#This Row],[2 August release - Fully vaccinated  % coverage]]</f>
        <v>4.3999999999999984E-2</v>
      </c>
      <c r="I66" s="10">
        <f>VLOOKUP(Table14567[[#This Row],[Statistical Area 4]],'2 August'!B:D,3,FALSE)</f>
        <v>0.25900000000000001</v>
      </c>
    </row>
    <row r="67" spans="1:9" ht="15" customHeight="1" x14ac:dyDescent="0.25">
      <c r="A67" s="7" t="s">
        <v>70</v>
      </c>
      <c r="B67" s="7" t="s">
        <v>74</v>
      </c>
      <c r="C67" s="8">
        <f>VLOOKUP(Table14567[[#This Row],[Statistical Area 4]],'23 August'!B:D,3,FALSE)</f>
        <v>0.33400000000000002</v>
      </c>
      <c r="D67" s="9">
        <f>Table14567[[#This Row],[23 August release - Fully vaccinated % coverage]]-Table14567[[#This Row],[16 August release - Fully vaccinated  % coverage]]</f>
        <v>5.2999999999999992E-2</v>
      </c>
      <c r="E67" s="10">
        <f>VLOOKUP(Table14567[[#This Row],[Statistical Area 4]],'16 August'!B:D,3,FALSE)</f>
        <v>0.28100000000000003</v>
      </c>
      <c r="F67" s="9">
        <f>Table14567[[#This Row],[16 August release - Fully vaccinated  % coverage]]-Table14567[[#This Row],[9 August release - Fully vaccinated  % coverage]]</f>
        <v>4.4000000000000039E-2</v>
      </c>
      <c r="G67" s="10">
        <f>VLOOKUP(Table14567[[#This Row],[Statistical Area 4]],'9 August'!B:D,3,FALSE)</f>
        <v>0.23699999999999999</v>
      </c>
      <c r="H67" s="9">
        <f>Table14567[[#This Row],[9 August release - Fully vaccinated  % coverage]]-Table14567[[#This Row],[2 August release - Fully vaccinated  % coverage]]</f>
        <v>3.7999999999999978E-2</v>
      </c>
      <c r="I67" s="10">
        <f>VLOOKUP(Table14567[[#This Row],[Statistical Area 4]],'2 August'!B:D,3,FALSE)</f>
        <v>0.19900000000000001</v>
      </c>
    </row>
    <row r="68" spans="1:9" ht="15" customHeight="1" x14ac:dyDescent="0.25">
      <c r="A68" s="7" t="s">
        <v>70</v>
      </c>
      <c r="B68" s="7" t="s">
        <v>75</v>
      </c>
      <c r="C68" s="8">
        <f>VLOOKUP(Table14567[[#This Row],[Statistical Area 4]],'23 August'!B:D,3,FALSE)</f>
        <v>0.33</v>
      </c>
      <c r="D68" s="9">
        <f>Table14567[[#This Row],[23 August release - Fully vaccinated % coverage]]-Table14567[[#This Row],[16 August release - Fully vaccinated  % coverage]]</f>
        <v>4.6000000000000041E-2</v>
      </c>
      <c r="E68" s="10">
        <f>VLOOKUP(Table14567[[#This Row],[Statistical Area 4]],'16 August'!B:D,3,FALSE)</f>
        <v>0.28399999999999997</v>
      </c>
      <c r="F68" s="9">
        <f>Table14567[[#This Row],[16 August release - Fully vaccinated  % coverage]]-Table14567[[#This Row],[9 August release - Fully vaccinated  % coverage]]</f>
        <v>4.1999999999999982E-2</v>
      </c>
      <c r="G68" s="10">
        <f>VLOOKUP(Table14567[[#This Row],[Statistical Area 4]],'9 August'!B:D,3,FALSE)</f>
        <v>0.24199999999999999</v>
      </c>
      <c r="H68" s="9">
        <f>Table14567[[#This Row],[9 August release - Fully vaccinated  % coverage]]-Table14567[[#This Row],[2 August release - Fully vaccinated  % coverage]]</f>
        <v>3.4000000000000002E-2</v>
      </c>
      <c r="I68" s="10">
        <f>VLOOKUP(Table14567[[#This Row],[Statistical Area 4]],'2 August'!B:D,3,FALSE)</f>
        <v>0.20799999999999999</v>
      </c>
    </row>
    <row r="69" spans="1:9" ht="15" customHeight="1" x14ac:dyDescent="0.25">
      <c r="A69" s="7" t="s">
        <v>70</v>
      </c>
      <c r="B69" s="7" t="s">
        <v>76</v>
      </c>
      <c r="C69" s="8">
        <f>VLOOKUP(Table14567[[#This Row],[Statistical Area 4]],'23 August'!B:D,3,FALSE)</f>
        <v>0.28999999999999998</v>
      </c>
      <c r="D69" s="9">
        <f>Table14567[[#This Row],[23 August release - Fully vaccinated % coverage]]-Table14567[[#This Row],[16 August release - Fully vaccinated  % coverage]]</f>
        <v>3.6999999999999977E-2</v>
      </c>
      <c r="E69" s="10">
        <f>VLOOKUP(Table14567[[#This Row],[Statistical Area 4]],'16 August'!B:D,3,FALSE)</f>
        <v>0.253</v>
      </c>
      <c r="F69" s="9">
        <f>Table14567[[#This Row],[16 August release - Fully vaccinated  % coverage]]-Table14567[[#This Row],[9 August release - Fully vaccinated  % coverage]]</f>
        <v>2.8999999999999998E-2</v>
      </c>
      <c r="G69" s="10">
        <f>VLOOKUP(Table14567[[#This Row],[Statistical Area 4]],'9 August'!B:D,3,FALSE)</f>
        <v>0.224</v>
      </c>
      <c r="H69" s="9">
        <f>Table14567[[#This Row],[9 August release - Fully vaccinated  % coverage]]-Table14567[[#This Row],[2 August release - Fully vaccinated  % coverage]]</f>
        <v>2.6999999999999996E-2</v>
      </c>
      <c r="I69" s="10">
        <f>VLOOKUP(Table14567[[#This Row],[Statistical Area 4]],'2 August'!B:D,3,FALSE)</f>
        <v>0.19700000000000001</v>
      </c>
    </row>
    <row r="70" spans="1:9" ht="15" customHeight="1" x14ac:dyDescent="0.25">
      <c r="A70" s="7" t="s">
        <v>70</v>
      </c>
      <c r="B70" s="7" t="s">
        <v>77</v>
      </c>
      <c r="C70" s="8">
        <f>VLOOKUP(Table14567[[#This Row],[Statistical Area 4]],'23 August'!B:D,3,FALSE)</f>
        <v>0.35399999999999998</v>
      </c>
      <c r="D70" s="9">
        <f>Table14567[[#This Row],[23 August release - Fully vaccinated % coverage]]-Table14567[[#This Row],[16 August release - Fully vaccinated  % coverage]]</f>
        <v>4.8999999999999988E-2</v>
      </c>
      <c r="E70" s="10">
        <f>VLOOKUP(Table14567[[#This Row],[Statistical Area 4]],'16 August'!B:D,3,FALSE)</f>
        <v>0.30499999999999999</v>
      </c>
      <c r="F70" s="9">
        <f>Table14567[[#This Row],[16 August release - Fully vaccinated  % coverage]]-Table14567[[#This Row],[9 August release - Fully vaccinated  % coverage]]</f>
        <v>4.1999999999999982E-2</v>
      </c>
      <c r="G70" s="10">
        <f>VLOOKUP(Table14567[[#This Row],[Statistical Area 4]],'9 August'!B:D,3,FALSE)</f>
        <v>0.26300000000000001</v>
      </c>
      <c r="H70" s="9">
        <f>Table14567[[#This Row],[9 August release - Fully vaccinated  % coverage]]-Table14567[[#This Row],[2 August release - Fully vaccinated  % coverage]]</f>
        <v>3.9000000000000007E-2</v>
      </c>
      <c r="I70" s="10">
        <f>VLOOKUP(Table14567[[#This Row],[Statistical Area 4]],'2 August'!B:D,3,FALSE)</f>
        <v>0.224</v>
      </c>
    </row>
    <row r="71" spans="1:9" ht="15" customHeight="1" x14ac:dyDescent="0.25">
      <c r="A71" s="7" t="s">
        <v>70</v>
      </c>
      <c r="B71" s="7" t="s">
        <v>78</v>
      </c>
      <c r="C71" s="8">
        <f>VLOOKUP(Table14567[[#This Row],[Statistical Area 4]],'23 August'!B:D,3,FALSE)</f>
        <v>0.36299999999999999</v>
      </c>
      <c r="D71" s="9">
        <f>Table14567[[#This Row],[23 August release - Fully vaccinated % coverage]]-Table14567[[#This Row],[16 August release - Fully vaccinated  % coverage]]</f>
        <v>5.1999999999999991E-2</v>
      </c>
      <c r="E71" s="10">
        <f>VLOOKUP(Table14567[[#This Row],[Statistical Area 4]],'16 August'!B:D,3,FALSE)</f>
        <v>0.311</v>
      </c>
      <c r="F71" s="9">
        <f>Table14567[[#This Row],[16 August release - Fully vaccinated  % coverage]]-Table14567[[#This Row],[9 August release - Fully vaccinated  % coverage]]</f>
        <v>4.2999999999999983E-2</v>
      </c>
      <c r="G71" s="10">
        <f>VLOOKUP(Table14567[[#This Row],[Statistical Area 4]],'9 August'!B:D,3,FALSE)</f>
        <v>0.26800000000000002</v>
      </c>
      <c r="H71" s="9">
        <f>Table14567[[#This Row],[9 August release - Fully vaccinated  % coverage]]-Table14567[[#This Row],[2 August release - Fully vaccinated  % coverage]]</f>
        <v>3.7000000000000005E-2</v>
      </c>
      <c r="I71" s="10">
        <f>VLOOKUP(Table14567[[#This Row],[Statistical Area 4]],'2 August'!B:D,3,FALSE)</f>
        <v>0.23100000000000001</v>
      </c>
    </row>
    <row r="72" spans="1:9" ht="15" customHeight="1" x14ac:dyDescent="0.25">
      <c r="A72" s="7" t="s">
        <v>70</v>
      </c>
      <c r="B72" s="7" t="s">
        <v>79</v>
      </c>
      <c r="C72" s="8">
        <f>VLOOKUP(Table14567[[#This Row],[Statistical Area 4]],'23 August'!B:D,3,FALSE)</f>
        <v>0.28499999999999998</v>
      </c>
      <c r="D72" s="9">
        <f>Table14567[[#This Row],[23 August release - Fully vaccinated % coverage]]-Table14567[[#This Row],[16 August release - Fully vaccinated  % coverage]]</f>
        <v>4.1999999999999982E-2</v>
      </c>
      <c r="E72" s="10">
        <f>VLOOKUP(Table14567[[#This Row],[Statistical Area 4]],'16 August'!B:D,3,FALSE)</f>
        <v>0.24299999999999999</v>
      </c>
      <c r="F72" s="9">
        <f>Table14567[[#This Row],[16 August release - Fully vaccinated  % coverage]]-Table14567[[#This Row],[9 August release - Fully vaccinated  % coverage]]</f>
        <v>3.2000000000000001E-2</v>
      </c>
      <c r="G72" s="10">
        <f>VLOOKUP(Table14567[[#This Row],[Statistical Area 4]],'9 August'!B:D,3,FALSE)</f>
        <v>0.21099999999999999</v>
      </c>
      <c r="H72" s="9">
        <f>Table14567[[#This Row],[9 August release - Fully vaccinated  % coverage]]-Table14567[[#This Row],[2 August release - Fully vaccinated  % coverage]]</f>
        <v>3.3000000000000002E-2</v>
      </c>
      <c r="I72" s="10">
        <f>VLOOKUP(Table14567[[#This Row],[Statistical Area 4]],'2 August'!B:D,3,FALSE)</f>
        <v>0.17799999999999999</v>
      </c>
    </row>
    <row r="73" spans="1:9" ht="15" customHeight="1" x14ac:dyDescent="0.25">
      <c r="A73" s="7" t="s">
        <v>70</v>
      </c>
      <c r="B73" s="7" t="s">
        <v>80</v>
      </c>
      <c r="C73" s="8">
        <f>VLOOKUP(Table14567[[#This Row],[Statistical Area 4]],'23 August'!B:D,3,FALSE)</f>
        <v>0.23599999999999999</v>
      </c>
      <c r="D73" s="9">
        <f>Table14567[[#This Row],[23 August release - Fully vaccinated % coverage]]-Table14567[[#This Row],[16 August release - Fully vaccinated  % coverage]]</f>
        <v>3.4999999999999976E-2</v>
      </c>
      <c r="E73" s="10">
        <f>VLOOKUP(Table14567[[#This Row],[Statistical Area 4]],'16 August'!B:D,3,FALSE)</f>
        <v>0.20100000000000001</v>
      </c>
      <c r="F73" s="9">
        <f>Table14567[[#This Row],[16 August release - Fully vaccinated  % coverage]]-Table14567[[#This Row],[9 August release - Fully vaccinated  % coverage]]</f>
        <v>2.4000000000000021E-2</v>
      </c>
      <c r="G73" s="10">
        <f>VLOOKUP(Table14567[[#This Row],[Statistical Area 4]],'9 August'!B:D,3,FALSE)</f>
        <v>0.17699999999999999</v>
      </c>
      <c r="H73" s="9">
        <f>Table14567[[#This Row],[9 August release - Fully vaccinated  % coverage]]-Table14567[[#This Row],[2 August release - Fully vaccinated  % coverage]]</f>
        <v>2.0999999999999991E-2</v>
      </c>
      <c r="I73" s="10">
        <f>VLOOKUP(Table14567[[#This Row],[Statistical Area 4]],'2 August'!B:D,3,FALSE)</f>
        <v>0.156</v>
      </c>
    </row>
    <row r="74" spans="1:9" ht="15" customHeight="1" x14ac:dyDescent="0.25">
      <c r="A74" s="7" t="s">
        <v>70</v>
      </c>
      <c r="B74" s="7" t="s">
        <v>81</v>
      </c>
      <c r="C74" s="8">
        <f>VLOOKUP(Table14567[[#This Row],[Statistical Area 4]],'23 August'!B:D,3,FALSE)</f>
        <v>0.30499999999999999</v>
      </c>
      <c r="D74" s="9">
        <f>Table14567[[#This Row],[23 August release - Fully vaccinated % coverage]]-Table14567[[#This Row],[16 August release - Fully vaccinated  % coverage]]</f>
        <v>4.8999999999999988E-2</v>
      </c>
      <c r="E74" s="10">
        <f>VLOOKUP(Table14567[[#This Row],[Statistical Area 4]],'16 August'!B:D,3,FALSE)</f>
        <v>0.25600000000000001</v>
      </c>
      <c r="F74" s="9">
        <f>Table14567[[#This Row],[16 August release - Fully vaccinated  % coverage]]-Table14567[[#This Row],[9 August release - Fully vaccinated  % coverage]]</f>
        <v>4.0000000000000008E-2</v>
      </c>
      <c r="G74" s="10">
        <f>VLOOKUP(Table14567[[#This Row],[Statistical Area 4]],'9 August'!B:D,3,FALSE)</f>
        <v>0.216</v>
      </c>
      <c r="H74" s="9">
        <f>Table14567[[#This Row],[9 August release - Fully vaccinated  % coverage]]-Table14567[[#This Row],[2 August release - Fully vaccinated  % coverage]]</f>
        <v>3.3000000000000002E-2</v>
      </c>
      <c r="I74" s="10">
        <f>VLOOKUP(Table14567[[#This Row],[Statistical Area 4]],'2 August'!B:D,3,FALSE)</f>
        <v>0.183</v>
      </c>
    </row>
    <row r="75" spans="1:9" ht="15" customHeight="1" x14ac:dyDescent="0.25">
      <c r="A75" s="7" t="s">
        <v>70</v>
      </c>
      <c r="B75" s="7" t="s">
        <v>82</v>
      </c>
      <c r="C75" s="8">
        <f>VLOOKUP(Table14567[[#This Row],[Statistical Area 4]],'23 August'!B:D,3,FALSE)</f>
        <v>0.25600000000000001</v>
      </c>
      <c r="D75" s="9">
        <f>Table14567[[#This Row],[23 August release - Fully vaccinated % coverage]]-Table14567[[#This Row],[16 August release - Fully vaccinated  % coverage]]</f>
        <v>3.9000000000000007E-2</v>
      </c>
      <c r="E75" s="10">
        <f>VLOOKUP(Table14567[[#This Row],[Statistical Area 4]],'16 August'!B:D,3,FALSE)</f>
        <v>0.217</v>
      </c>
      <c r="F75" s="9">
        <f>Table14567[[#This Row],[16 August release - Fully vaccinated  % coverage]]-Table14567[[#This Row],[9 August release - Fully vaccinated  % coverage]]</f>
        <v>3.1E-2</v>
      </c>
      <c r="G75" s="10">
        <f>VLOOKUP(Table14567[[#This Row],[Statistical Area 4]],'9 August'!B:D,3,FALSE)</f>
        <v>0.186</v>
      </c>
      <c r="H75" s="9">
        <f>Table14567[[#This Row],[9 August release - Fully vaccinated  % coverage]]-Table14567[[#This Row],[2 August release - Fully vaccinated  % coverage]]</f>
        <v>2.5999999999999995E-2</v>
      </c>
      <c r="I75" s="10">
        <f>VLOOKUP(Table14567[[#This Row],[Statistical Area 4]],'2 August'!B:D,3,FALSE)</f>
        <v>0.16</v>
      </c>
    </row>
    <row r="76" spans="1:9" ht="15" customHeight="1" x14ac:dyDescent="0.25">
      <c r="A76" s="7" t="s">
        <v>70</v>
      </c>
      <c r="B76" s="7" t="s">
        <v>83</v>
      </c>
      <c r="C76" s="8">
        <f>VLOOKUP(Table14567[[#This Row],[Statistical Area 4]],'23 August'!B:D,3,FALSE)</f>
        <v>0.245</v>
      </c>
      <c r="D76" s="9">
        <f>Table14567[[#This Row],[23 August release - Fully vaccinated % coverage]]-Table14567[[#This Row],[16 August release - Fully vaccinated  % coverage]]</f>
        <v>3.3000000000000002E-2</v>
      </c>
      <c r="E76" s="10">
        <f>VLOOKUP(Table14567[[#This Row],[Statistical Area 4]],'16 August'!B:D,3,FALSE)</f>
        <v>0.21199999999999999</v>
      </c>
      <c r="F76" s="9">
        <f>Table14567[[#This Row],[16 August release - Fully vaccinated  % coverage]]-Table14567[[#This Row],[9 August release - Fully vaccinated  % coverage]]</f>
        <v>2.5999999999999995E-2</v>
      </c>
      <c r="G76" s="10">
        <f>VLOOKUP(Table14567[[#This Row],[Statistical Area 4]],'9 August'!B:D,3,FALSE)</f>
        <v>0.186</v>
      </c>
      <c r="H76" s="9">
        <f>Table14567[[#This Row],[9 August release - Fully vaccinated  % coverage]]-Table14567[[#This Row],[2 August release - Fully vaccinated  % coverage]]</f>
        <v>2.0999999999999991E-2</v>
      </c>
      <c r="I76" s="10">
        <f>VLOOKUP(Table14567[[#This Row],[Statistical Area 4]],'2 August'!B:D,3,FALSE)</f>
        <v>0.16500000000000001</v>
      </c>
    </row>
    <row r="77" spans="1:9" ht="15" customHeight="1" x14ac:dyDescent="0.25">
      <c r="A77" s="7" t="s">
        <v>70</v>
      </c>
      <c r="B77" s="7" t="s">
        <v>84</v>
      </c>
      <c r="C77" s="8">
        <f>VLOOKUP(Table14567[[#This Row],[Statistical Area 4]],'23 August'!B:D,3,FALSE)</f>
        <v>0.33200000000000002</v>
      </c>
      <c r="D77" s="9">
        <f>Table14567[[#This Row],[23 August release - Fully vaccinated % coverage]]-Table14567[[#This Row],[16 August release - Fully vaccinated  % coverage]]</f>
        <v>4.8000000000000043E-2</v>
      </c>
      <c r="E77" s="10">
        <f>VLOOKUP(Table14567[[#This Row],[Statistical Area 4]],'16 August'!B:D,3,FALSE)</f>
        <v>0.28399999999999997</v>
      </c>
      <c r="F77" s="9">
        <f>Table14567[[#This Row],[16 August release - Fully vaccinated  % coverage]]-Table14567[[#This Row],[9 August release - Fully vaccinated  % coverage]]</f>
        <v>4.1999999999999982E-2</v>
      </c>
      <c r="G77" s="10">
        <f>VLOOKUP(Table14567[[#This Row],[Statistical Area 4]],'9 August'!B:D,3,FALSE)</f>
        <v>0.24199999999999999</v>
      </c>
      <c r="H77" s="9">
        <f>Table14567[[#This Row],[9 August release - Fully vaccinated  % coverage]]-Table14567[[#This Row],[2 August release - Fully vaccinated  % coverage]]</f>
        <v>3.8000000000000006E-2</v>
      </c>
      <c r="I77" s="10">
        <f>VLOOKUP(Table14567[[#This Row],[Statistical Area 4]],'2 August'!B:D,3,FALSE)</f>
        <v>0.20399999999999999</v>
      </c>
    </row>
    <row r="78" spans="1:9" ht="15" customHeight="1" x14ac:dyDescent="0.25">
      <c r="A78" s="7" t="s">
        <v>70</v>
      </c>
      <c r="B78" s="7" t="s">
        <v>85</v>
      </c>
      <c r="C78" s="8">
        <f>VLOOKUP(Table14567[[#This Row],[Statistical Area 4]],'23 August'!B:D,3,FALSE)</f>
        <v>0.315</v>
      </c>
      <c r="D78" s="9">
        <f>Table14567[[#This Row],[23 August release - Fully vaccinated % coverage]]-Table14567[[#This Row],[16 August release - Fully vaccinated  % coverage]]</f>
        <v>4.4999999999999984E-2</v>
      </c>
      <c r="E78" s="10">
        <f>VLOOKUP(Table14567[[#This Row],[Statistical Area 4]],'16 August'!B:D,3,FALSE)</f>
        <v>0.27</v>
      </c>
      <c r="F78" s="9">
        <f>Table14567[[#This Row],[16 August release - Fully vaccinated  % coverage]]-Table14567[[#This Row],[9 August release - Fully vaccinated  % coverage]]</f>
        <v>4.200000000000001E-2</v>
      </c>
      <c r="G78" s="10">
        <f>VLOOKUP(Table14567[[#This Row],[Statistical Area 4]],'9 August'!B:D,3,FALSE)</f>
        <v>0.22800000000000001</v>
      </c>
      <c r="H78" s="9">
        <f>Table14567[[#This Row],[9 August release - Fully vaccinated  % coverage]]-Table14567[[#This Row],[2 August release - Fully vaccinated  % coverage]]</f>
        <v>3.4000000000000002E-2</v>
      </c>
      <c r="I78" s="10">
        <f>VLOOKUP(Table14567[[#This Row],[Statistical Area 4]],'2 August'!B:D,3,FALSE)</f>
        <v>0.19400000000000001</v>
      </c>
    </row>
    <row r="79" spans="1:9" ht="15" customHeight="1" x14ac:dyDescent="0.25">
      <c r="A79" s="7" t="s">
        <v>70</v>
      </c>
      <c r="B79" s="7" t="s">
        <v>86</v>
      </c>
      <c r="C79" s="8">
        <f>VLOOKUP(Table14567[[#This Row],[Statistical Area 4]],'23 August'!B:D,3,FALSE)</f>
        <v>0.308</v>
      </c>
      <c r="D79" s="9">
        <f>Table14567[[#This Row],[23 August release - Fully vaccinated % coverage]]-Table14567[[#This Row],[16 August release - Fully vaccinated  % coverage]]</f>
        <v>4.7999999999999987E-2</v>
      </c>
      <c r="E79" s="10">
        <f>VLOOKUP(Table14567[[#This Row],[Statistical Area 4]],'16 August'!B:D,3,FALSE)</f>
        <v>0.26</v>
      </c>
      <c r="F79" s="9">
        <f>Table14567[[#This Row],[16 August release - Fully vaccinated  % coverage]]-Table14567[[#This Row],[9 August release - Fully vaccinated  % coverage]]</f>
        <v>3.5000000000000003E-2</v>
      </c>
      <c r="G79" s="10">
        <f>VLOOKUP(Table14567[[#This Row],[Statistical Area 4]],'9 August'!B:D,3,FALSE)</f>
        <v>0.22500000000000001</v>
      </c>
      <c r="H79" s="9">
        <f>Table14567[[#This Row],[9 August release - Fully vaccinated  % coverage]]-Table14567[[#This Row],[2 August release - Fully vaccinated  % coverage]]</f>
        <v>3.2000000000000001E-2</v>
      </c>
      <c r="I79" s="10">
        <f>VLOOKUP(Table14567[[#This Row],[Statistical Area 4]],'2 August'!B:D,3,FALSE)</f>
        <v>0.193</v>
      </c>
    </row>
    <row r="80" spans="1:9" ht="15" customHeight="1" x14ac:dyDescent="0.25">
      <c r="A80" s="7" t="s">
        <v>70</v>
      </c>
      <c r="B80" s="7" t="s">
        <v>87</v>
      </c>
      <c r="C80" s="8">
        <f>VLOOKUP(Table14567[[#This Row],[Statistical Area 4]],'23 August'!B:D,3,FALSE)</f>
        <v>0.36099999999999999</v>
      </c>
      <c r="D80" s="9">
        <f>Table14567[[#This Row],[23 August release - Fully vaccinated % coverage]]-Table14567[[#This Row],[16 August release - Fully vaccinated  % coverage]]</f>
        <v>4.2999999999999983E-2</v>
      </c>
      <c r="E80" s="10">
        <f>VLOOKUP(Table14567[[#This Row],[Statistical Area 4]],'16 August'!B:D,3,FALSE)</f>
        <v>0.318</v>
      </c>
      <c r="F80" s="9">
        <f>Table14567[[#This Row],[16 August release - Fully vaccinated  % coverage]]-Table14567[[#This Row],[9 August release - Fully vaccinated  % coverage]]</f>
        <v>4.2999999999999983E-2</v>
      </c>
      <c r="G80" s="10">
        <f>VLOOKUP(Table14567[[#This Row],[Statistical Area 4]],'9 August'!B:D,3,FALSE)</f>
        <v>0.27500000000000002</v>
      </c>
      <c r="H80" s="9">
        <f>Table14567[[#This Row],[9 August release - Fully vaccinated  % coverage]]-Table14567[[#This Row],[2 August release - Fully vaccinated  % coverage]]</f>
        <v>4.5000000000000012E-2</v>
      </c>
      <c r="I80" s="10">
        <f>VLOOKUP(Table14567[[#This Row],[Statistical Area 4]],'2 August'!B:D,3,FALSE)</f>
        <v>0.23</v>
      </c>
    </row>
    <row r="81" spans="1:9" ht="15" customHeight="1" x14ac:dyDescent="0.25">
      <c r="A81" s="7" t="s">
        <v>88</v>
      </c>
      <c r="B81" s="7" t="s">
        <v>89</v>
      </c>
      <c r="C81" s="8">
        <f>VLOOKUP(Table14567[[#This Row],[Statistical Area 4]],'23 August'!B:D,3,FALSE)</f>
        <v>0.26700000000000002</v>
      </c>
      <c r="D81" s="9">
        <f>Table14567[[#This Row],[23 August release - Fully vaccinated % coverage]]-Table14567[[#This Row],[16 August release - Fully vaccinated  % coverage]]</f>
        <v>3.6000000000000004E-2</v>
      </c>
      <c r="E81" s="10">
        <f>VLOOKUP(Table14567[[#This Row],[Statistical Area 4]],'16 August'!B:D,3,FALSE)</f>
        <v>0.23100000000000001</v>
      </c>
      <c r="F81" s="9">
        <f>Table14567[[#This Row],[16 August release - Fully vaccinated  % coverage]]-Table14567[[#This Row],[9 August release - Fully vaccinated  % coverage]]</f>
        <v>4.1000000000000009E-2</v>
      </c>
      <c r="G81" s="10">
        <f>VLOOKUP(Table14567[[#This Row],[Statistical Area 4]],'9 August'!B:D,3,FALSE)</f>
        <v>0.19</v>
      </c>
      <c r="H81" s="9">
        <f>Table14567[[#This Row],[9 August release - Fully vaccinated  % coverage]]-Table14567[[#This Row],[2 August release - Fully vaccinated  % coverage]]</f>
        <v>3.2000000000000001E-2</v>
      </c>
      <c r="I81" s="10">
        <f>VLOOKUP(Table14567[[#This Row],[Statistical Area 4]],'2 August'!B:D,3,FALSE)</f>
        <v>0.158</v>
      </c>
    </row>
    <row r="82" spans="1:9" ht="15" customHeight="1" x14ac:dyDescent="0.25">
      <c r="A82" s="7" t="s">
        <v>88</v>
      </c>
      <c r="B82" s="7" t="s">
        <v>90</v>
      </c>
      <c r="C82" s="8">
        <f>VLOOKUP(Table14567[[#This Row],[Statistical Area 4]],'23 August'!B:D,3,FALSE)</f>
        <v>0.27500000000000002</v>
      </c>
      <c r="D82" s="9">
        <f>Table14567[[#This Row],[23 August release - Fully vaccinated % coverage]]-Table14567[[#This Row],[16 August release - Fully vaccinated  % coverage]]</f>
        <v>3.7000000000000033E-2</v>
      </c>
      <c r="E82" s="10">
        <f>VLOOKUP(Table14567[[#This Row],[Statistical Area 4]],'16 August'!B:D,3,FALSE)</f>
        <v>0.23799999999999999</v>
      </c>
      <c r="F82" s="9">
        <f>Table14567[[#This Row],[16 August release - Fully vaccinated  % coverage]]-Table14567[[#This Row],[9 August release - Fully vaccinated  % coverage]]</f>
        <v>3.5999999999999976E-2</v>
      </c>
      <c r="G82" s="10">
        <f>VLOOKUP(Table14567[[#This Row],[Statistical Area 4]],'9 August'!B:D,3,FALSE)</f>
        <v>0.20200000000000001</v>
      </c>
      <c r="H82" s="9">
        <f>Table14567[[#This Row],[9 August release - Fully vaccinated  % coverage]]-Table14567[[#This Row],[2 August release - Fully vaccinated  % coverage]]</f>
        <v>3.3000000000000002E-2</v>
      </c>
      <c r="I82" s="10">
        <f>VLOOKUP(Table14567[[#This Row],[Statistical Area 4]],'2 August'!B:D,3,FALSE)</f>
        <v>0.16900000000000001</v>
      </c>
    </row>
    <row r="83" spans="1:9" ht="15" customHeight="1" x14ac:dyDescent="0.25">
      <c r="A83" s="7" t="s">
        <v>88</v>
      </c>
      <c r="B83" s="7" t="s">
        <v>91</v>
      </c>
      <c r="C83" s="8">
        <f>VLOOKUP(Table14567[[#This Row],[Statistical Area 4]],'23 August'!B:D,3,FALSE)</f>
        <v>0.39600000000000002</v>
      </c>
      <c r="D83" s="9">
        <f>Table14567[[#This Row],[23 August release - Fully vaccinated % coverage]]-Table14567[[#This Row],[16 August release - Fully vaccinated  % coverage]]</f>
        <v>5.4999999999999993E-2</v>
      </c>
      <c r="E83" s="10">
        <f>VLOOKUP(Table14567[[#This Row],[Statistical Area 4]],'16 August'!B:D,3,FALSE)</f>
        <v>0.34100000000000003</v>
      </c>
      <c r="F83" s="9">
        <f>Table14567[[#This Row],[16 August release - Fully vaccinated  % coverage]]-Table14567[[#This Row],[9 August release - Fully vaccinated  % coverage]]</f>
        <v>4.2000000000000037E-2</v>
      </c>
      <c r="G83" s="10">
        <f>VLOOKUP(Table14567[[#This Row],[Statistical Area 4]],'9 August'!B:D,3,FALSE)</f>
        <v>0.29899999999999999</v>
      </c>
      <c r="H83" s="9">
        <f>Table14567[[#This Row],[9 August release - Fully vaccinated  % coverage]]-Table14567[[#This Row],[2 August release - Fully vaccinated  % coverage]]</f>
        <v>4.3999999999999984E-2</v>
      </c>
      <c r="I83" s="10">
        <f>VLOOKUP(Table14567[[#This Row],[Statistical Area 4]],'2 August'!B:D,3,FALSE)</f>
        <v>0.255</v>
      </c>
    </row>
    <row r="84" spans="1:9" ht="15" customHeight="1" x14ac:dyDescent="0.25">
      <c r="A84" s="7" t="s">
        <v>88</v>
      </c>
      <c r="B84" s="7" t="s">
        <v>92</v>
      </c>
      <c r="C84" s="8">
        <f>VLOOKUP(Table14567[[#This Row],[Statistical Area 4]],'23 August'!B:D,3,FALSE)</f>
        <v>0.24399999999999999</v>
      </c>
      <c r="D84" s="9">
        <f>Table14567[[#This Row],[23 August release - Fully vaccinated % coverage]]-Table14567[[#This Row],[16 August release - Fully vaccinated  % coverage]]</f>
        <v>4.0000000000000008E-2</v>
      </c>
      <c r="E84" s="10">
        <f>VLOOKUP(Table14567[[#This Row],[Statistical Area 4]],'16 August'!B:D,3,FALSE)</f>
        <v>0.20399999999999999</v>
      </c>
      <c r="F84" s="9">
        <f>Table14567[[#This Row],[16 August release - Fully vaccinated  % coverage]]-Table14567[[#This Row],[9 August release - Fully vaccinated  % coverage]]</f>
        <v>3.3999999999999975E-2</v>
      </c>
      <c r="G84" s="10">
        <f>VLOOKUP(Table14567[[#This Row],[Statistical Area 4]],'9 August'!B:D,3,FALSE)</f>
        <v>0.17</v>
      </c>
      <c r="H84" s="9">
        <f>Table14567[[#This Row],[9 August release - Fully vaccinated  % coverage]]-Table14567[[#This Row],[2 August release - Fully vaccinated  % coverage]]</f>
        <v>0.03</v>
      </c>
      <c r="I84" s="10">
        <f>VLOOKUP(Table14567[[#This Row],[Statistical Area 4]],'2 August'!B:D,3,FALSE)</f>
        <v>0.14000000000000001</v>
      </c>
    </row>
    <row r="85" spans="1:9" ht="15" customHeight="1" x14ac:dyDescent="0.25">
      <c r="A85" s="7" t="s">
        <v>88</v>
      </c>
      <c r="B85" s="7" t="s">
        <v>93</v>
      </c>
      <c r="C85" s="8">
        <f>VLOOKUP(Table14567[[#This Row],[Statistical Area 4]],'23 August'!B:D,3,FALSE)</f>
        <v>0.28799999999999998</v>
      </c>
      <c r="D85" s="9">
        <f>Table14567[[#This Row],[23 August release - Fully vaccinated % coverage]]-Table14567[[#This Row],[16 August release - Fully vaccinated  % coverage]]</f>
        <v>4.6999999999999986E-2</v>
      </c>
      <c r="E85" s="10">
        <f>VLOOKUP(Table14567[[#This Row],[Statistical Area 4]],'16 August'!B:D,3,FALSE)</f>
        <v>0.24099999999999999</v>
      </c>
      <c r="F85" s="9">
        <f>Table14567[[#This Row],[16 August release - Fully vaccinated  % coverage]]-Table14567[[#This Row],[9 August release - Fully vaccinated  % coverage]]</f>
        <v>3.999999999999998E-2</v>
      </c>
      <c r="G85" s="10">
        <f>VLOOKUP(Table14567[[#This Row],[Statistical Area 4]],'9 August'!B:D,3,FALSE)</f>
        <v>0.20100000000000001</v>
      </c>
      <c r="H85" s="9">
        <f>Table14567[[#This Row],[9 August release - Fully vaccinated  % coverage]]-Table14567[[#This Row],[2 August release - Fully vaccinated  % coverage]]</f>
        <v>3.6000000000000004E-2</v>
      </c>
      <c r="I85" s="10">
        <f>VLOOKUP(Table14567[[#This Row],[Statistical Area 4]],'2 August'!B:D,3,FALSE)</f>
        <v>0.16500000000000001</v>
      </c>
    </row>
    <row r="86" spans="1:9" ht="15" customHeight="1" x14ac:dyDescent="0.25">
      <c r="A86" s="7" t="s">
        <v>88</v>
      </c>
      <c r="B86" s="7" t="s">
        <v>94</v>
      </c>
      <c r="C86" s="8">
        <f>VLOOKUP(Table14567[[#This Row],[Statistical Area 4]],'23 August'!B:D,3,FALSE)</f>
        <v>0.255</v>
      </c>
      <c r="D86" s="9">
        <f>Table14567[[#This Row],[23 August release - Fully vaccinated % coverage]]-Table14567[[#This Row],[16 August release - Fully vaccinated  % coverage]]</f>
        <v>3.9000000000000007E-2</v>
      </c>
      <c r="E86" s="10">
        <f>VLOOKUP(Table14567[[#This Row],[Statistical Area 4]],'16 August'!B:D,3,FALSE)</f>
        <v>0.216</v>
      </c>
      <c r="F86" s="9">
        <f>Table14567[[#This Row],[16 August release - Fully vaccinated  % coverage]]-Table14567[[#This Row],[9 August release - Fully vaccinated  % coverage]]</f>
        <v>3.4000000000000002E-2</v>
      </c>
      <c r="G86" s="10">
        <f>VLOOKUP(Table14567[[#This Row],[Statistical Area 4]],'9 August'!B:D,3,FALSE)</f>
        <v>0.182</v>
      </c>
      <c r="H86" s="9">
        <f>Table14567[[#This Row],[9 August release - Fully vaccinated  % coverage]]-Table14567[[#This Row],[2 August release - Fully vaccinated  % coverage]]</f>
        <v>3.1E-2</v>
      </c>
      <c r="I86" s="10">
        <f>VLOOKUP(Table14567[[#This Row],[Statistical Area 4]],'2 August'!B:D,3,FALSE)</f>
        <v>0.151</v>
      </c>
    </row>
    <row r="87" spans="1:9" ht="15" customHeight="1" x14ac:dyDescent="0.25">
      <c r="A87" s="7" t="s">
        <v>88</v>
      </c>
      <c r="B87" s="7" t="s">
        <v>95</v>
      </c>
      <c r="C87" s="8">
        <f>VLOOKUP(Table14567[[#This Row],[Statistical Area 4]],'23 August'!B:D,3,FALSE)</f>
        <v>0.28399999999999997</v>
      </c>
      <c r="D87" s="9">
        <f>Table14567[[#This Row],[23 August release - Fully vaccinated % coverage]]-Table14567[[#This Row],[16 August release - Fully vaccinated  % coverage]]</f>
        <v>4.0999999999999981E-2</v>
      </c>
      <c r="E87" s="10">
        <f>VLOOKUP(Table14567[[#This Row],[Statistical Area 4]],'16 August'!B:D,3,FALSE)</f>
        <v>0.24299999999999999</v>
      </c>
      <c r="F87" s="9">
        <f>Table14567[[#This Row],[16 August release - Fully vaccinated  % coverage]]-Table14567[[#This Row],[9 August release - Fully vaccinated  % coverage]]</f>
        <v>3.5000000000000003E-2</v>
      </c>
      <c r="G87" s="10">
        <f>VLOOKUP(Table14567[[#This Row],[Statistical Area 4]],'9 August'!B:D,3,FALSE)</f>
        <v>0.20799999999999999</v>
      </c>
      <c r="H87" s="9">
        <f>Table14567[[#This Row],[9 August release - Fully vaccinated  % coverage]]-Table14567[[#This Row],[2 August release - Fully vaccinated  % coverage]]</f>
        <v>3.5000000000000003E-2</v>
      </c>
      <c r="I87" s="10">
        <f>VLOOKUP(Table14567[[#This Row],[Statistical Area 4]],'2 August'!B:D,3,FALSE)</f>
        <v>0.17299999999999999</v>
      </c>
    </row>
    <row r="88" spans="1:9" ht="15" customHeight="1" x14ac:dyDescent="0.25">
      <c r="A88" s="7" t="s">
        <v>88</v>
      </c>
      <c r="B88" s="7" t="s">
        <v>96</v>
      </c>
      <c r="C88" s="8">
        <f>VLOOKUP(Table14567[[#This Row],[Statistical Area 4]],'23 August'!B:D,3,FALSE)</f>
        <v>0.25800000000000001</v>
      </c>
      <c r="D88" s="9">
        <f>Table14567[[#This Row],[23 August release - Fully vaccinated % coverage]]-Table14567[[#This Row],[16 August release - Fully vaccinated  % coverage]]</f>
        <v>4.7000000000000014E-2</v>
      </c>
      <c r="E88" s="10">
        <f>VLOOKUP(Table14567[[#This Row],[Statistical Area 4]],'16 August'!B:D,3,FALSE)</f>
        <v>0.21099999999999999</v>
      </c>
      <c r="F88" s="9">
        <f>Table14567[[#This Row],[16 August release - Fully vaccinated  % coverage]]-Table14567[[#This Row],[9 August release - Fully vaccinated  % coverage]]</f>
        <v>3.5000000000000003E-2</v>
      </c>
      <c r="G88" s="10">
        <f>VLOOKUP(Table14567[[#This Row],[Statistical Area 4]],'9 August'!B:D,3,FALSE)</f>
        <v>0.17599999999999999</v>
      </c>
      <c r="H88" s="9">
        <f>Table14567[[#This Row],[9 August release - Fully vaccinated  % coverage]]-Table14567[[#This Row],[2 August release - Fully vaccinated  % coverage]]</f>
        <v>2.4999999999999994E-2</v>
      </c>
      <c r="I88" s="10">
        <f>VLOOKUP(Table14567[[#This Row],[Statistical Area 4]],'2 August'!B:D,3,FALSE)</f>
        <v>0.151</v>
      </c>
    </row>
    <row r="89" spans="1:9" ht="15" customHeight="1" x14ac:dyDescent="0.25">
      <c r="A89" s="7" t="s">
        <v>88</v>
      </c>
      <c r="B89" s="7" t="s">
        <v>97</v>
      </c>
      <c r="C89" s="8">
        <f>VLOOKUP(Table14567[[#This Row],[Statistical Area 4]],'23 August'!B:D,3,FALSE)</f>
        <v>0.13700000000000001</v>
      </c>
      <c r="D89" s="9">
        <f>Table14567[[#This Row],[23 August release - Fully vaccinated % coverage]]-Table14567[[#This Row],[16 August release - Fully vaccinated  % coverage]]</f>
        <v>1.9000000000000017E-2</v>
      </c>
      <c r="E89" s="10">
        <f>VLOOKUP(Table14567[[#This Row],[Statistical Area 4]],'16 August'!B:D,3,FALSE)</f>
        <v>0.11799999999999999</v>
      </c>
      <c r="F89" s="9">
        <f>Table14567[[#This Row],[16 August release - Fully vaccinated  % coverage]]-Table14567[[#This Row],[9 August release - Fully vaccinated  % coverage]]</f>
        <v>1.8999999999999989E-2</v>
      </c>
      <c r="G89" s="10">
        <f>VLOOKUP(Table14567[[#This Row],[Statistical Area 4]],'9 August'!B:D,3,FALSE)</f>
        <v>9.9000000000000005E-2</v>
      </c>
      <c r="H89" s="9">
        <f>Table14567[[#This Row],[9 August release - Fully vaccinated  % coverage]]-Table14567[[#This Row],[2 August release - Fully vaccinated  % coverage]]</f>
        <v>1.3000000000000012E-2</v>
      </c>
      <c r="I89" s="10">
        <f>VLOOKUP(Table14567[[#This Row],[Statistical Area 4]],'2 August'!B:D,3,FALSE)</f>
        <v>8.5999999999999993E-2</v>
      </c>
    </row>
    <row r="90" spans="1:9" ht="15" customHeight="1" x14ac:dyDescent="0.25">
      <c r="A90" s="7" t="s">
        <v>88</v>
      </c>
      <c r="B90" s="7" t="s">
        <v>98</v>
      </c>
      <c r="C90" s="8">
        <f>VLOOKUP(Table14567[[#This Row],[Statistical Area 4]],'23 August'!B:D,3,FALSE)</f>
        <v>0.21</v>
      </c>
      <c r="D90" s="9">
        <f>Table14567[[#This Row],[23 August release - Fully vaccinated % coverage]]-Table14567[[#This Row],[16 August release - Fully vaccinated  % coverage]]</f>
        <v>3.2000000000000001E-2</v>
      </c>
      <c r="E90" s="10">
        <f>VLOOKUP(Table14567[[#This Row],[Statistical Area 4]],'16 August'!B:D,3,FALSE)</f>
        <v>0.17799999999999999</v>
      </c>
      <c r="F90" s="9">
        <f>Table14567[[#This Row],[16 August release - Fully vaccinated  % coverage]]-Table14567[[#This Row],[9 August release - Fully vaccinated  % coverage]]</f>
        <v>2.3999999999999994E-2</v>
      </c>
      <c r="G90" s="10">
        <f>VLOOKUP(Table14567[[#This Row],[Statistical Area 4]],'9 August'!B:D,3,FALSE)</f>
        <v>0.154</v>
      </c>
      <c r="H90" s="9">
        <f>Table14567[[#This Row],[9 August release - Fully vaccinated  % coverage]]-Table14567[[#This Row],[2 August release - Fully vaccinated  % coverage]]</f>
        <v>2.0999999999999991E-2</v>
      </c>
      <c r="I90" s="10">
        <f>VLOOKUP(Table14567[[#This Row],[Statistical Area 4]],'2 August'!B:D,3,FALSE)</f>
        <v>0.13300000000000001</v>
      </c>
    </row>
    <row r="91" spans="1:9" ht="15" customHeight="1" x14ac:dyDescent="0.25">
      <c r="A91" s="7" t="s">
        <v>99</v>
      </c>
      <c r="B91" s="7" t="s">
        <v>99</v>
      </c>
      <c r="C91" s="8">
        <f>VLOOKUP(Table14567[[#This Row],[Statistical Area 4]],'23 August'!B:D,3,FALSE)</f>
        <v>0.37</v>
      </c>
      <c r="D91" s="9">
        <f>Table14567[[#This Row],[23 August release - Fully vaccinated % coverage]]-Table14567[[#This Row],[16 August release - Fully vaccinated  % coverage]]</f>
        <v>8.3000000000000018E-2</v>
      </c>
      <c r="E91" s="10">
        <f>VLOOKUP(Table14567[[#This Row],[Statistical Area 4]],'16 August'!B:D,3,FALSE)</f>
        <v>0.28699999999999998</v>
      </c>
      <c r="F91" s="9">
        <f>Table14567[[#This Row],[16 August release - Fully vaccinated  % coverage]]-Table14567[[#This Row],[9 August release - Fully vaccinated  % coverage]]</f>
        <v>1.3999999999999957E-2</v>
      </c>
      <c r="G91" s="10">
        <f>VLOOKUP(Table14567[[#This Row],[Statistical Area 4]],'9 August'!B:D,3,FALSE)</f>
        <v>0.27300000000000002</v>
      </c>
      <c r="H91" s="9">
        <f>Table14567[[#This Row],[9 August release - Fully vaccinated  % coverage]]-Table14567[[#This Row],[2 August release - Fully vaccinated  % coverage]]</f>
        <v>0.11500000000000002</v>
      </c>
      <c r="I91" s="10">
        <f>VLOOKUP(Table14567[[#This Row],[Statistical Area 4]],'2 August'!B:D,3,FALSE)</f>
        <v>0.158</v>
      </c>
    </row>
  </sheetData>
  <pageMargins left="0.23622047244094491" right="0.23622047244094491" top="0.74803149606299213" bottom="0.74803149606299213" header="0.31496062992125984" footer="0.31496062992125984"/>
  <pageSetup paperSize="8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03"/>
  <sheetViews>
    <sheetView workbookViewId="0">
      <selection activeCell="A4" sqref="A4"/>
    </sheetView>
  </sheetViews>
  <sheetFormatPr defaultColWidth="0" defaultRowHeight="15" zeroHeight="1" x14ac:dyDescent="0.25"/>
  <cols>
    <col min="1" max="1" width="26.85546875" customWidth="1"/>
    <col min="2" max="2" width="38.140625" bestFit="1" customWidth="1"/>
    <col min="3" max="3" width="13.85546875" bestFit="1" customWidth="1"/>
    <col min="4" max="4" width="13.28515625" bestFit="1" customWidth="1"/>
    <col min="5" max="5" width="13.85546875" bestFit="1" customWidth="1"/>
    <col min="6" max="6" width="14.140625" bestFit="1" customWidth="1"/>
    <col min="7" max="7" width="13.85546875" bestFit="1" customWidth="1"/>
    <col min="8" max="8" width="14.5703125" bestFit="1" customWidth="1"/>
    <col min="9" max="9" width="13.85546875" bestFit="1" customWidth="1"/>
    <col min="10" max="16384" width="9.140625" hidden="1"/>
  </cols>
  <sheetData>
    <row r="1" spans="1:9" ht="26.25" x14ac:dyDescent="0.4">
      <c r="A1" s="1" t="s">
        <v>123</v>
      </c>
    </row>
    <row r="2" spans="1:9" ht="60" x14ac:dyDescent="0.25">
      <c r="A2" t="s">
        <v>100</v>
      </c>
      <c r="B2" t="s">
        <v>1</v>
      </c>
      <c r="C2" s="3" t="s">
        <v>115</v>
      </c>
      <c r="D2" s="4" t="s">
        <v>111</v>
      </c>
      <c r="E2" s="5" t="s">
        <v>116</v>
      </c>
      <c r="F2" s="4" t="s">
        <v>112</v>
      </c>
      <c r="G2" s="6" t="s">
        <v>117</v>
      </c>
      <c r="H2" s="4" t="s">
        <v>113</v>
      </c>
      <c r="I2" s="6" t="s">
        <v>118</v>
      </c>
    </row>
    <row r="3" spans="1:9" ht="15" customHeight="1" x14ac:dyDescent="0.25">
      <c r="A3" s="7" t="s">
        <v>4</v>
      </c>
      <c r="B3" s="7" t="s">
        <v>4</v>
      </c>
      <c r="C3" s="8">
        <f>VLOOKUP(Table1456[[#This Row],[Statistical Area 4]],'23 August'!B:C,2,FALSE)</f>
        <v>0.59</v>
      </c>
      <c r="D3" s="9">
        <f>Table1456[[#This Row],[23 August release - First dose % coverage]]-Table1456[[#This Row],[16 August release - First dose % coverage]]</f>
        <v>5.799999999999994E-2</v>
      </c>
      <c r="E3" s="10">
        <f>VLOOKUP(Table1456[[#This Row],[Statistical Area 4]],'16 August'!B:C,2,FALSE)</f>
        <v>0.53200000000000003</v>
      </c>
      <c r="F3" s="9">
        <f>Table1456[[#This Row],[16 August release - First dose % coverage]]-Table1456[[#This Row],[9 August release - First dose % coverage]]</f>
        <v>3.1000000000000028E-2</v>
      </c>
      <c r="G3" s="10">
        <f>VLOOKUP(Table1456[[#This Row],[Statistical Area 4]],'9 August'!B:C,2,FALSE)</f>
        <v>0.501</v>
      </c>
      <c r="H3" s="9">
        <f>Table1456[[#This Row],[9 August release - First dose % coverage]]-Table1456[[#This Row],[2 August release - First dose % coverage]]</f>
        <v>3.2999999999999974E-2</v>
      </c>
      <c r="I3" s="10">
        <f>VLOOKUP(Table1456[[#This Row],[Statistical Area 4]],'2 August'!B:C,2,FALSE)</f>
        <v>0.46800000000000003</v>
      </c>
    </row>
    <row r="4" spans="1:9" ht="15" customHeight="1" x14ac:dyDescent="0.25">
      <c r="A4" s="7" t="s">
        <v>5</v>
      </c>
      <c r="B4" s="7" t="s">
        <v>6</v>
      </c>
      <c r="C4" s="8">
        <f>VLOOKUP(Table1456[[#This Row],[Statistical Area 4]],'23 August'!B:C,2,FALSE)</f>
        <v>0.58499999999999996</v>
      </c>
      <c r="D4" s="9">
        <f>Table1456[[#This Row],[23 August release - First dose % coverage]]-Table1456[[#This Row],[16 August release - First dose % coverage]]</f>
        <v>4.9999999999999933E-2</v>
      </c>
      <c r="E4" s="10">
        <f>VLOOKUP(Table1456[[#This Row],[Statistical Area 4]],'16 August'!B:C,2,FALSE)</f>
        <v>0.53500000000000003</v>
      </c>
      <c r="F4" s="9">
        <f>Table1456[[#This Row],[16 August release - First dose % coverage]]-Table1456[[#This Row],[9 August release - First dose % coverage]]</f>
        <v>3.5000000000000031E-2</v>
      </c>
      <c r="G4" s="10">
        <f>VLOOKUP(Table1456[[#This Row],[Statistical Area 4]],'9 August'!B:C,2,FALSE)</f>
        <v>0.5</v>
      </c>
      <c r="H4" s="9">
        <f>Table1456[[#This Row],[9 August release - First dose % coverage]]-Table1456[[#This Row],[2 August release - First dose % coverage]]</f>
        <v>3.1999999999999973E-2</v>
      </c>
      <c r="I4" s="10">
        <f>VLOOKUP(Table1456[[#This Row],[Statistical Area 4]],'2 August'!B:C,2,FALSE)</f>
        <v>0.46800000000000003</v>
      </c>
    </row>
    <row r="5" spans="1:9" ht="15" customHeight="1" x14ac:dyDescent="0.25">
      <c r="A5" s="7" t="s">
        <v>5</v>
      </c>
      <c r="B5" s="7" t="s">
        <v>7</v>
      </c>
      <c r="C5" s="8">
        <f>VLOOKUP(Table1456[[#This Row],[Statistical Area 4]],'23 August'!B:C,2,FALSE)</f>
        <v>0.60899999999999999</v>
      </c>
      <c r="D5" s="9">
        <f>Table1456[[#This Row],[23 August release - First dose % coverage]]-Table1456[[#This Row],[16 August release - First dose % coverage]]</f>
        <v>5.5999999999999939E-2</v>
      </c>
      <c r="E5" s="10">
        <f>VLOOKUP(Table1456[[#This Row],[Statistical Area 4]],'16 August'!B:C,2,FALSE)</f>
        <v>0.55300000000000005</v>
      </c>
      <c r="F5" s="9">
        <f>Table1456[[#This Row],[16 August release - First dose % coverage]]-Table1456[[#This Row],[9 August release - First dose % coverage]]</f>
        <v>5.9000000000000052E-2</v>
      </c>
      <c r="G5" s="10">
        <f>VLOOKUP(Table1456[[#This Row],[Statistical Area 4]],'9 August'!B:C,2,FALSE)</f>
        <v>0.49399999999999999</v>
      </c>
      <c r="H5" s="9">
        <f>Table1456[[#This Row],[9 August release - First dose % coverage]]-Table1456[[#This Row],[2 August release - First dose % coverage]]</f>
        <v>4.3999999999999984E-2</v>
      </c>
      <c r="I5" s="10">
        <f>VLOOKUP(Table1456[[#This Row],[Statistical Area 4]],'2 August'!B:C,2,FALSE)</f>
        <v>0.45</v>
      </c>
    </row>
    <row r="6" spans="1:9" ht="15" customHeight="1" x14ac:dyDescent="0.25">
      <c r="A6" s="7" t="s">
        <v>5</v>
      </c>
      <c r="B6" s="7" t="s">
        <v>8</v>
      </c>
      <c r="C6" s="8">
        <f>VLOOKUP(Table1456[[#This Row],[Statistical Area 4]],'23 August'!B:C,2,FALSE)</f>
        <v>0.53100000000000003</v>
      </c>
      <c r="D6" s="9">
        <f>Table1456[[#This Row],[23 August release - First dose % coverage]]-Table1456[[#This Row],[16 August release - First dose % coverage]]</f>
        <v>6.4000000000000001E-2</v>
      </c>
      <c r="E6" s="10">
        <f>VLOOKUP(Table1456[[#This Row],[Statistical Area 4]],'16 August'!B:C,2,FALSE)</f>
        <v>0.46700000000000003</v>
      </c>
      <c r="F6" s="9">
        <f>Table1456[[#This Row],[16 August release - First dose % coverage]]-Table1456[[#This Row],[9 August release - First dose % coverage]]</f>
        <v>3.6000000000000032E-2</v>
      </c>
      <c r="G6" s="10">
        <f>VLOOKUP(Table1456[[#This Row],[Statistical Area 4]],'9 August'!B:C,2,FALSE)</f>
        <v>0.43099999999999999</v>
      </c>
      <c r="H6" s="9">
        <f>Table1456[[#This Row],[9 August release - First dose % coverage]]-Table1456[[#This Row],[2 August release - First dose % coverage]]</f>
        <v>2.6999999999999968E-2</v>
      </c>
      <c r="I6" s="10">
        <f>VLOOKUP(Table1456[[#This Row],[Statistical Area 4]],'2 August'!B:C,2,FALSE)</f>
        <v>0.40400000000000003</v>
      </c>
    </row>
    <row r="7" spans="1:9" ht="15" customHeight="1" x14ac:dyDescent="0.25">
      <c r="A7" s="7" t="s">
        <v>5</v>
      </c>
      <c r="B7" s="7" t="s">
        <v>9</v>
      </c>
      <c r="C7" s="8">
        <f>VLOOKUP(Table1456[[#This Row],[Statistical Area 4]],'23 August'!B:C,2,FALSE)</f>
        <v>0.52900000000000003</v>
      </c>
      <c r="D7" s="9">
        <f>Table1456[[#This Row],[23 August release - First dose % coverage]]-Table1456[[#This Row],[16 August release - First dose % coverage]]</f>
        <v>5.2000000000000046E-2</v>
      </c>
      <c r="E7" s="10">
        <f>VLOOKUP(Table1456[[#This Row],[Statistical Area 4]],'16 August'!B:C,2,FALSE)</f>
        <v>0.47699999999999998</v>
      </c>
      <c r="F7" s="9">
        <f>Table1456[[#This Row],[16 August release - First dose % coverage]]-Table1456[[#This Row],[9 August release - First dose % coverage]]</f>
        <v>3.2999999999999974E-2</v>
      </c>
      <c r="G7" s="10">
        <f>VLOOKUP(Table1456[[#This Row],[Statistical Area 4]],'9 August'!B:C,2,FALSE)</f>
        <v>0.44400000000000001</v>
      </c>
      <c r="H7" s="9">
        <f>Table1456[[#This Row],[9 August release - First dose % coverage]]-Table1456[[#This Row],[2 August release - First dose % coverage]]</f>
        <v>2.7000000000000024E-2</v>
      </c>
      <c r="I7" s="10">
        <f>VLOOKUP(Table1456[[#This Row],[Statistical Area 4]],'2 August'!B:C,2,FALSE)</f>
        <v>0.41699999999999998</v>
      </c>
    </row>
    <row r="8" spans="1:9" ht="15" customHeight="1" x14ac:dyDescent="0.25">
      <c r="A8" s="7" t="s">
        <v>5</v>
      </c>
      <c r="B8" s="7" t="s">
        <v>10</v>
      </c>
      <c r="C8" s="8">
        <f>VLOOKUP(Table1456[[#This Row],[Statistical Area 4]],'23 August'!B:C,2,FALSE)</f>
        <v>0.51600000000000001</v>
      </c>
      <c r="D8" s="9">
        <f>Table1456[[#This Row],[23 August release - First dose % coverage]]-Table1456[[#This Row],[16 August release - First dose % coverage]]</f>
        <v>9.4000000000000028E-2</v>
      </c>
      <c r="E8" s="10">
        <f>VLOOKUP(Table1456[[#This Row],[Statistical Area 4]],'16 August'!B:C,2,FALSE)</f>
        <v>0.42199999999999999</v>
      </c>
      <c r="F8" s="9">
        <f>Table1456[[#This Row],[16 August release - First dose % coverage]]-Table1456[[#This Row],[9 August release - First dose % coverage]]</f>
        <v>5.2999999999999992E-2</v>
      </c>
      <c r="G8" s="10">
        <f>VLOOKUP(Table1456[[#This Row],[Statistical Area 4]],'9 August'!B:C,2,FALSE)</f>
        <v>0.36899999999999999</v>
      </c>
      <c r="H8" s="9">
        <f>Table1456[[#This Row],[9 August release - First dose % coverage]]-Table1456[[#This Row],[2 August release - First dose % coverage]]</f>
        <v>2.7999999999999969E-2</v>
      </c>
      <c r="I8" s="10">
        <f>VLOOKUP(Table1456[[#This Row],[Statistical Area 4]],'2 August'!B:C,2,FALSE)</f>
        <v>0.34100000000000003</v>
      </c>
    </row>
    <row r="9" spans="1:9" ht="15" customHeight="1" x14ac:dyDescent="0.25">
      <c r="A9" s="7" t="s">
        <v>5</v>
      </c>
      <c r="B9" s="7" t="s">
        <v>11</v>
      </c>
      <c r="C9" s="8">
        <f>VLOOKUP(Table1456[[#This Row],[Statistical Area 4]],'23 August'!B:C,2,FALSE)</f>
        <v>0.51400000000000001</v>
      </c>
      <c r="D9" s="9">
        <f>Table1456[[#This Row],[23 August release - First dose % coverage]]-Table1456[[#This Row],[16 August release - First dose % coverage]]</f>
        <v>5.7999999999999996E-2</v>
      </c>
      <c r="E9" s="10">
        <f>VLOOKUP(Table1456[[#This Row],[Statistical Area 4]],'16 August'!B:C,2,FALSE)</f>
        <v>0.45600000000000002</v>
      </c>
      <c r="F9" s="9">
        <f>Table1456[[#This Row],[16 August release - First dose % coverage]]-Table1456[[#This Row],[9 August release - First dose % coverage]]</f>
        <v>4.9999999999999989E-2</v>
      </c>
      <c r="G9" s="10">
        <f>VLOOKUP(Table1456[[#This Row],[Statistical Area 4]],'9 August'!B:C,2,FALSE)</f>
        <v>0.40600000000000003</v>
      </c>
      <c r="H9" s="9">
        <f>Table1456[[#This Row],[9 August release - First dose % coverage]]-Table1456[[#This Row],[2 August release - First dose % coverage]]</f>
        <v>3.1000000000000028E-2</v>
      </c>
      <c r="I9" s="10">
        <f>VLOOKUP(Table1456[[#This Row],[Statistical Area 4]],'2 August'!B:C,2,FALSE)</f>
        <v>0.375</v>
      </c>
    </row>
    <row r="10" spans="1:9" ht="15" customHeight="1" x14ac:dyDescent="0.25">
      <c r="A10" s="7" t="s">
        <v>5</v>
      </c>
      <c r="B10" s="7" t="s">
        <v>12</v>
      </c>
      <c r="C10" s="8">
        <f>VLOOKUP(Table1456[[#This Row],[Statistical Area 4]],'23 August'!B:C,2,FALSE)</f>
        <v>0.56399999999999995</v>
      </c>
      <c r="D10" s="9">
        <f>Table1456[[#This Row],[23 August release - First dose % coverage]]-Table1456[[#This Row],[16 August release - First dose % coverage]]</f>
        <v>5.0999999999999934E-2</v>
      </c>
      <c r="E10" s="10">
        <f>VLOOKUP(Table1456[[#This Row],[Statistical Area 4]],'16 August'!B:C,2,FALSE)</f>
        <v>0.51300000000000001</v>
      </c>
      <c r="F10" s="9">
        <f>Table1456[[#This Row],[16 August release - First dose % coverage]]-Table1456[[#This Row],[9 August release - First dose % coverage]]</f>
        <v>4.5999999999999985E-2</v>
      </c>
      <c r="G10" s="10">
        <f>VLOOKUP(Table1456[[#This Row],[Statistical Area 4]],'9 August'!B:C,2,FALSE)</f>
        <v>0.46700000000000003</v>
      </c>
      <c r="H10" s="9">
        <f>Table1456[[#This Row],[9 August release - First dose % coverage]]-Table1456[[#This Row],[2 August release - First dose % coverage]]</f>
        <v>4.1000000000000036E-2</v>
      </c>
      <c r="I10" s="10">
        <f>VLOOKUP(Table1456[[#This Row],[Statistical Area 4]],'2 August'!B:C,2,FALSE)</f>
        <v>0.42599999999999999</v>
      </c>
    </row>
    <row r="11" spans="1:9" ht="15" customHeight="1" x14ac:dyDescent="0.25">
      <c r="A11" s="7" t="s">
        <v>5</v>
      </c>
      <c r="B11" s="7" t="s">
        <v>13</v>
      </c>
      <c r="C11" s="8">
        <f>VLOOKUP(Table1456[[#This Row],[Statistical Area 4]],'23 August'!B:C,2,FALSE)</f>
        <v>0.57999999999999996</v>
      </c>
      <c r="D11" s="9">
        <f>Table1456[[#This Row],[23 August release - First dose % coverage]]-Table1456[[#This Row],[16 August release - First dose % coverage]]</f>
        <v>5.1999999999999935E-2</v>
      </c>
      <c r="E11" s="10">
        <f>VLOOKUP(Table1456[[#This Row],[Statistical Area 4]],'16 August'!B:C,2,FALSE)</f>
        <v>0.52800000000000002</v>
      </c>
      <c r="F11" s="9">
        <f>Table1456[[#This Row],[16 August release - First dose % coverage]]-Table1456[[#This Row],[9 August release - First dose % coverage]]</f>
        <v>3.6000000000000032E-2</v>
      </c>
      <c r="G11" s="10">
        <f>VLOOKUP(Table1456[[#This Row],[Statistical Area 4]],'9 August'!B:C,2,FALSE)</f>
        <v>0.49199999999999999</v>
      </c>
      <c r="H11" s="9">
        <f>Table1456[[#This Row],[9 August release - First dose % coverage]]-Table1456[[#This Row],[2 August release - First dose % coverage]]</f>
        <v>3.6999999999999977E-2</v>
      </c>
      <c r="I11" s="10">
        <f>VLOOKUP(Table1456[[#This Row],[Statistical Area 4]],'2 August'!B:C,2,FALSE)</f>
        <v>0.45500000000000002</v>
      </c>
    </row>
    <row r="12" spans="1:9" ht="15" customHeight="1" x14ac:dyDescent="0.25">
      <c r="A12" s="7" t="s">
        <v>5</v>
      </c>
      <c r="B12" s="7" t="s">
        <v>14</v>
      </c>
      <c r="C12" s="8">
        <f>VLOOKUP(Table1456[[#This Row],[Statistical Area 4]],'23 August'!B:C,2,FALSE)</f>
        <v>0.56499999999999995</v>
      </c>
      <c r="D12" s="9">
        <f>Table1456[[#This Row],[23 August release - First dose % coverage]]-Table1456[[#This Row],[16 August release - First dose % coverage]]</f>
        <v>5.0999999999999934E-2</v>
      </c>
      <c r="E12" s="10">
        <f>VLOOKUP(Table1456[[#This Row],[Statistical Area 4]],'16 August'!B:C,2,FALSE)</f>
        <v>0.51400000000000001</v>
      </c>
      <c r="F12" s="9">
        <f>Table1456[[#This Row],[16 August release - First dose % coverage]]-Table1456[[#This Row],[9 August release - First dose % coverage]]</f>
        <v>3.1000000000000028E-2</v>
      </c>
      <c r="G12" s="10">
        <f>VLOOKUP(Table1456[[#This Row],[Statistical Area 4]],'9 August'!B:C,2,FALSE)</f>
        <v>0.48299999999999998</v>
      </c>
      <c r="H12" s="9">
        <f>Table1456[[#This Row],[9 August release - First dose % coverage]]-Table1456[[#This Row],[2 August release - First dose % coverage]]</f>
        <v>3.2999999999999974E-2</v>
      </c>
      <c r="I12" s="10">
        <f>VLOOKUP(Table1456[[#This Row],[Statistical Area 4]],'2 August'!B:C,2,FALSE)</f>
        <v>0.45</v>
      </c>
    </row>
    <row r="13" spans="1:9" ht="15" customHeight="1" x14ac:dyDescent="0.25">
      <c r="A13" s="7" t="s">
        <v>5</v>
      </c>
      <c r="B13" s="7" t="s">
        <v>15</v>
      </c>
      <c r="C13" s="8">
        <f>VLOOKUP(Table1456[[#This Row],[Statistical Area 4]],'23 August'!B:C,2,FALSE)</f>
        <v>0.51900000000000002</v>
      </c>
      <c r="D13" s="9">
        <f>Table1456[[#This Row],[23 August release - First dose % coverage]]-Table1456[[#This Row],[16 August release - First dose % coverage]]</f>
        <v>6.3E-2</v>
      </c>
      <c r="E13" s="10">
        <f>VLOOKUP(Table1456[[#This Row],[Statistical Area 4]],'16 August'!B:C,2,FALSE)</f>
        <v>0.45600000000000002</v>
      </c>
      <c r="F13" s="9">
        <f>Table1456[[#This Row],[16 August release - First dose % coverage]]-Table1456[[#This Row],[9 August release - First dose % coverage]]</f>
        <v>4.6000000000000041E-2</v>
      </c>
      <c r="G13" s="10">
        <f>VLOOKUP(Table1456[[#This Row],[Statistical Area 4]],'9 August'!B:C,2,FALSE)</f>
        <v>0.41</v>
      </c>
      <c r="H13" s="9">
        <f>Table1456[[#This Row],[9 August release - First dose % coverage]]-Table1456[[#This Row],[2 August release - First dose % coverage]]</f>
        <v>2.7999999999999969E-2</v>
      </c>
      <c r="I13" s="10">
        <f>VLOOKUP(Table1456[[#This Row],[Statistical Area 4]],'2 August'!B:C,2,FALSE)</f>
        <v>0.38200000000000001</v>
      </c>
    </row>
    <row r="14" spans="1:9" ht="15" customHeight="1" x14ac:dyDescent="0.25">
      <c r="A14" s="7" t="s">
        <v>5</v>
      </c>
      <c r="B14" s="7" t="s">
        <v>16</v>
      </c>
      <c r="C14" s="8">
        <f>VLOOKUP(Table1456[[#This Row],[Statistical Area 4]],'23 August'!B:C,2,FALSE)</f>
        <v>0.55900000000000005</v>
      </c>
      <c r="D14" s="9">
        <f>Table1456[[#This Row],[23 August release - First dose % coverage]]-Table1456[[#This Row],[16 August release - First dose % coverage]]</f>
        <v>5.9000000000000052E-2</v>
      </c>
      <c r="E14" s="10">
        <f>VLOOKUP(Table1456[[#This Row],[Statistical Area 4]],'16 August'!B:C,2,FALSE)</f>
        <v>0.5</v>
      </c>
      <c r="F14" s="9">
        <f>Table1456[[#This Row],[16 August release - First dose % coverage]]-Table1456[[#This Row],[9 August release - First dose % coverage]]</f>
        <v>5.5999999999999994E-2</v>
      </c>
      <c r="G14" s="10">
        <f>VLOOKUP(Table1456[[#This Row],[Statistical Area 4]],'9 August'!B:C,2,FALSE)</f>
        <v>0.44400000000000001</v>
      </c>
      <c r="H14" s="9">
        <f>Table1456[[#This Row],[9 August release - First dose % coverage]]-Table1456[[#This Row],[2 August release - First dose % coverage]]</f>
        <v>3.1000000000000028E-2</v>
      </c>
      <c r="I14" s="10">
        <f>VLOOKUP(Table1456[[#This Row],[Statistical Area 4]],'2 August'!B:C,2,FALSE)</f>
        <v>0.41299999999999998</v>
      </c>
    </row>
    <row r="15" spans="1:9" ht="15" customHeight="1" x14ac:dyDescent="0.25">
      <c r="A15" s="7" t="s">
        <v>5</v>
      </c>
      <c r="B15" s="7" t="s">
        <v>17</v>
      </c>
      <c r="C15" s="8">
        <f>VLOOKUP(Table1456[[#This Row],[Statistical Area 4]],'23 August'!B:C,2,FALSE)</f>
        <v>0.51300000000000001</v>
      </c>
      <c r="D15" s="9">
        <f>Table1456[[#This Row],[23 August release - First dose % coverage]]-Table1456[[#This Row],[16 August release - First dose % coverage]]</f>
        <v>5.4999999999999993E-2</v>
      </c>
      <c r="E15" s="10">
        <f>VLOOKUP(Table1456[[#This Row],[Statistical Area 4]],'16 August'!B:C,2,FALSE)</f>
        <v>0.45800000000000002</v>
      </c>
      <c r="F15" s="9">
        <f>Table1456[[#This Row],[16 August release - First dose % coverage]]-Table1456[[#This Row],[9 August release - First dose % coverage]]</f>
        <v>3.3000000000000029E-2</v>
      </c>
      <c r="G15" s="10">
        <f>VLOOKUP(Table1456[[#This Row],[Statistical Area 4]],'9 August'!B:C,2,FALSE)</f>
        <v>0.42499999999999999</v>
      </c>
      <c r="H15" s="9">
        <f>Table1456[[#This Row],[9 August release - First dose % coverage]]-Table1456[[#This Row],[2 August release - First dose % coverage]]</f>
        <v>2.7999999999999969E-2</v>
      </c>
      <c r="I15" s="10">
        <f>VLOOKUP(Table1456[[#This Row],[Statistical Area 4]],'2 August'!B:C,2,FALSE)</f>
        <v>0.39700000000000002</v>
      </c>
    </row>
    <row r="16" spans="1:9" ht="15" customHeight="1" x14ac:dyDescent="0.25">
      <c r="A16" s="7" t="s">
        <v>5</v>
      </c>
      <c r="B16" s="7" t="s">
        <v>18</v>
      </c>
      <c r="C16" s="8">
        <f>VLOOKUP(Table1456[[#This Row],[Statistical Area 4]],'23 August'!B:C,2,FALSE)</f>
        <v>0.54600000000000004</v>
      </c>
      <c r="D16" s="9">
        <f>Table1456[[#This Row],[23 August release - First dose % coverage]]-Table1456[[#This Row],[16 August release - First dose % coverage]]</f>
        <v>4.8000000000000043E-2</v>
      </c>
      <c r="E16" s="10">
        <f>VLOOKUP(Table1456[[#This Row],[Statistical Area 4]],'16 August'!B:C,2,FALSE)</f>
        <v>0.498</v>
      </c>
      <c r="F16" s="9">
        <f>Table1456[[#This Row],[16 August release - First dose % coverage]]-Table1456[[#This Row],[9 August release - First dose % coverage]]</f>
        <v>3.5999999999999976E-2</v>
      </c>
      <c r="G16" s="10">
        <f>VLOOKUP(Table1456[[#This Row],[Statistical Area 4]],'9 August'!B:C,2,FALSE)</f>
        <v>0.46200000000000002</v>
      </c>
      <c r="H16" s="9">
        <f>Table1456[[#This Row],[9 August release - First dose % coverage]]-Table1456[[#This Row],[2 August release - First dose % coverage]]</f>
        <v>2.7000000000000024E-2</v>
      </c>
      <c r="I16" s="10">
        <f>VLOOKUP(Table1456[[#This Row],[Statistical Area 4]],'2 August'!B:C,2,FALSE)</f>
        <v>0.435</v>
      </c>
    </row>
    <row r="17" spans="1:9" ht="15" customHeight="1" x14ac:dyDescent="0.25">
      <c r="A17" s="7" t="s">
        <v>5</v>
      </c>
      <c r="B17" s="7" t="s">
        <v>19</v>
      </c>
      <c r="C17" s="8">
        <f>VLOOKUP(Table1456[[#This Row],[Statistical Area 4]],'23 August'!B:C,2,FALSE)</f>
        <v>0.63300000000000001</v>
      </c>
      <c r="D17" s="9">
        <f>Table1456[[#This Row],[23 August release - First dose % coverage]]-Table1456[[#This Row],[16 August release - First dose % coverage]]</f>
        <v>5.2000000000000046E-2</v>
      </c>
      <c r="E17" s="10">
        <f>VLOOKUP(Table1456[[#This Row],[Statistical Area 4]],'16 August'!B:C,2,FALSE)</f>
        <v>0.58099999999999996</v>
      </c>
      <c r="F17" s="9">
        <f>Table1456[[#This Row],[16 August release - First dose % coverage]]-Table1456[[#This Row],[9 August release - First dose % coverage]]</f>
        <v>4.0999999999999925E-2</v>
      </c>
      <c r="G17" s="10">
        <f>VLOOKUP(Table1456[[#This Row],[Statistical Area 4]],'9 August'!B:C,2,FALSE)</f>
        <v>0.54</v>
      </c>
      <c r="H17" s="9">
        <f>Table1456[[#This Row],[9 August release - First dose % coverage]]-Table1456[[#This Row],[2 August release - First dose % coverage]]</f>
        <v>3.5000000000000031E-2</v>
      </c>
      <c r="I17" s="10">
        <f>VLOOKUP(Table1456[[#This Row],[Statistical Area 4]],'2 August'!B:C,2,FALSE)</f>
        <v>0.505</v>
      </c>
    </row>
    <row r="18" spans="1:9" ht="15" customHeight="1" x14ac:dyDescent="0.25">
      <c r="A18" s="7" t="s">
        <v>5</v>
      </c>
      <c r="B18" s="7" t="s">
        <v>20</v>
      </c>
      <c r="C18" s="8">
        <f>VLOOKUP(Table1456[[#This Row],[Statistical Area 4]],'23 August'!B:C,2,FALSE)</f>
        <v>0.7</v>
      </c>
      <c r="D18" s="9">
        <f>Table1456[[#This Row],[23 August release - First dose % coverage]]-Table1456[[#This Row],[16 August release - First dose % coverage]]</f>
        <v>7.1999999999999953E-2</v>
      </c>
      <c r="E18" s="10">
        <f>VLOOKUP(Table1456[[#This Row],[Statistical Area 4]],'16 August'!B:C,2,FALSE)</f>
        <v>0.628</v>
      </c>
      <c r="F18" s="9">
        <f>Table1456[[#This Row],[16 August release - First dose % coverage]]-Table1456[[#This Row],[9 August release - First dose % coverage]]</f>
        <v>6.7999999999999949E-2</v>
      </c>
      <c r="G18" s="10">
        <f>VLOOKUP(Table1456[[#This Row],[Statistical Area 4]],'9 August'!B:C,2,FALSE)</f>
        <v>0.56000000000000005</v>
      </c>
      <c r="H18" s="9">
        <f>Table1456[[#This Row],[9 August release - First dose % coverage]]-Table1456[[#This Row],[2 August release - First dose % coverage]]</f>
        <v>6.2000000000000055E-2</v>
      </c>
      <c r="I18" s="10">
        <f>VLOOKUP(Table1456[[#This Row],[Statistical Area 4]],'2 August'!B:C,2,FALSE)</f>
        <v>0.498</v>
      </c>
    </row>
    <row r="19" spans="1:9" ht="15" customHeight="1" x14ac:dyDescent="0.25">
      <c r="A19" s="7" t="s">
        <v>5</v>
      </c>
      <c r="B19" s="7" t="s">
        <v>21</v>
      </c>
      <c r="C19" s="8">
        <f>VLOOKUP(Table1456[[#This Row],[Statistical Area 4]],'23 August'!B:C,2,FALSE)</f>
        <v>0.64800000000000002</v>
      </c>
      <c r="D19" s="9">
        <f>Table1456[[#This Row],[23 August release - First dose % coverage]]-Table1456[[#This Row],[16 August release - First dose % coverage]]</f>
        <v>0.11199999999999999</v>
      </c>
      <c r="E19" s="10">
        <f>VLOOKUP(Table1456[[#This Row],[Statistical Area 4]],'16 August'!B:C,2,FALSE)</f>
        <v>0.53600000000000003</v>
      </c>
      <c r="F19" s="9">
        <f>Table1456[[#This Row],[16 August release - First dose % coverage]]-Table1456[[#This Row],[9 August release - First dose % coverage]]</f>
        <v>8.0000000000000016E-2</v>
      </c>
      <c r="G19" s="10">
        <f>VLOOKUP(Table1456[[#This Row],[Statistical Area 4]],'9 August'!B:C,2,FALSE)</f>
        <v>0.45600000000000002</v>
      </c>
      <c r="H19" s="9">
        <f>Table1456[[#This Row],[9 August release - First dose % coverage]]-Table1456[[#This Row],[2 August release - First dose % coverage]]</f>
        <v>5.8999999999999997E-2</v>
      </c>
      <c r="I19" s="10">
        <f>VLOOKUP(Table1456[[#This Row],[Statistical Area 4]],'2 August'!B:C,2,FALSE)</f>
        <v>0.39700000000000002</v>
      </c>
    </row>
    <row r="20" spans="1:9" ht="15" customHeight="1" x14ac:dyDescent="0.25">
      <c r="A20" s="7" t="s">
        <v>5</v>
      </c>
      <c r="B20" s="7" t="s">
        <v>22</v>
      </c>
      <c r="C20" s="8">
        <f>VLOOKUP(Table1456[[#This Row],[Statistical Area 4]],'23 August'!B:C,2,FALSE)</f>
        <v>0.51</v>
      </c>
      <c r="D20" s="9">
        <f>Table1456[[#This Row],[23 August release - First dose % coverage]]-Table1456[[#This Row],[16 August release - First dose % coverage]]</f>
        <v>5.099999999999999E-2</v>
      </c>
      <c r="E20" s="10">
        <f>VLOOKUP(Table1456[[#This Row],[Statistical Area 4]],'16 August'!B:C,2,FALSE)</f>
        <v>0.45900000000000002</v>
      </c>
      <c r="F20" s="9">
        <f>Table1456[[#This Row],[16 August release - First dose % coverage]]-Table1456[[#This Row],[9 August release - First dose % coverage]]</f>
        <v>5.1000000000000045E-2</v>
      </c>
      <c r="G20" s="10">
        <f>VLOOKUP(Table1456[[#This Row],[Statistical Area 4]],'9 August'!B:C,2,FALSE)</f>
        <v>0.40799999999999997</v>
      </c>
      <c r="H20" s="9">
        <f>Table1456[[#This Row],[9 August release - First dose % coverage]]-Table1456[[#This Row],[2 August release - First dose % coverage]]</f>
        <v>4.5999999999999985E-2</v>
      </c>
      <c r="I20" s="10">
        <f>VLOOKUP(Table1456[[#This Row],[Statistical Area 4]],'2 August'!B:C,2,FALSE)</f>
        <v>0.36199999999999999</v>
      </c>
    </row>
    <row r="21" spans="1:9" ht="15" customHeight="1" x14ac:dyDescent="0.25">
      <c r="A21" s="7" t="s">
        <v>5</v>
      </c>
      <c r="B21" s="7" t="s">
        <v>23</v>
      </c>
      <c r="C21" s="8">
        <f>VLOOKUP(Table1456[[#This Row],[Statistical Area 4]],'23 August'!B:C,2,FALSE)</f>
        <v>0.59</v>
      </c>
      <c r="D21" s="9">
        <f>Table1456[[#This Row],[23 August release - First dose % coverage]]-Table1456[[#This Row],[16 August release - First dose % coverage]]</f>
        <v>4.8999999999999932E-2</v>
      </c>
      <c r="E21" s="10">
        <f>VLOOKUP(Table1456[[#This Row],[Statistical Area 4]],'16 August'!B:C,2,FALSE)</f>
        <v>0.54100000000000004</v>
      </c>
      <c r="F21" s="9">
        <f>Table1456[[#This Row],[16 August release - First dose % coverage]]-Table1456[[#This Row],[9 August release - First dose % coverage]]</f>
        <v>4.8000000000000043E-2</v>
      </c>
      <c r="G21" s="10">
        <f>VLOOKUP(Table1456[[#This Row],[Statistical Area 4]],'9 August'!B:C,2,FALSE)</f>
        <v>0.49299999999999999</v>
      </c>
      <c r="H21" s="9">
        <f>Table1456[[#This Row],[9 August release - First dose % coverage]]-Table1456[[#This Row],[2 August release - First dose % coverage]]</f>
        <v>4.4999999999999984E-2</v>
      </c>
      <c r="I21" s="10">
        <f>VLOOKUP(Table1456[[#This Row],[Statistical Area 4]],'2 August'!B:C,2,FALSE)</f>
        <v>0.44800000000000001</v>
      </c>
    </row>
    <row r="22" spans="1:9" ht="15" customHeight="1" x14ac:dyDescent="0.25">
      <c r="A22" s="7" t="s">
        <v>5</v>
      </c>
      <c r="B22" s="7" t="s">
        <v>24</v>
      </c>
      <c r="C22" s="8">
        <f>VLOOKUP(Table1456[[#This Row],[Statistical Area 4]],'23 August'!B:C,2,FALSE)</f>
        <v>0.56299999999999994</v>
      </c>
      <c r="D22" s="9">
        <f>Table1456[[#This Row],[23 August release - First dose % coverage]]-Table1456[[#This Row],[16 August release - First dose % coverage]]</f>
        <v>9.699999999999992E-2</v>
      </c>
      <c r="E22" s="10">
        <f>VLOOKUP(Table1456[[#This Row],[Statistical Area 4]],'16 August'!B:C,2,FALSE)</f>
        <v>0.46600000000000003</v>
      </c>
      <c r="F22" s="9">
        <f>Table1456[[#This Row],[16 August release - First dose % coverage]]-Table1456[[#This Row],[9 August release - First dose % coverage]]</f>
        <v>7.6000000000000012E-2</v>
      </c>
      <c r="G22" s="10">
        <f>VLOOKUP(Table1456[[#This Row],[Statistical Area 4]],'9 August'!B:C,2,FALSE)</f>
        <v>0.39</v>
      </c>
      <c r="H22" s="9">
        <f>Table1456[[#This Row],[9 August release - First dose % coverage]]-Table1456[[#This Row],[2 August release - First dose % coverage]]</f>
        <v>5.4999999999999993E-2</v>
      </c>
      <c r="I22" s="10">
        <f>VLOOKUP(Table1456[[#This Row],[Statistical Area 4]],'2 August'!B:C,2,FALSE)</f>
        <v>0.33500000000000002</v>
      </c>
    </row>
    <row r="23" spans="1:9" ht="15" customHeight="1" x14ac:dyDescent="0.25">
      <c r="A23" s="7" t="s">
        <v>5</v>
      </c>
      <c r="B23" s="7" t="s">
        <v>25</v>
      </c>
      <c r="C23" s="8">
        <f>VLOOKUP(Table1456[[#This Row],[Statistical Area 4]],'23 August'!B:C,2,FALSE)</f>
        <v>0.60199999999999998</v>
      </c>
      <c r="D23" s="9">
        <f>Table1456[[#This Row],[23 August release - First dose % coverage]]-Table1456[[#This Row],[16 August release - First dose % coverage]]</f>
        <v>6.6999999999999948E-2</v>
      </c>
      <c r="E23" s="10">
        <f>VLOOKUP(Table1456[[#This Row],[Statistical Area 4]],'16 August'!B:C,2,FALSE)</f>
        <v>0.53500000000000003</v>
      </c>
      <c r="F23" s="9">
        <f>Table1456[[#This Row],[16 August release - First dose % coverage]]-Table1456[[#This Row],[9 August release - First dose % coverage]]</f>
        <v>6.0000000000000053E-2</v>
      </c>
      <c r="G23" s="10">
        <f>VLOOKUP(Table1456[[#This Row],[Statistical Area 4]],'9 August'!B:C,2,FALSE)</f>
        <v>0.47499999999999998</v>
      </c>
      <c r="H23" s="9">
        <f>Table1456[[#This Row],[9 August release - First dose % coverage]]-Table1456[[#This Row],[2 August release - First dose % coverage]]</f>
        <v>5.099999999999999E-2</v>
      </c>
      <c r="I23" s="10">
        <f>VLOOKUP(Table1456[[#This Row],[Statistical Area 4]],'2 August'!B:C,2,FALSE)</f>
        <v>0.42399999999999999</v>
      </c>
    </row>
    <row r="24" spans="1:9" ht="15" customHeight="1" x14ac:dyDescent="0.25">
      <c r="A24" s="7" t="s">
        <v>5</v>
      </c>
      <c r="B24" s="7" t="s">
        <v>26</v>
      </c>
      <c r="C24" s="8">
        <f>VLOOKUP(Table1456[[#This Row],[Statistical Area 4]],'23 August'!B:C,2,FALSE)</f>
        <v>0.68500000000000005</v>
      </c>
      <c r="D24" s="9">
        <f>Table1456[[#This Row],[23 August release - First dose % coverage]]-Table1456[[#This Row],[16 August release - First dose % coverage]]</f>
        <v>5.2000000000000046E-2</v>
      </c>
      <c r="E24" s="10">
        <f>VLOOKUP(Table1456[[#This Row],[Statistical Area 4]],'16 August'!B:C,2,FALSE)</f>
        <v>0.63300000000000001</v>
      </c>
      <c r="F24" s="9">
        <f>Table1456[[#This Row],[16 August release - First dose % coverage]]-Table1456[[#This Row],[9 August release - First dose % coverage]]</f>
        <v>5.7000000000000051E-2</v>
      </c>
      <c r="G24" s="10">
        <f>VLOOKUP(Table1456[[#This Row],[Statistical Area 4]],'9 August'!B:C,2,FALSE)</f>
        <v>0.57599999999999996</v>
      </c>
      <c r="H24" s="9">
        <f>Table1456[[#This Row],[9 August release - First dose % coverage]]-Table1456[[#This Row],[2 August release - First dose % coverage]]</f>
        <v>5.699999999999994E-2</v>
      </c>
      <c r="I24" s="10">
        <f>VLOOKUP(Table1456[[#This Row],[Statistical Area 4]],'2 August'!B:C,2,FALSE)</f>
        <v>0.51900000000000002</v>
      </c>
    </row>
    <row r="25" spans="1:9" ht="15" customHeight="1" x14ac:dyDescent="0.25">
      <c r="A25" s="7" t="s">
        <v>5</v>
      </c>
      <c r="B25" s="7" t="s">
        <v>27</v>
      </c>
      <c r="C25" s="8">
        <f>VLOOKUP(Table1456[[#This Row],[Statistical Area 4]],'23 August'!B:C,2,FALSE)</f>
        <v>0.66300000000000003</v>
      </c>
      <c r="D25" s="9">
        <f>Table1456[[#This Row],[23 August release - First dose % coverage]]-Table1456[[#This Row],[16 August release - First dose % coverage]]</f>
        <v>6.2000000000000055E-2</v>
      </c>
      <c r="E25" s="10">
        <f>VLOOKUP(Table1456[[#This Row],[Statistical Area 4]],'16 August'!B:C,2,FALSE)</f>
        <v>0.60099999999999998</v>
      </c>
      <c r="F25" s="9">
        <f>Table1456[[#This Row],[16 August release - First dose % coverage]]-Table1456[[#This Row],[9 August release - First dose % coverage]]</f>
        <v>6.3999999999999946E-2</v>
      </c>
      <c r="G25" s="10">
        <f>VLOOKUP(Table1456[[#This Row],[Statistical Area 4]],'9 August'!B:C,2,FALSE)</f>
        <v>0.53700000000000003</v>
      </c>
      <c r="H25" s="9">
        <f>Table1456[[#This Row],[9 August release - First dose % coverage]]-Table1456[[#This Row],[2 August release - First dose % coverage]]</f>
        <v>6.0000000000000053E-2</v>
      </c>
      <c r="I25" s="10">
        <f>VLOOKUP(Table1456[[#This Row],[Statistical Area 4]],'2 August'!B:C,2,FALSE)</f>
        <v>0.47699999999999998</v>
      </c>
    </row>
    <row r="26" spans="1:9" ht="15" customHeight="1" x14ac:dyDescent="0.25">
      <c r="A26" s="7" t="s">
        <v>5</v>
      </c>
      <c r="B26" s="7" t="s">
        <v>28</v>
      </c>
      <c r="C26" s="8">
        <f>VLOOKUP(Table1456[[#This Row],[Statistical Area 4]],'23 August'!B:C,2,FALSE)</f>
        <v>0.60499999999999998</v>
      </c>
      <c r="D26" s="9">
        <f>Table1456[[#This Row],[23 August release - First dose % coverage]]-Table1456[[#This Row],[16 August release - First dose % coverage]]</f>
        <v>8.6999999999999966E-2</v>
      </c>
      <c r="E26" s="10">
        <f>VLOOKUP(Table1456[[#This Row],[Statistical Area 4]],'16 August'!B:C,2,FALSE)</f>
        <v>0.51800000000000002</v>
      </c>
      <c r="F26" s="9">
        <f>Table1456[[#This Row],[16 August release - First dose % coverage]]-Table1456[[#This Row],[9 August release - First dose % coverage]]</f>
        <v>7.0000000000000007E-2</v>
      </c>
      <c r="G26" s="10">
        <f>VLOOKUP(Table1456[[#This Row],[Statistical Area 4]],'9 August'!B:C,2,FALSE)</f>
        <v>0.44800000000000001</v>
      </c>
      <c r="H26" s="9">
        <f>Table1456[[#This Row],[9 August release - First dose % coverage]]-Table1456[[#This Row],[2 August release - First dose % coverage]]</f>
        <v>6.0999999999999999E-2</v>
      </c>
      <c r="I26" s="10">
        <f>VLOOKUP(Table1456[[#This Row],[Statistical Area 4]],'2 August'!B:C,2,FALSE)</f>
        <v>0.38700000000000001</v>
      </c>
    </row>
    <row r="27" spans="1:9" ht="15" customHeight="1" x14ac:dyDescent="0.25">
      <c r="A27" s="7" t="s">
        <v>5</v>
      </c>
      <c r="B27" s="7" t="s">
        <v>29</v>
      </c>
      <c r="C27" s="8">
        <f>VLOOKUP(Table1456[[#This Row],[Statistical Area 4]],'23 August'!B:C,2,FALSE)</f>
        <v>0.60199999999999998</v>
      </c>
      <c r="D27" s="9">
        <f>Table1456[[#This Row],[23 August release - First dose % coverage]]-Table1456[[#This Row],[16 August release - First dose % coverage]]</f>
        <v>9.099999999999997E-2</v>
      </c>
      <c r="E27" s="10">
        <f>VLOOKUP(Table1456[[#This Row],[Statistical Area 4]],'16 August'!B:C,2,FALSE)</f>
        <v>0.51100000000000001</v>
      </c>
      <c r="F27" s="9">
        <f>Table1456[[#This Row],[16 August release - First dose % coverage]]-Table1456[[#This Row],[9 August release - First dose % coverage]]</f>
        <v>7.2000000000000008E-2</v>
      </c>
      <c r="G27" s="10">
        <f>VLOOKUP(Table1456[[#This Row],[Statistical Area 4]],'9 August'!B:C,2,FALSE)</f>
        <v>0.439</v>
      </c>
      <c r="H27" s="9">
        <f>Table1456[[#This Row],[9 August release - First dose % coverage]]-Table1456[[#This Row],[2 August release - First dose % coverage]]</f>
        <v>4.7999999999999987E-2</v>
      </c>
      <c r="I27" s="10">
        <f>VLOOKUP(Table1456[[#This Row],[Statistical Area 4]],'2 August'!B:C,2,FALSE)</f>
        <v>0.39100000000000001</v>
      </c>
    </row>
    <row r="28" spans="1:9" ht="15" customHeight="1" x14ac:dyDescent="0.25">
      <c r="A28" s="7" t="s">
        <v>5</v>
      </c>
      <c r="B28" s="7" t="s">
        <v>30</v>
      </c>
      <c r="C28" s="8">
        <f>VLOOKUP(Table1456[[#This Row],[Statistical Area 4]],'23 August'!B:C,2,FALSE)</f>
        <v>0.58099999999999996</v>
      </c>
      <c r="D28" s="9">
        <f>Table1456[[#This Row],[23 August release - First dose % coverage]]-Table1456[[#This Row],[16 August release - First dose % coverage]]</f>
        <v>0.10399999999999998</v>
      </c>
      <c r="E28" s="10">
        <f>VLOOKUP(Table1456[[#This Row],[Statistical Area 4]],'16 August'!B:C,2,FALSE)</f>
        <v>0.47699999999999998</v>
      </c>
      <c r="F28" s="9">
        <f>Table1456[[#This Row],[16 August release - First dose % coverage]]-Table1456[[#This Row],[9 August release - First dose % coverage]]</f>
        <v>7.4999999999999956E-2</v>
      </c>
      <c r="G28" s="10">
        <f>VLOOKUP(Table1456[[#This Row],[Statistical Area 4]],'9 August'!B:C,2,FALSE)</f>
        <v>0.40200000000000002</v>
      </c>
      <c r="H28" s="9">
        <f>Table1456[[#This Row],[9 August release - First dose % coverage]]-Table1456[[#This Row],[2 August release - First dose % coverage]]</f>
        <v>5.1000000000000045E-2</v>
      </c>
      <c r="I28" s="10">
        <f>VLOOKUP(Table1456[[#This Row],[Statistical Area 4]],'2 August'!B:C,2,FALSE)</f>
        <v>0.35099999999999998</v>
      </c>
    </row>
    <row r="29" spans="1:9" ht="15" customHeight="1" x14ac:dyDescent="0.25">
      <c r="A29" s="7" t="s">
        <v>5</v>
      </c>
      <c r="B29" s="7" t="s">
        <v>31</v>
      </c>
      <c r="C29" s="8">
        <f>VLOOKUP(Table1456[[#This Row],[Statistical Area 4]],'23 August'!B:C,2,FALSE)</f>
        <v>0.63600000000000001</v>
      </c>
      <c r="D29" s="9">
        <f>Table1456[[#This Row],[23 August release - First dose % coverage]]-Table1456[[#This Row],[16 August release - First dose % coverage]]</f>
        <v>6.2000000000000055E-2</v>
      </c>
      <c r="E29" s="10">
        <f>VLOOKUP(Table1456[[#This Row],[Statistical Area 4]],'16 August'!B:C,2,FALSE)</f>
        <v>0.57399999999999995</v>
      </c>
      <c r="F29" s="9">
        <f>Table1456[[#This Row],[16 August release - First dose % coverage]]-Table1456[[#This Row],[9 August release - First dose % coverage]]</f>
        <v>6.0999999999999943E-2</v>
      </c>
      <c r="G29" s="10">
        <f>VLOOKUP(Table1456[[#This Row],[Statistical Area 4]],'9 August'!B:C,2,FALSE)</f>
        <v>0.51300000000000001</v>
      </c>
      <c r="H29" s="9">
        <f>Table1456[[#This Row],[9 August release - First dose % coverage]]-Table1456[[#This Row],[2 August release - First dose % coverage]]</f>
        <v>5.5999999999999994E-2</v>
      </c>
      <c r="I29" s="10">
        <f>VLOOKUP(Table1456[[#This Row],[Statistical Area 4]],'2 August'!B:C,2,FALSE)</f>
        <v>0.45700000000000002</v>
      </c>
    </row>
    <row r="30" spans="1:9" ht="15" customHeight="1" x14ac:dyDescent="0.25">
      <c r="A30" s="7" t="s">
        <v>5</v>
      </c>
      <c r="B30" s="7" t="s">
        <v>32</v>
      </c>
      <c r="C30" s="8">
        <f>VLOOKUP(Table1456[[#This Row],[Statistical Area 4]],'23 August'!B:C,2,FALSE)</f>
        <v>0.56299999999999994</v>
      </c>
      <c r="D30" s="9">
        <f>Table1456[[#This Row],[23 August release - First dose % coverage]]-Table1456[[#This Row],[16 August release - First dose % coverage]]</f>
        <v>9.699999999999992E-2</v>
      </c>
      <c r="E30" s="10">
        <f>VLOOKUP(Table1456[[#This Row],[Statistical Area 4]],'16 August'!B:C,2,FALSE)</f>
        <v>0.46600000000000003</v>
      </c>
      <c r="F30" s="9">
        <f>Table1456[[#This Row],[16 August release - First dose % coverage]]-Table1456[[#This Row],[9 August release - First dose % coverage]]</f>
        <v>8.0000000000000016E-2</v>
      </c>
      <c r="G30" s="10">
        <f>VLOOKUP(Table1456[[#This Row],[Statistical Area 4]],'9 August'!B:C,2,FALSE)</f>
        <v>0.38600000000000001</v>
      </c>
      <c r="H30" s="9">
        <f>Table1456[[#This Row],[9 August release - First dose % coverage]]-Table1456[[#This Row],[2 August release - First dose % coverage]]</f>
        <v>5.4999999999999993E-2</v>
      </c>
      <c r="I30" s="10">
        <f>VLOOKUP(Table1456[[#This Row],[Statistical Area 4]],'2 August'!B:C,2,FALSE)</f>
        <v>0.33100000000000002</v>
      </c>
    </row>
    <row r="31" spans="1:9" ht="15" customHeight="1" x14ac:dyDescent="0.25">
      <c r="A31" s="7" t="s">
        <v>5</v>
      </c>
      <c r="B31" s="7" t="s">
        <v>33</v>
      </c>
      <c r="C31" s="8">
        <f>VLOOKUP(Table1456[[#This Row],[Statistical Area 4]],'23 August'!B:C,2,FALSE)</f>
        <v>0.67800000000000005</v>
      </c>
      <c r="D31" s="9">
        <f>Table1456[[#This Row],[23 August release - First dose % coverage]]-Table1456[[#This Row],[16 August release - First dose % coverage]]</f>
        <v>6.2000000000000055E-2</v>
      </c>
      <c r="E31" s="10">
        <f>VLOOKUP(Table1456[[#This Row],[Statistical Area 4]],'16 August'!B:C,2,FALSE)</f>
        <v>0.61599999999999999</v>
      </c>
      <c r="F31" s="9">
        <f>Table1456[[#This Row],[16 August release - First dose % coverage]]-Table1456[[#This Row],[9 August release - First dose % coverage]]</f>
        <v>6.5999999999999948E-2</v>
      </c>
      <c r="G31" s="10">
        <f>VLOOKUP(Table1456[[#This Row],[Statistical Area 4]],'9 August'!B:C,2,FALSE)</f>
        <v>0.55000000000000004</v>
      </c>
      <c r="H31" s="9">
        <f>Table1456[[#This Row],[9 August release - First dose % coverage]]-Table1456[[#This Row],[2 August release - First dose % coverage]]</f>
        <v>6.1000000000000054E-2</v>
      </c>
      <c r="I31" s="10">
        <f>VLOOKUP(Table1456[[#This Row],[Statistical Area 4]],'2 August'!B:C,2,FALSE)</f>
        <v>0.48899999999999999</v>
      </c>
    </row>
    <row r="32" spans="1:9" ht="15" customHeight="1" x14ac:dyDescent="0.25">
      <c r="A32" s="7" t="s">
        <v>34</v>
      </c>
      <c r="B32" s="7" t="s">
        <v>35</v>
      </c>
      <c r="C32" s="8">
        <f>VLOOKUP(Table1456[[#This Row],[Statistical Area 4]],'23 August'!B:C,2,FALSE)</f>
        <v>0.56000000000000005</v>
      </c>
      <c r="D32" s="9">
        <f>Table1456[[#This Row],[23 August release - First dose % coverage]]-Table1456[[#This Row],[16 August release - First dose % coverage]]</f>
        <v>6.2000000000000055E-2</v>
      </c>
      <c r="E32" s="10">
        <f>VLOOKUP(Table1456[[#This Row],[Statistical Area 4]],'16 August'!B:C,2,FALSE)</f>
        <v>0.498</v>
      </c>
      <c r="F32" s="9">
        <f>Table1456[[#This Row],[16 August release - First dose % coverage]]-Table1456[[#This Row],[9 August release - First dose % coverage]]</f>
        <v>3.8999999999999979E-2</v>
      </c>
      <c r="G32" s="10">
        <f>VLOOKUP(Table1456[[#This Row],[Statistical Area 4]],'9 August'!B:C,2,FALSE)</f>
        <v>0.45900000000000002</v>
      </c>
      <c r="H32" s="9">
        <f>Table1456[[#This Row],[9 August release - First dose % coverage]]-Table1456[[#This Row],[2 August release - First dose % coverage]]</f>
        <v>2.9000000000000026E-2</v>
      </c>
      <c r="I32" s="10">
        <f>VLOOKUP(Table1456[[#This Row],[Statistical Area 4]],'2 August'!B:C,2,FALSE)</f>
        <v>0.43</v>
      </c>
    </row>
    <row r="33" spans="1:9" ht="15" customHeight="1" x14ac:dyDescent="0.25">
      <c r="A33" s="7" t="s">
        <v>34</v>
      </c>
      <c r="B33" s="7" t="s">
        <v>36</v>
      </c>
      <c r="C33" s="8">
        <f>VLOOKUP(Table1456[[#This Row],[Statistical Area 4]],'23 August'!B:C,2,FALSE)</f>
        <v>0.41799999999999998</v>
      </c>
      <c r="D33" s="9">
        <f>Table1456[[#This Row],[23 August release - First dose % coverage]]-Table1456[[#This Row],[16 August release - First dose % coverage]]</f>
        <v>4.4999999999999984E-2</v>
      </c>
      <c r="E33" s="10">
        <f>VLOOKUP(Table1456[[#This Row],[Statistical Area 4]],'16 August'!B:C,2,FALSE)</f>
        <v>0.373</v>
      </c>
      <c r="F33" s="9">
        <f>Table1456[[#This Row],[16 August release - First dose % coverage]]-Table1456[[#This Row],[9 August release - First dose % coverage]]</f>
        <v>1.7000000000000015E-2</v>
      </c>
      <c r="G33" s="10">
        <f>VLOOKUP(Table1456[[#This Row],[Statistical Area 4]],'9 August'!B:C,2,FALSE)</f>
        <v>0.35599999999999998</v>
      </c>
      <c r="H33" s="9">
        <f>Table1456[[#This Row],[9 August release - First dose % coverage]]-Table1456[[#This Row],[2 August release - First dose % coverage]]</f>
        <v>1.2999999999999956E-2</v>
      </c>
      <c r="I33" s="10">
        <f>VLOOKUP(Table1456[[#This Row],[Statistical Area 4]],'2 August'!B:C,2,FALSE)</f>
        <v>0.34300000000000003</v>
      </c>
    </row>
    <row r="34" spans="1:9" ht="15" customHeight="1" x14ac:dyDescent="0.25">
      <c r="A34" s="7" t="s">
        <v>37</v>
      </c>
      <c r="B34" s="7" t="s">
        <v>38</v>
      </c>
      <c r="C34" s="8">
        <f>VLOOKUP(Table1456[[#This Row],[Statistical Area 4]],'23 August'!B:C,2,FALSE)</f>
        <v>0.51</v>
      </c>
      <c r="D34" s="9">
        <f>Table1456[[#This Row],[23 August release - First dose % coverage]]-Table1456[[#This Row],[16 August release - First dose % coverage]]</f>
        <v>3.6000000000000032E-2</v>
      </c>
      <c r="E34" s="10">
        <f>VLOOKUP(Table1456[[#This Row],[Statistical Area 4]],'16 August'!B:C,2,FALSE)</f>
        <v>0.47399999999999998</v>
      </c>
      <c r="F34" s="9">
        <f>Table1456[[#This Row],[16 August release - First dose % coverage]]-Table1456[[#This Row],[9 August release - First dose % coverage]]</f>
        <v>3.5999999999999976E-2</v>
      </c>
      <c r="G34" s="10">
        <f>VLOOKUP(Table1456[[#This Row],[Statistical Area 4]],'9 August'!B:C,2,FALSE)</f>
        <v>0.438</v>
      </c>
      <c r="H34" s="9">
        <f>Table1456[[#This Row],[9 August release - First dose % coverage]]-Table1456[[#This Row],[2 August release - First dose % coverage]]</f>
        <v>3.5999999999999976E-2</v>
      </c>
      <c r="I34" s="10">
        <f>VLOOKUP(Table1456[[#This Row],[Statistical Area 4]],'2 August'!B:C,2,FALSE)</f>
        <v>0.40200000000000002</v>
      </c>
    </row>
    <row r="35" spans="1:9" ht="15" customHeight="1" x14ac:dyDescent="0.25">
      <c r="A35" s="7" t="s">
        <v>37</v>
      </c>
      <c r="B35" s="7" t="s">
        <v>39</v>
      </c>
      <c r="C35" s="8">
        <f>VLOOKUP(Table1456[[#This Row],[Statistical Area 4]],'23 August'!B:C,2,FALSE)</f>
        <v>0.52100000000000002</v>
      </c>
      <c r="D35" s="9">
        <f>Table1456[[#This Row],[23 August release - First dose % coverage]]-Table1456[[#This Row],[16 August release - First dose % coverage]]</f>
        <v>4.500000000000004E-2</v>
      </c>
      <c r="E35" s="10">
        <f>VLOOKUP(Table1456[[#This Row],[Statistical Area 4]],'16 August'!B:C,2,FALSE)</f>
        <v>0.47599999999999998</v>
      </c>
      <c r="F35" s="9">
        <f>Table1456[[#This Row],[16 August release - First dose % coverage]]-Table1456[[#This Row],[9 August release - First dose % coverage]]</f>
        <v>3.2999999999999974E-2</v>
      </c>
      <c r="G35" s="10">
        <f>VLOOKUP(Table1456[[#This Row],[Statistical Area 4]],'9 August'!B:C,2,FALSE)</f>
        <v>0.443</v>
      </c>
      <c r="H35" s="9">
        <f>Table1456[[#This Row],[9 August release - First dose % coverage]]-Table1456[[#This Row],[2 August release - First dose % coverage]]</f>
        <v>2.9000000000000026E-2</v>
      </c>
      <c r="I35" s="10">
        <f>VLOOKUP(Table1456[[#This Row],[Statistical Area 4]],'2 August'!B:C,2,FALSE)</f>
        <v>0.41399999999999998</v>
      </c>
    </row>
    <row r="36" spans="1:9" ht="15" customHeight="1" x14ac:dyDescent="0.25">
      <c r="A36" s="7" t="s">
        <v>37</v>
      </c>
      <c r="B36" s="7" t="s">
        <v>40</v>
      </c>
      <c r="C36" s="8">
        <f>VLOOKUP(Table1456[[#This Row],[Statistical Area 4]],'23 August'!B:C,2,FALSE)</f>
        <v>0.48599999999999999</v>
      </c>
      <c r="D36" s="9">
        <f>Table1456[[#This Row],[23 August release - First dose % coverage]]-Table1456[[#This Row],[16 August release - First dose % coverage]]</f>
        <v>4.0999999999999981E-2</v>
      </c>
      <c r="E36" s="10">
        <f>VLOOKUP(Table1456[[#This Row],[Statistical Area 4]],'16 August'!B:C,2,FALSE)</f>
        <v>0.44500000000000001</v>
      </c>
      <c r="F36" s="9">
        <f>Table1456[[#This Row],[16 August release - First dose % coverage]]-Table1456[[#This Row],[9 August release - First dose % coverage]]</f>
        <v>3.400000000000003E-2</v>
      </c>
      <c r="G36" s="10">
        <f>VLOOKUP(Table1456[[#This Row],[Statistical Area 4]],'9 August'!B:C,2,FALSE)</f>
        <v>0.41099999999999998</v>
      </c>
      <c r="H36" s="9">
        <f>Table1456[[#This Row],[9 August release - First dose % coverage]]-Table1456[[#This Row],[2 August release - First dose % coverage]]</f>
        <v>3.2999999999999974E-2</v>
      </c>
      <c r="I36" s="10">
        <f>VLOOKUP(Table1456[[#This Row],[Statistical Area 4]],'2 August'!B:C,2,FALSE)</f>
        <v>0.378</v>
      </c>
    </row>
    <row r="37" spans="1:9" ht="15" customHeight="1" x14ac:dyDescent="0.25">
      <c r="A37" s="7" t="s">
        <v>37</v>
      </c>
      <c r="B37" s="7" t="s">
        <v>41</v>
      </c>
      <c r="C37" s="8">
        <f>VLOOKUP(Table1456[[#This Row],[Statistical Area 4]],'23 August'!B:C,2,FALSE)</f>
        <v>0.57599999999999996</v>
      </c>
      <c r="D37" s="9">
        <f>Table1456[[#This Row],[23 August release - First dose % coverage]]-Table1456[[#This Row],[16 August release - First dose % coverage]]</f>
        <v>4.6999999999999931E-2</v>
      </c>
      <c r="E37" s="10">
        <f>VLOOKUP(Table1456[[#This Row],[Statistical Area 4]],'16 August'!B:C,2,FALSE)</f>
        <v>0.52900000000000003</v>
      </c>
      <c r="F37" s="9">
        <f>Table1456[[#This Row],[16 August release - First dose % coverage]]-Table1456[[#This Row],[9 August release - First dose % coverage]]</f>
        <v>3.6000000000000032E-2</v>
      </c>
      <c r="G37" s="10">
        <f>VLOOKUP(Table1456[[#This Row],[Statistical Area 4]],'9 August'!B:C,2,FALSE)</f>
        <v>0.49299999999999999</v>
      </c>
      <c r="H37" s="9">
        <f>Table1456[[#This Row],[9 August release - First dose % coverage]]-Table1456[[#This Row],[2 August release - First dose % coverage]]</f>
        <v>3.0999999999999972E-2</v>
      </c>
      <c r="I37" s="10">
        <f>VLOOKUP(Table1456[[#This Row],[Statistical Area 4]],'2 August'!B:C,2,FALSE)</f>
        <v>0.46200000000000002</v>
      </c>
    </row>
    <row r="38" spans="1:9" ht="15" customHeight="1" x14ac:dyDescent="0.25">
      <c r="A38" s="7" t="s">
        <v>37</v>
      </c>
      <c r="B38" s="7" t="s">
        <v>42</v>
      </c>
      <c r="C38" s="8">
        <f>VLOOKUP(Table1456[[#This Row],[Statistical Area 4]],'23 August'!B:C,2,FALSE)</f>
        <v>0.52</v>
      </c>
      <c r="D38" s="9">
        <f>Table1456[[#This Row],[23 August release - First dose % coverage]]-Table1456[[#This Row],[16 August release - First dose % coverage]]</f>
        <v>5.2999999999999992E-2</v>
      </c>
      <c r="E38" s="10">
        <f>VLOOKUP(Table1456[[#This Row],[Statistical Area 4]],'16 August'!B:C,2,FALSE)</f>
        <v>0.46700000000000003</v>
      </c>
      <c r="F38" s="9">
        <f>Table1456[[#This Row],[16 August release - First dose % coverage]]-Table1456[[#This Row],[9 August release - First dose % coverage]]</f>
        <v>3.400000000000003E-2</v>
      </c>
      <c r="G38" s="10">
        <f>VLOOKUP(Table1456[[#This Row],[Statistical Area 4]],'9 August'!B:C,2,FALSE)</f>
        <v>0.433</v>
      </c>
      <c r="H38" s="9">
        <f>Table1456[[#This Row],[9 August release - First dose % coverage]]-Table1456[[#This Row],[2 August release - First dose % coverage]]</f>
        <v>2.9999999999999971E-2</v>
      </c>
      <c r="I38" s="10">
        <f>VLOOKUP(Table1456[[#This Row],[Statistical Area 4]],'2 August'!B:C,2,FALSE)</f>
        <v>0.40300000000000002</v>
      </c>
    </row>
    <row r="39" spans="1:9" ht="15" customHeight="1" x14ac:dyDescent="0.25">
      <c r="A39" s="7" t="s">
        <v>37</v>
      </c>
      <c r="B39" s="7" t="s">
        <v>43</v>
      </c>
      <c r="C39" s="8">
        <f>VLOOKUP(Table1456[[#This Row],[Statistical Area 4]],'23 August'!B:C,2,FALSE)</f>
        <v>0.49</v>
      </c>
      <c r="D39" s="9">
        <f>Table1456[[#This Row],[23 August release - First dose % coverage]]-Table1456[[#This Row],[16 August release - First dose % coverage]]</f>
        <v>3.5999999999999976E-2</v>
      </c>
      <c r="E39" s="10">
        <f>VLOOKUP(Table1456[[#This Row],[Statistical Area 4]],'16 August'!B:C,2,FALSE)</f>
        <v>0.45400000000000001</v>
      </c>
      <c r="F39" s="9">
        <f>Table1456[[#This Row],[16 August release - First dose % coverage]]-Table1456[[#This Row],[9 August release - First dose % coverage]]</f>
        <v>3.7000000000000033E-2</v>
      </c>
      <c r="G39" s="10">
        <f>VLOOKUP(Table1456[[#This Row],[Statistical Area 4]],'9 August'!B:C,2,FALSE)</f>
        <v>0.41699999999999998</v>
      </c>
      <c r="H39" s="9">
        <f>Table1456[[#This Row],[9 August release - First dose % coverage]]-Table1456[[#This Row],[2 August release - First dose % coverage]]</f>
        <v>2.5999999999999968E-2</v>
      </c>
      <c r="I39" s="10">
        <f>VLOOKUP(Table1456[[#This Row],[Statistical Area 4]],'2 August'!B:C,2,FALSE)</f>
        <v>0.39100000000000001</v>
      </c>
    </row>
    <row r="40" spans="1:9" ht="15" customHeight="1" x14ac:dyDescent="0.25">
      <c r="A40" s="7" t="s">
        <v>37</v>
      </c>
      <c r="B40" s="7" t="s">
        <v>44</v>
      </c>
      <c r="C40" s="8">
        <f>VLOOKUP(Table1456[[#This Row],[Statistical Area 4]],'23 August'!B:C,2,FALSE)</f>
        <v>0.46700000000000003</v>
      </c>
      <c r="D40" s="9">
        <f>Table1456[[#This Row],[23 August release - First dose % coverage]]-Table1456[[#This Row],[16 August release - First dose % coverage]]</f>
        <v>3.5000000000000031E-2</v>
      </c>
      <c r="E40" s="10">
        <f>VLOOKUP(Table1456[[#This Row],[Statistical Area 4]],'16 August'!B:C,2,FALSE)</f>
        <v>0.432</v>
      </c>
      <c r="F40" s="9">
        <f>Table1456[[#This Row],[16 August release - First dose % coverage]]-Table1456[[#This Row],[9 August release - First dose % coverage]]</f>
        <v>3.999999999999998E-2</v>
      </c>
      <c r="G40" s="10">
        <f>VLOOKUP(Table1456[[#This Row],[Statistical Area 4]],'9 August'!B:C,2,FALSE)</f>
        <v>0.39200000000000002</v>
      </c>
      <c r="H40" s="9">
        <f>Table1456[[#This Row],[9 August release - First dose % coverage]]-Table1456[[#This Row],[2 August release - First dose % coverage]]</f>
        <v>2.300000000000002E-2</v>
      </c>
      <c r="I40" s="10">
        <f>VLOOKUP(Table1456[[#This Row],[Statistical Area 4]],'2 August'!B:C,2,FALSE)</f>
        <v>0.36899999999999999</v>
      </c>
    </row>
    <row r="41" spans="1:9" ht="15" customHeight="1" x14ac:dyDescent="0.25">
      <c r="A41" s="7" t="s">
        <v>37</v>
      </c>
      <c r="B41" s="7" t="s">
        <v>45</v>
      </c>
      <c r="C41" s="8">
        <f>VLOOKUP(Table1456[[#This Row],[Statistical Area 4]],'23 August'!B:C,2,FALSE)</f>
        <v>0.38900000000000001</v>
      </c>
      <c r="D41" s="9">
        <f>Table1456[[#This Row],[23 August release - First dose % coverage]]-Table1456[[#This Row],[16 August release - First dose % coverage]]</f>
        <v>3.7000000000000033E-2</v>
      </c>
      <c r="E41" s="10">
        <f>VLOOKUP(Table1456[[#This Row],[Statistical Area 4]],'16 August'!B:C,2,FALSE)</f>
        <v>0.35199999999999998</v>
      </c>
      <c r="F41" s="9">
        <f>Table1456[[#This Row],[16 August release - First dose % coverage]]-Table1456[[#This Row],[9 August release - First dose % coverage]]</f>
        <v>2.1999999999999964E-2</v>
      </c>
      <c r="G41" s="10">
        <f>VLOOKUP(Table1456[[#This Row],[Statistical Area 4]],'9 August'!B:C,2,FALSE)</f>
        <v>0.33</v>
      </c>
      <c r="H41" s="9">
        <f>Table1456[[#This Row],[9 August release - First dose % coverage]]-Table1456[[#This Row],[2 August release - First dose % coverage]]</f>
        <v>2.7000000000000024E-2</v>
      </c>
      <c r="I41" s="10">
        <f>VLOOKUP(Table1456[[#This Row],[Statistical Area 4]],'2 August'!B:C,2,FALSE)</f>
        <v>0.30299999999999999</v>
      </c>
    </row>
    <row r="42" spans="1:9" ht="15" customHeight="1" x14ac:dyDescent="0.25">
      <c r="A42" s="7" t="s">
        <v>37</v>
      </c>
      <c r="B42" s="7" t="s">
        <v>46</v>
      </c>
      <c r="C42" s="8">
        <f>VLOOKUP(Table1456[[#This Row],[Statistical Area 4]],'23 August'!B:C,2,FALSE)</f>
        <v>0.435</v>
      </c>
      <c r="D42" s="9">
        <f>Table1456[[#This Row],[23 August release - First dose % coverage]]-Table1456[[#This Row],[16 August release - First dose % coverage]]</f>
        <v>3.7999999999999978E-2</v>
      </c>
      <c r="E42" s="10">
        <f>VLOOKUP(Table1456[[#This Row],[Statistical Area 4]],'16 August'!B:C,2,FALSE)</f>
        <v>0.39700000000000002</v>
      </c>
      <c r="F42" s="9">
        <f>Table1456[[#This Row],[16 August release - First dose % coverage]]-Table1456[[#This Row],[9 August release - First dose % coverage]]</f>
        <v>2.5000000000000022E-2</v>
      </c>
      <c r="G42" s="10">
        <f>VLOOKUP(Table1456[[#This Row],[Statistical Area 4]],'9 August'!B:C,2,FALSE)</f>
        <v>0.372</v>
      </c>
      <c r="H42" s="9">
        <f>Table1456[[#This Row],[9 August release - First dose % coverage]]-Table1456[[#This Row],[2 August release - First dose % coverage]]</f>
        <v>2.8000000000000025E-2</v>
      </c>
      <c r="I42" s="10">
        <f>VLOOKUP(Table1456[[#This Row],[Statistical Area 4]],'2 August'!B:C,2,FALSE)</f>
        <v>0.34399999999999997</v>
      </c>
    </row>
    <row r="43" spans="1:9" ht="15" customHeight="1" x14ac:dyDescent="0.25">
      <c r="A43" s="7" t="s">
        <v>37</v>
      </c>
      <c r="B43" s="7" t="s">
        <v>47</v>
      </c>
      <c r="C43" s="8">
        <f>VLOOKUP(Table1456[[#This Row],[Statistical Area 4]],'23 August'!B:C,2,FALSE)</f>
        <v>0.40600000000000003</v>
      </c>
      <c r="D43" s="9">
        <f>Table1456[[#This Row],[23 August release - First dose % coverage]]-Table1456[[#This Row],[16 August release - First dose % coverage]]</f>
        <v>3.3000000000000029E-2</v>
      </c>
      <c r="E43" s="10">
        <f>VLOOKUP(Table1456[[#This Row],[Statistical Area 4]],'16 August'!B:C,2,FALSE)</f>
        <v>0.373</v>
      </c>
      <c r="F43" s="9">
        <f>Table1456[[#This Row],[16 August release - First dose % coverage]]-Table1456[[#This Row],[9 August release - First dose % coverage]]</f>
        <v>2.9999999999999971E-2</v>
      </c>
      <c r="G43" s="10">
        <f>VLOOKUP(Table1456[[#This Row],[Statistical Area 4]],'9 August'!B:C,2,FALSE)</f>
        <v>0.34300000000000003</v>
      </c>
      <c r="H43" s="9">
        <f>Table1456[[#This Row],[9 August release - First dose % coverage]]-Table1456[[#This Row],[2 August release - First dose % coverage]]</f>
        <v>2.5000000000000022E-2</v>
      </c>
      <c r="I43" s="10">
        <f>VLOOKUP(Table1456[[#This Row],[Statistical Area 4]],'2 August'!B:C,2,FALSE)</f>
        <v>0.318</v>
      </c>
    </row>
    <row r="44" spans="1:9" ht="15" customHeight="1" x14ac:dyDescent="0.25">
      <c r="A44" s="7" t="s">
        <v>37</v>
      </c>
      <c r="B44" s="7" t="s">
        <v>48</v>
      </c>
      <c r="C44" s="8">
        <f>VLOOKUP(Table1456[[#This Row],[Statistical Area 4]],'23 August'!B:C,2,FALSE)</f>
        <v>0.36899999999999999</v>
      </c>
      <c r="D44" s="9">
        <f>Table1456[[#This Row],[23 August release - First dose % coverage]]-Table1456[[#This Row],[16 August release - First dose % coverage]]</f>
        <v>2.9999999999999971E-2</v>
      </c>
      <c r="E44" s="10">
        <f>VLOOKUP(Table1456[[#This Row],[Statistical Area 4]],'16 August'!B:C,2,FALSE)</f>
        <v>0.33900000000000002</v>
      </c>
      <c r="F44" s="9">
        <f>Table1456[[#This Row],[16 August release - First dose % coverage]]-Table1456[[#This Row],[9 August release - First dose % coverage]]</f>
        <v>2.7000000000000024E-2</v>
      </c>
      <c r="G44" s="10">
        <f>VLOOKUP(Table1456[[#This Row],[Statistical Area 4]],'9 August'!B:C,2,FALSE)</f>
        <v>0.312</v>
      </c>
      <c r="H44" s="9">
        <f>Table1456[[#This Row],[9 August release - First dose % coverage]]-Table1456[[#This Row],[2 August release - First dose % coverage]]</f>
        <v>2.7000000000000024E-2</v>
      </c>
      <c r="I44" s="10">
        <f>VLOOKUP(Table1456[[#This Row],[Statistical Area 4]],'2 August'!B:C,2,FALSE)</f>
        <v>0.28499999999999998</v>
      </c>
    </row>
    <row r="45" spans="1:9" ht="15" customHeight="1" x14ac:dyDescent="0.25">
      <c r="A45" s="7" t="s">
        <v>37</v>
      </c>
      <c r="B45" s="7" t="s">
        <v>49</v>
      </c>
      <c r="C45" s="8">
        <f>VLOOKUP(Table1456[[#This Row],[Statistical Area 4]],'23 August'!B:C,2,FALSE)</f>
        <v>0.36699999999999999</v>
      </c>
      <c r="D45" s="9">
        <f>Table1456[[#This Row],[23 August release - First dose % coverage]]-Table1456[[#This Row],[16 August release - First dose % coverage]]</f>
        <v>3.8999999999999979E-2</v>
      </c>
      <c r="E45" s="10">
        <f>VLOOKUP(Table1456[[#This Row],[Statistical Area 4]],'16 August'!B:C,2,FALSE)</f>
        <v>0.32800000000000001</v>
      </c>
      <c r="F45" s="9">
        <f>Table1456[[#This Row],[16 August release - First dose % coverage]]-Table1456[[#This Row],[9 August release - First dose % coverage]]</f>
        <v>3.0000000000000027E-2</v>
      </c>
      <c r="G45" s="10">
        <f>VLOOKUP(Table1456[[#This Row],[Statistical Area 4]],'9 August'!B:C,2,FALSE)</f>
        <v>0.29799999999999999</v>
      </c>
      <c r="H45" s="9">
        <f>Table1456[[#This Row],[9 August release - First dose % coverage]]-Table1456[[#This Row],[2 August release - First dose % coverage]]</f>
        <v>2.6999999999999968E-2</v>
      </c>
      <c r="I45" s="10">
        <f>VLOOKUP(Table1456[[#This Row],[Statistical Area 4]],'2 August'!B:C,2,FALSE)</f>
        <v>0.27100000000000002</v>
      </c>
    </row>
    <row r="46" spans="1:9" ht="15" customHeight="1" x14ac:dyDescent="0.25">
      <c r="A46" s="7" t="s">
        <v>37</v>
      </c>
      <c r="B46" s="7" t="s">
        <v>50</v>
      </c>
      <c r="C46" s="8">
        <f>VLOOKUP(Table1456[[#This Row],[Statistical Area 4]],'23 August'!B:C,2,FALSE)</f>
        <v>0.48599999999999999</v>
      </c>
      <c r="D46" s="9">
        <f>Table1456[[#This Row],[23 August release - First dose % coverage]]-Table1456[[#This Row],[16 August release - First dose % coverage]]</f>
        <v>3.3999999999999975E-2</v>
      </c>
      <c r="E46" s="10">
        <f>VLOOKUP(Table1456[[#This Row],[Statistical Area 4]],'16 August'!B:C,2,FALSE)</f>
        <v>0.45200000000000001</v>
      </c>
      <c r="F46" s="9">
        <f>Table1456[[#This Row],[16 August release - First dose % coverage]]-Table1456[[#This Row],[9 August release - First dose % coverage]]</f>
        <v>2.8000000000000025E-2</v>
      </c>
      <c r="G46" s="10">
        <f>VLOOKUP(Table1456[[#This Row],[Statistical Area 4]],'9 August'!B:C,2,FALSE)</f>
        <v>0.42399999999999999</v>
      </c>
      <c r="H46" s="9">
        <f>Table1456[[#This Row],[9 August release - First dose % coverage]]-Table1456[[#This Row],[2 August release - First dose % coverage]]</f>
        <v>2.899999999999997E-2</v>
      </c>
      <c r="I46" s="10">
        <f>VLOOKUP(Table1456[[#This Row],[Statistical Area 4]],'2 August'!B:C,2,FALSE)</f>
        <v>0.39500000000000002</v>
      </c>
    </row>
    <row r="47" spans="1:9" ht="15" customHeight="1" x14ac:dyDescent="0.25">
      <c r="A47" s="7" t="s">
        <v>37</v>
      </c>
      <c r="B47" s="7" t="s">
        <v>51</v>
      </c>
      <c r="C47" s="8">
        <f>VLOOKUP(Table1456[[#This Row],[Statistical Area 4]],'23 August'!B:C,2,FALSE)</f>
        <v>0.47399999999999998</v>
      </c>
      <c r="D47" s="9">
        <f>Table1456[[#This Row],[23 August release - First dose % coverage]]-Table1456[[#This Row],[16 August release - First dose % coverage]]</f>
        <v>4.2999999999999983E-2</v>
      </c>
      <c r="E47" s="10">
        <f>VLOOKUP(Table1456[[#This Row],[Statistical Area 4]],'16 August'!B:C,2,FALSE)</f>
        <v>0.43099999999999999</v>
      </c>
      <c r="F47" s="9">
        <f>Table1456[[#This Row],[16 August release - First dose % coverage]]-Table1456[[#This Row],[9 August release - First dose % coverage]]</f>
        <v>3.0999999999999972E-2</v>
      </c>
      <c r="G47" s="10">
        <f>VLOOKUP(Table1456[[#This Row],[Statistical Area 4]],'9 August'!B:C,2,FALSE)</f>
        <v>0.4</v>
      </c>
      <c r="H47" s="9">
        <f>Table1456[[#This Row],[9 August release - First dose % coverage]]-Table1456[[#This Row],[2 August release - First dose % coverage]]</f>
        <v>3.0000000000000027E-2</v>
      </c>
      <c r="I47" s="10">
        <f>VLOOKUP(Table1456[[#This Row],[Statistical Area 4]],'2 August'!B:C,2,FALSE)</f>
        <v>0.37</v>
      </c>
    </row>
    <row r="48" spans="1:9" ht="15" customHeight="1" x14ac:dyDescent="0.25">
      <c r="A48" s="7" t="s">
        <v>37</v>
      </c>
      <c r="B48" s="7" t="s">
        <v>52</v>
      </c>
      <c r="C48" s="8">
        <f>VLOOKUP(Table1456[[#This Row],[Statistical Area 4]],'23 August'!B:C,2,FALSE)</f>
        <v>0.39900000000000002</v>
      </c>
      <c r="D48" s="9">
        <f>Table1456[[#This Row],[23 August release - First dose % coverage]]-Table1456[[#This Row],[16 August release - First dose % coverage]]</f>
        <v>8.7000000000000022E-2</v>
      </c>
      <c r="E48" s="10">
        <f>VLOOKUP(Table1456[[#This Row],[Statistical Area 4]],'16 August'!B:C,2,FALSE)</f>
        <v>0.312</v>
      </c>
      <c r="F48" s="9">
        <f>Table1456[[#This Row],[16 August release - First dose % coverage]]-Table1456[[#This Row],[9 August release - First dose % coverage]]</f>
        <v>2.7000000000000024E-2</v>
      </c>
      <c r="G48" s="10">
        <f>VLOOKUP(Table1456[[#This Row],[Statistical Area 4]],'9 August'!B:C,2,FALSE)</f>
        <v>0.28499999999999998</v>
      </c>
      <c r="H48" s="9">
        <f>Table1456[[#This Row],[9 August release - First dose % coverage]]-Table1456[[#This Row],[2 August release - First dose % coverage]]</f>
        <v>2.1999999999999964E-2</v>
      </c>
      <c r="I48" s="10">
        <f>VLOOKUP(Table1456[[#This Row],[Statistical Area 4]],'2 August'!B:C,2,FALSE)</f>
        <v>0.26300000000000001</v>
      </c>
    </row>
    <row r="49" spans="1:9" ht="15" customHeight="1" x14ac:dyDescent="0.25">
      <c r="A49" s="7" t="s">
        <v>37</v>
      </c>
      <c r="B49" s="7" t="s">
        <v>53</v>
      </c>
      <c r="C49" s="8">
        <f>VLOOKUP(Table1456[[#This Row],[Statistical Area 4]],'23 August'!B:C,2,FALSE)</f>
        <v>0.52200000000000002</v>
      </c>
      <c r="D49" s="9">
        <f>Table1456[[#This Row],[23 August release - First dose % coverage]]-Table1456[[#This Row],[16 August release - First dose % coverage]]</f>
        <v>3.5000000000000031E-2</v>
      </c>
      <c r="E49" s="10">
        <f>VLOOKUP(Table1456[[#This Row],[Statistical Area 4]],'16 August'!B:C,2,FALSE)</f>
        <v>0.48699999999999999</v>
      </c>
      <c r="F49" s="9">
        <f>Table1456[[#This Row],[16 August release - First dose % coverage]]-Table1456[[#This Row],[9 August release - First dose % coverage]]</f>
        <v>3.1999999999999973E-2</v>
      </c>
      <c r="G49" s="10">
        <f>VLOOKUP(Table1456[[#This Row],[Statistical Area 4]],'9 August'!B:C,2,FALSE)</f>
        <v>0.45500000000000002</v>
      </c>
      <c r="H49" s="9">
        <f>Table1456[[#This Row],[9 August release - First dose % coverage]]-Table1456[[#This Row],[2 August release - First dose % coverage]]</f>
        <v>2.9000000000000026E-2</v>
      </c>
      <c r="I49" s="10">
        <f>VLOOKUP(Table1456[[#This Row],[Statistical Area 4]],'2 August'!B:C,2,FALSE)</f>
        <v>0.42599999999999999</v>
      </c>
    </row>
    <row r="50" spans="1:9" ht="15" customHeight="1" x14ac:dyDescent="0.25">
      <c r="A50" s="7" t="s">
        <v>37</v>
      </c>
      <c r="B50" s="7" t="s">
        <v>54</v>
      </c>
      <c r="C50" s="8">
        <f>VLOOKUP(Table1456[[#This Row],[Statistical Area 4]],'23 August'!B:C,2,FALSE)</f>
        <v>0.48099999999999998</v>
      </c>
      <c r="D50" s="9">
        <f>Table1456[[#This Row],[23 August release - First dose % coverage]]-Table1456[[#This Row],[16 August release - First dose % coverage]]</f>
        <v>4.5999999999999985E-2</v>
      </c>
      <c r="E50" s="10">
        <f>VLOOKUP(Table1456[[#This Row],[Statistical Area 4]],'16 August'!B:C,2,FALSE)</f>
        <v>0.435</v>
      </c>
      <c r="F50" s="9">
        <f>Table1456[[#This Row],[16 August release - First dose % coverage]]-Table1456[[#This Row],[9 August release - First dose % coverage]]</f>
        <v>3.5999999999999976E-2</v>
      </c>
      <c r="G50" s="10">
        <f>VLOOKUP(Table1456[[#This Row],[Statistical Area 4]],'9 August'!B:C,2,FALSE)</f>
        <v>0.39900000000000002</v>
      </c>
      <c r="H50" s="9">
        <f>Table1456[[#This Row],[9 August release - First dose % coverage]]-Table1456[[#This Row],[2 August release - First dose % coverage]]</f>
        <v>2.7000000000000024E-2</v>
      </c>
      <c r="I50" s="10">
        <f>VLOOKUP(Table1456[[#This Row],[Statistical Area 4]],'2 August'!B:C,2,FALSE)</f>
        <v>0.372</v>
      </c>
    </row>
    <row r="51" spans="1:9" ht="15" customHeight="1" x14ac:dyDescent="0.25">
      <c r="A51" s="7" t="s">
        <v>37</v>
      </c>
      <c r="B51" s="7" t="s">
        <v>55</v>
      </c>
      <c r="C51" s="8">
        <f>VLOOKUP(Table1456[[#This Row],[Statistical Area 4]],'23 August'!B:C,2,FALSE)</f>
        <v>0.46300000000000002</v>
      </c>
      <c r="D51" s="9">
        <f>Table1456[[#This Row],[23 August release - First dose % coverage]]-Table1456[[#This Row],[16 August release - First dose % coverage]]</f>
        <v>4.500000000000004E-2</v>
      </c>
      <c r="E51" s="10">
        <f>VLOOKUP(Table1456[[#This Row],[Statistical Area 4]],'16 August'!B:C,2,FALSE)</f>
        <v>0.41799999999999998</v>
      </c>
      <c r="F51" s="9">
        <f>Table1456[[#This Row],[16 August release - First dose % coverage]]-Table1456[[#This Row],[9 August release - First dose % coverage]]</f>
        <v>2.9999999999999971E-2</v>
      </c>
      <c r="G51" s="10">
        <f>VLOOKUP(Table1456[[#This Row],[Statistical Area 4]],'9 August'!B:C,2,FALSE)</f>
        <v>0.38800000000000001</v>
      </c>
      <c r="H51" s="9">
        <f>Table1456[[#This Row],[9 August release - First dose % coverage]]-Table1456[[#This Row],[2 August release - First dose % coverage]]</f>
        <v>2.5000000000000022E-2</v>
      </c>
      <c r="I51" s="10">
        <f>VLOOKUP(Table1456[[#This Row],[Statistical Area 4]],'2 August'!B:C,2,FALSE)</f>
        <v>0.36299999999999999</v>
      </c>
    </row>
    <row r="52" spans="1:9" ht="15" customHeight="1" x14ac:dyDescent="0.25">
      <c r="A52" s="7" t="s">
        <v>37</v>
      </c>
      <c r="B52" s="7" t="s">
        <v>56</v>
      </c>
      <c r="C52" s="8">
        <f>VLOOKUP(Table1456[[#This Row],[Statistical Area 4]],'23 August'!B:C,2,FALSE)</f>
        <v>0.49299999999999999</v>
      </c>
      <c r="D52" s="9">
        <f>Table1456[[#This Row],[23 August release - First dose % coverage]]-Table1456[[#This Row],[16 August release - First dose % coverage]]</f>
        <v>3.3999999999999975E-2</v>
      </c>
      <c r="E52" s="10">
        <f>VLOOKUP(Table1456[[#This Row],[Statistical Area 4]],'16 August'!B:C,2,FALSE)</f>
        <v>0.45900000000000002</v>
      </c>
      <c r="F52" s="9">
        <f>Table1456[[#This Row],[16 August release - First dose % coverage]]-Table1456[[#This Row],[9 August release - First dose % coverage]]</f>
        <v>3.5000000000000031E-2</v>
      </c>
      <c r="G52" s="10">
        <f>VLOOKUP(Table1456[[#This Row],[Statistical Area 4]],'9 August'!B:C,2,FALSE)</f>
        <v>0.42399999999999999</v>
      </c>
      <c r="H52" s="9">
        <f>Table1456[[#This Row],[9 August release - First dose % coverage]]-Table1456[[#This Row],[2 August release - First dose % coverage]]</f>
        <v>3.6999999999999977E-2</v>
      </c>
      <c r="I52" s="10">
        <f>VLOOKUP(Table1456[[#This Row],[Statistical Area 4]],'2 August'!B:C,2,FALSE)</f>
        <v>0.38700000000000001</v>
      </c>
    </row>
    <row r="53" spans="1:9" ht="15" customHeight="1" x14ac:dyDescent="0.25">
      <c r="A53" s="7" t="s">
        <v>57</v>
      </c>
      <c r="B53" s="7" t="s">
        <v>58</v>
      </c>
      <c r="C53" s="8">
        <f>VLOOKUP(Table1456[[#This Row],[Statistical Area 4]],'23 August'!B:C,2,FALSE)</f>
        <v>0.55600000000000005</v>
      </c>
      <c r="D53" s="9">
        <f>Table1456[[#This Row],[23 August release - First dose % coverage]]-Table1456[[#This Row],[16 August release - First dose % coverage]]</f>
        <v>5.0000000000000044E-2</v>
      </c>
      <c r="E53" s="10">
        <f>VLOOKUP(Table1456[[#This Row],[Statistical Area 4]],'16 August'!B:C,2,FALSE)</f>
        <v>0.50600000000000001</v>
      </c>
      <c r="F53" s="9">
        <f>Table1456[[#This Row],[16 August release - First dose % coverage]]-Table1456[[#This Row],[9 August release - First dose % coverage]]</f>
        <v>2.6000000000000023E-2</v>
      </c>
      <c r="G53" s="10">
        <f>VLOOKUP(Table1456[[#This Row],[Statistical Area 4]],'9 August'!B:C,2,FALSE)</f>
        <v>0.48</v>
      </c>
      <c r="H53" s="9">
        <f>Table1456[[#This Row],[9 August release - First dose % coverage]]-Table1456[[#This Row],[2 August release - First dose % coverage]]</f>
        <v>2.4999999999999967E-2</v>
      </c>
      <c r="I53" s="10">
        <f>VLOOKUP(Table1456[[#This Row],[Statistical Area 4]],'2 August'!B:C,2,FALSE)</f>
        <v>0.45500000000000002</v>
      </c>
    </row>
    <row r="54" spans="1:9" ht="15" customHeight="1" x14ac:dyDescent="0.25">
      <c r="A54" s="7" t="s">
        <v>57</v>
      </c>
      <c r="B54" s="7" t="s">
        <v>59</v>
      </c>
      <c r="C54" s="8">
        <f>VLOOKUP(Table1456[[#This Row],[Statistical Area 4]],'23 August'!B:C,2,FALSE)</f>
        <v>0.42699999999999999</v>
      </c>
      <c r="D54" s="9">
        <f>Table1456[[#This Row],[23 August release - First dose % coverage]]-Table1456[[#This Row],[16 August release - First dose % coverage]]</f>
        <v>2.899999999999997E-2</v>
      </c>
      <c r="E54" s="10">
        <f>VLOOKUP(Table1456[[#This Row],[Statistical Area 4]],'16 August'!B:C,2,FALSE)</f>
        <v>0.39800000000000002</v>
      </c>
      <c r="F54" s="9">
        <f>Table1456[[#This Row],[16 August release - First dose % coverage]]-Table1456[[#This Row],[9 August release - First dose % coverage]]</f>
        <v>2.5000000000000022E-2</v>
      </c>
      <c r="G54" s="10">
        <f>VLOOKUP(Table1456[[#This Row],[Statistical Area 4]],'9 August'!B:C,2,FALSE)</f>
        <v>0.373</v>
      </c>
      <c r="H54" s="9">
        <f>Table1456[[#This Row],[9 August release - First dose % coverage]]-Table1456[[#This Row],[2 August release - First dose % coverage]]</f>
        <v>2.9000000000000026E-2</v>
      </c>
      <c r="I54" s="10">
        <f>VLOOKUP(Table1456[[#This Row],[Statistical Area 4]],'2 August'!B:C,2,FALSE)</f>
        <v>0.34399999999999997</v>
      </c>
    </row>
    <row r="55" spans="1:9" ht="15" customHeight="1" x14ac:dyDescent="0.25">
      <c r="A55" s="7" t="s">
        <v>57</v>
      </c>
      <c r="B55" s="7" t="s">
        <v>60</v>
      </c>
      <c r="C55" s="8">
        <f>VLOOKUP(Table1456[[#This Row],[Statistical Area 4]],'23 August'!B:C,2,FALSE)</f>
        <v>0.54100000000000004</v>
      </c>
      <c r="D55" s="9">
        <f>Table1456[[#This Row],[23 August release - First dose % coverage]]-Table1456[[#This Row],[16 August release - First dose % coverage]]</f>
        <v>3.2000000000000028E-2</v>
      </c>
      <c r="E55" s="10">
        <f>VLOOKUP(Table1456[[#This Row],[Statistical Area 4]],'16 August'!B:C,2,FALSE)</f>
        <v>0.50900000000000001</v>
      </c>
      <c r="F55" s="9">
        <f>Table1456[[#This Row],[16 August release - First dose % coverage]]-Table1456[[#This Row],[9 August release - First dose % coverage]]</f>
        <v>2.4000000000000021E-2</v>
      </c>
      <c r="G55" s="10">
        <f>VLOOKUP(Table1456[[#This Row],[Statistical Area 4]],'9 August'!B:C,2,FALSE)</f>
        <v>0.48499999999999999</v>
      </c>
      <c r="H55" s="9">
        <f>Table1456[[#This Row],[9 August release - First dose % coverage]]-Table1456[[#This Row],[2 August release - First dose % coverage]]</f>
        <v>2.3999999999999966E-2</v>
      </c>
      <c r="I55" s="10">
        <f>VLOOKUP(Table1456[[#This Row],[Statistical Area 4]],'2 August'!B:C,2,FALSE)</f>
        <v>0.46100000000000002</v>
      </c>
    </row>
    <row r="56" spans="1:9" ht="15" customHeight="1" x14ac:dyDescent="0.25">
      <c r="A56" s="7" t="s">
        <v>57</v>
      </c>
      <c r="B56" s="7" t="s">
        <v>61</v>
      </c>
      <c r="C56" s="8">
        <f>VLOOKUP(Table1456[[#This Row],[Statistical Area 4]],'23 August'!B:C,2,FALSE)</f>
        <v>0.44500000000000001</v>
      </c>
      <c r="D56" s="9">
        <f>Table1456[[#This Row],[23 August release - First dose % coverage]]-Table1456[[#This Row],[16 August release - First dose % coverage]]</f>
        <v>3.400000000000003E-2</v>
      </c>
      <c r="E56" s="10">
        <f>VLOOKUP(Table1456[[#This Row],[Statistical Area 4]],'16 August'!B:C,2,FALSE)</f>
        <v>0.41099999999999998</v>
      </c>
      <c r="F56" s="9">
        <f>Table1456[[#This Row],[16 August release - First dose % coverage]]-Table1456[[#This Row],[9 August release - First dose % coverage]]</f>
        <v>2.5999999999999968E-2</v>
      </c>
      <c r="G56" s="10">
        <f>VLOOKUP(Table1456[[#This Row],[Statistical Area 4]],'9 August'!B:C,2,FALSE)</f>
        <v>0.38500000000000001</v>
      </c>
      <c r="H56" s="9">
        <f>Table1456[[#This Row],[9 August release - First dose % coverage]]-Table1456[[#This Row],[2 August release - First dose % coverage]]</f>
        <v>2.6000000000000023E-2</v>
      </c>
      <c r="I56" s="10">
        <f>VLOOKUP(Table1456[[#This Row],[Statistical Area 4]],'2 August'!B:C,2,FALSE)</f>
        <v>0.35899999999999999</v>
      </c>
    </row>
    <row r="57" spans="1:9" ht="15" customHeight="1" x14ac:dyDescent="0.25">
      <c r="A57" s="7" t="s">
        <v>57</v>
      </c>
      <c r="B57" s="7" t="s">
        <v>62</v>
      </c>
      <c r="C57" s="8">
        <f>VLOOKUP(Table1456[[#This Row],[Statistical Area 4]],'23 August'!B:C,2,FALSE)</f>
        <v>0.52500000000000002</v>
      </c>
      <c r="D57" s="9">
        <f>Table1456[[#This Row],[23 August release - First dose % coverage]]-Table1456[[#This Row],[16 August release - First dose % coverage]]</f>
        <v>9.7000000000000031E-2</v>
      </c>
      <c r="E57" s="10">
        <f>VLOOKUP(Table1456[[#This Row],[Statistical Area 4]],'16 August'!B:C,2,FALSE)</f>
        <v>0.42799999999999999</v>
      </c>
      <c r="F57" s="9">
        <f>Table1456[[#This Row],[16 August release - First dose % coverage]]-Table1456[[#This Row],[9 August release - First dose % coverage]]</f>
        <v>2.2999999999999965E-2</v>
      </c>
      <c r="G57" s="10">
        <f>VLOOKUP(Table1456[[#This Row],[Statistical Area 4]],'9 August'!B:C,2,FALSE)</f>
        <v>0.40500000000000003</v>
      </c>
      <c r="H57" s="9">
        <f>Table1456[[#This Row],[9 August release - First dose % coverage]]-Table1456[[#This Row],[2 August release - First dose % coverage]]</f>
        <v>2.4000000000000021E-2</v>
      </c>
      <c r="I57" s="10">
        <f>VLOOKUP(Table1456[[#This Row],[Statistical Area 4]],'2 August'!B:C,2,FALSE)</f>
        <v>0.38100000000000001</v>
      </c>
    </row>
    <row r="58" spans="1:9" ht="15" customHeight="1" x14ac:dyDescent="0.25">
      <c r="A58" s="7" t="s">
        <v>57</v>
      </c>
      <c r="B58" s="7" t="s">
        <v>63</v>
      </c>
      <c r="C58" s="8">
        <f>VLOOKUP(Table1456[[#This Row],[Statistical Area 4]],'23 August'!B:C,2,FALSE)</f>
        <v>0.45</v>
      </c>
      <c r="D58" s="9">
        <f>Table1456[[#This Row],[23 August release - First dose % coverage]]-Table1456[[#This Row],[16 August release - First dose % coverage]]</f>
        <v>4.3999999999999984E-2</v>
      </c>
      <c r="E58" s="10">
        <f>VLOOKUP(Table1456[[#This Row],[Statistical Area 4]],'16 August'!B:C,2,FALSE)</f>
        <v>0.40600000000000003</v>
      </c>
      <c r="F58" s="9">
        <f>Table1456[[#This Row],[16 August release - First dose % coverage]]-Table1456[[#This Row],[9 August release - First dose % coverage]]</f>
        <v>2.6000000000000023E-2</v>
      </c>
      <c r="G58" s="10">
        <f>VLOOKUP(Table1456[[#This Row],[Statistical Area 4]],'9 August'!B:C,2,FALSE)</f>
        <v>0.38</v>
      </c>
      <c r="H58" s="9">
        <f>Table1456[[#This Row],[9 August release - First dose % coverage]]-Table1456[[#This Row],[2 August release - First dose % coverage]]</f>
        <v>2.200000000000002E-2</v>
      </c>
      <c r="I58" s="10">
        <f>VLOOKUP(Table1456[[#This Row],[Statistical Area 4]],'2 August'!B:C,2,FALSE)</f>
        <v>0.35799999999999998</v>
      </c>
    </row>
    <row r="59" spans="1:9" ht="15" customHeight="1" x14ac:dyDescent="0.25">
      <c r="A59" s="7" t="s">
        <v>57</v>
      </c>
      <c r="B59" s="7" t="s">
        <v>64</v>
      </c>
      <c r="C59" s="8">
        <f>VLOOKUP(Table1456[[#This Row],[Statistical Area 4]],'23 August'!B:C,2,FALSE)</f>
        <v>0.5</v>
      </c>
      <c r="D59" s="9">
        <f>Table1456[[#This Row],[23 August release - First dose % coverage]]-Table1456[[#This Row],[16 August release - First dose % coverage]]</f>
        <v>7.5000000000000011E-2</v>
      </c>
      <c r="E59" s="10">
        <f>VLOOKUP(Table1456[[#This Row],[Statistical Area 4]],'16 August'!B:C,2,FALSE)</f>
        <v>0.42499999999999999</v>
      </c>
      <c r="F59" s="9">
        <f>Table1456[[#This Row],[16 August release - First dose % coverage]]-Table1456[[#This Row],[9 August release - First dose % coverage]]</f>
        <v>2.1999999999999964E-2</v>
      </c>
      <c r="G59" s="10">
        <f>VLOOKUP(Table1456[[#This Row],[Statistical Area 4]],'9 August'!B:C,2,FALSE)</f>
        <v>0.40300000000000002</v>
      </c>
      <c r="H59" s="9">
        <f>Table1456[[#This Row],[9 August release - First dose % coverage]]-Table1456[[#This Row],[2 August release - First dose % coverage]]</f>
        <v>1.9000000000000017E-2</v>
      </c>
      <c r="I59" s="10">
        <f>VLOOKUP(Table1456[[#This Row],[Statistical Area 4]],'2 August'!B:C,2,FALSE)</f>
        <v>0.38400000000000001</v>
      </c>
    </row>
    <row r="60" spans="1:9" ht="15" customHeight="1" x14ac:dyDescent="0.25">
      <c r="A60" s="7" t="s">
        <v>65</v>
      </c>
      <c r="B60" s="7" t="s">
        <v>66</v>
      </c>
      <c r="C60" s="8">
        <f>VLOOKUP(Table1456[[#This Row],[Statistical Area 4]],'23 August'!B:C,2,FALSE)</f>
        <v>0.57299999999999995</v>
      </c>
      <c r="D60" s="9">
        <f>Table1456[[#This Row],[23 August release - First dose % coverage]]-Table1456[[#This Row],[16 August release - First dose % coverage]]</f>
        <v>2.2999999999999909E-2</v>
      </c>
      <c r="E60" s="10">
        <f>VLOOKUP(Table1456[[#This Row],[Statistical Area 4]],'16 August'!B:C,2,FALSE)</f>
        <v>0.55000000000000004</v>
      </c>
      <c r="F60" s="9">
        <f>Table1456[[#This Row],[16 August release - First dose % coverage]]-Table1456[[#This Row],[9 August release - First dose % coverage]]</f>
        <v>1.7000000000000015E-2</v>
      </c>
      <c r="G60" s="10">
        <f>VLOOKUP(Table1456[[#This Row],[Statistical Area 4]],'9 August'!B:C,2,FALSE)</f>
        <v>0.53300000000000003</v>
      </c>
      <c r="H60" s="9">
        <f>Table1456[[#This Row],[9 August release - First dose % coverage]]-Table1456[[#This Row],[2 August release - First dose % coverage]]</f>
        <v>2.5000000000000022E-2</v>
      </c>
      <c r="I60" s="10">
        <f>VLOOKUP(Table1456[[#This Row],[Statistical Area 4]],'2 August'!B:C,2,FALSE)</f>
        <v>0.50800000000000001</v>
      </c>
    </row>
    <row r="61" spans="1:9" ht="15" customHeight="1" x14ac:dyDescent="0.25">
      <c r="A61" s="7" t="s">
        <v>65</v>
      </c>
      <c r="B61" s="7" t="s">
        <v>67</v>
      </c>
      <c r="C61" s="8">
        <f>VLOOKUP(Table1456[[#This Row],[Statistical Area 4]],'23 August'!B:C,2,FALSE)</f>
        <v>0.58599999999999997</v>
      </c>
      <c r="D61" s="9">
        <f>Table1456[[#This Row],[23 August release - First dose % coverage]]-Table1456[[#This Row],[16 August release - First dose % coverage]]</f>
        <v>3.499999999999992E-2</v>
      </c>
      <c r="E61" s="10">
        <f>VLOOKUP(Table1456[[#This Row],[Statistical Area 4]],'16 August'!B:C,2,FALSE)</f>
        <v>0.55100000000000005</v>
      </c>
      <c r="F61" s="9">
        <f>Table1456[[#This Row],[16 August release - First dose % coverage]]-Table1456[[#This Row],[9 August release - First dose % coverage]]</f>
        <v>2.7000000000000024E-2</v>
      </c>
      <c r="G61" s="10">
        <f>VLOOKUP(Table1456[[#This Row],[Statistical Area 4]],'9 August'!B:C,2,FALSE)</f>
        <v>0.52400000000000002</v>
      </c>
      <c r="H61" s="9">
        <f>Table1456[[#This Row],[9 August release - First dose % coverage]]-Table1456[[#This Row],[2 August release - First dose % coverage]]</f>
        <v>2.300000000000002E-2</v>
      </c>
      <c r="I61" s="10">
        <f>VLOOKUP(Table1456[[#This Row],[Statistical Area 4]],'2 August'!B:C,2,FALSE)</f>
        <v>0.501</v>
      </c>
    </row>
    <row r="62" spans="1:9" ht="15" customHeight="1" x14ac:dyDescent="0.25">
      <c r="A62" s="7" t="s">
        <v>65</v>
      </c>
      <c r="B62" s="7" t="s">
        <v>68</v>
      </c>
      <c r="C62" s="8">
        <f>VLOOKUP(Table1456[[#This Row],[Statistical Area 4]],'23 August'!B:C,2,FALSE)</f>
        <v>0.52400000000000002</v>
      </c>
      <c r="D62" s="9">
        <f>Table1456[[#This Row],[23 August release - First dose % coverage]]-Table1456[[#This Row],[16 August release - First dose % coverage]]</f>
        <v>2.1000000000000019E-2</v>
      </c>
      <c r="E62" s="10">
        <f>VLOOKUP(Table1456[[#This Row],[Statistical Area 4]],'16 August'!B:C,2,FALSE)</f>
        <v>0.503</v>
      </c>
      <c r="F62" s="9">
        <f>Table1456[[#This Row],[16 August release - First dose % coverage]]-Table1456[[#This Row],[9 August release - First dose % coverage]]</f>
        <v>2.0000000000000018E-2</v>
      </c>
      <c r="G62" s="10">
        <f>VLOOKUP(Table1456[[#This Row],[Statistical Area 4]],'9 August'!B:C,2,FALSE)</f>
        <v>0.48299999999999998</v>
      </c>
      <c r="H62" s="9">
        <f>Table1456[[#This Row],[9 August release - First dose % coverage]]-Table1456[[#This Row],[2 August release - First dose % coverage]]</f>
        <v>1.799999999999996E-2</v>
      </c>
      <c r="I62" s="10">
        <f>VLOOKUP(Table1456[[#This Row],[Statistical Area 4]],'2 August'!B:C,2,FALSE)</f>
        <v>0.46500000000000002</v>
      </c>
    </row>
    <row r="63" spans="1:9" ht="15" customHeight="1" x14ac:dyDescent="0.25">
      <c r="A63" s="7" t="s">
        <v>65</v>
      </c>
      <c r="B63" s="7" t="s">
        <v>69</v>
      </c>
      <c r="C63" s="8">
        <f>VLOOKUP(Table1456[[#This Row],[Statistical Area 4]],'23 August'!B:C,2,FALSE)</f>
        <v>0.50700000000000001</v>
      </c>
      <c r="D63" s="9">
        <f>Table1456[[#This Row],[23 August release - First dose % coverage]]-Table1456[[#This Row],[16 August release - First dose % coverage]]</f>
        <v>2.5000000000000022E-2</v>
      </c>
      <c r="E63" s="10">
        <f>VLOOKUP(Table1456[[#This Row],[Statistical Area 4]],'16 August'!B:C,2,FALSE)</f>
        <v>0.48199999999999998</v>
      </c>
      <c r="F63" s="9">
        <f>Table1456[[#This Row],[16 August release - First dose % coverage]]-Table1456[[#This Row],[9 August release - First dose % coverage]]</f>
        <v>3.0999999999999972E-2</v>
      </c>
      <c r="G63" s="10">
        <f>VLOOKUP(Table1456[[#This Row],[Statistical Area 4]],'9 August'!B:C,2,FALSE)</f>
        <v>0.45100000000000001</v>
      </c>
      <c r="H63" s="9">
        <f>Table1456[[#This Row],[9 August release - First dose % coverage]]-Table1456[[#This Row],[2 August release - First dose % coverage]]</f>
        <v>3.1000000000000028E-2</v>
      </c>
      <c r="I63" s="10">
        <f>VLOOKUP(Table1456[[#This Row],[Statistical Area 4]],'2 August'!B:C,2,FALSE)</f>
        <v>0.42</v>
      </c>
    </row>
    <row r="64" spans="1:9" ht="15" customHeight="1" x14ac:dyDescent="0.25">
      <c r="A64" s="7" t="s">
        <v>70</v>
      </c>
      <c r="B64" s="7" t="s">
        <v>71</v>
      </c>
      <c r="C64" s="8">
        <f>VLOOKUP(Table1456[[#This Row],[Statistical Area 4]],'23 August'!B:C,2,FALSE)</f>
        <v>0.56399999999999995</v>
      </c>
      <c r="D64" s="9">
        <f>Table1456[[#This Row],[23 August release - First dose % coverage]]-Table1456[[#This Row],[16 August release - First dose % coverage]]</f>
        <v>3.3999999999999919E-2</v>
      </c>
      <c r="E64" s="10">
        <f>VLOOKUP(Table1456[[#This Row],[Statistical Area 4]],'16 August'!B:C,2,FALSE)</f>
        <v>0.53</v>
      </c>
      <c r="F64" s="9">
        <f>Table1456[[#This Row],[16 August release - First dose % coverage]]-Table1456[[#This Row],[9 August release - First dose % coverage]]</f>
        <v>2.7000000000000024E-2</v>
      </c>
      <c r="G64" s="10">
        <f>VLOOKUP(Table1456[[#This Row],[Statistical Area 4]],'9 August'!B:C,2,FALSE)</f>
        <v>0.503</v>
      </c>
      <c r="H64" s="9">
        <f>Table1456[[#This Row],[9 August release - First dose % coverage]]-Table1456[[#This Row],[2 August release - First dose % coverage]]</f>
        <v>2.200000000000002E-2</v>
      </c>
      <c r="I64" s="10">
        <f>VLOOKUP(Table1456[[#This Row],[Statistical Area 4]],'2 August'!B:C,2,FALSE)</f>
        <v>0.48099999999999998</v>
      </c>
    </row>
    <row r="65" spans="1:9" ht="15" customHeight="1" x14ac:dyDescent="0.25">
      <c r="A65" s="7" t="s">
        <v>70</v>
      </c>
      <c r="B65" s="7" t="s">
        <v>72</v>
      </c>
      <c r="C65" s="8">
        <f>VLOOKUP(Table1456[[#This Row],[Statistical Area 4]],'23 August'!B:C,2,FALSE)</f>
        <v>0.61099999999999999</v>
      </c>
      <c r="D65" s="9">
        <f>Table1456[[#This Row],[23 August release - First dose % coverage]]-Table1456[[#This Row],[16 August release - First dose % coverage]]</f>
        <v>3.7000000000000033E-2</v>
      </c>
      <c r="E65" s="10">
        <f>VLOOKUP(Table1456[[#This Row],[Statistical Area 4]],'16 August'!B:C,2,FALSE)</f>
        <v>0.57399999999999995</v>
      </c>
      <c r="F65" s="9">
        <f>Table1456[[#This Row],[16 August release - First dose % coverage]]-Table1456[[#This Row],[9 August release - First dose % coverage]]</f>
        <v>2.5999999999999912E-2</v>
      </c>
      <c r="G65" s="10">
        <f>VLOOKUP(Table1456[[#This Row],[Statistical Area 4]],'9 August'!B:C,2,FALSE)</f>
        <v>0.54800000000000004</v>
      </c>
      <c r="H65" s="9">
        <f>Table1456[[#This Row],[9 August release - First dose % coverage]]-Table1456[[#This Row],[2 August release - First dose % coverage]]</f>
        <v>2.200000000000002E-2</v>
      </c>
      <c r="I65" s="10">
        <f>VLOOKUP(Table1456[[#This Row],[Statistical Area 4]],'2 August'!B:C,2,FALSE)</f>
        <v>0.52600000000000002</v>
      </c>
    </row>
    <row r="66" spans="1:9" ht="15" customHeight="1" x14ac:dyDescent="0.25">
      <c r="A66" s="7" t="s">
        <v>70</v>
      </c>
      <c r="B66" s="7" t="s">
        <v>73</v>
      </c>
      <c r="C66" s="8">
        <f>VLOOKUP(Table1456[[#This Row],[Statistical Area 4]],'23 August'!B:C,2,FALSE)</f>
        <v>0.61399999999999999</v>
      </c>
      <c r="D66" s="9">
        <f>Table1456[[#This Row],[23 August release - First dose % coverage]]-Table1456[[#This Row],[16 August release - First dose % coverage]]</f>
        <v>4.9000000000000044E-2</v>
      </c>
      <c r="E66" s="10">
        <f>VLOOKUP(Table1456[[#This Row],[Statistical Area 4]],'16 August'!B:C,2,FALSE)</f>
        <v>0.56499999999999995</v>
      </c>
      <c r="F66" s="9">
        <f>Table1456[[#This Row],[16 August release - First dose % coverage]]-Table1456[[#This Row],[9 August release - First dose % coverage]]</f>
        <v>2.8999999999999915E-2</v>
      </c>
      <c r="G66" s="10">
        <f>VLOOKUP(Table1456[[#This Row],[Statistical Area 4]],'9 August'!B:C,2,FALSE)</f>
        <v>0.53600000000000003</v>
      </c>
      <c r="H66" s="9">
        <f>Table1456[[#This Row],[9 August release - First dose % coverage]]-Table1456[[#This Row],[2 August release - First dose % coverage]]</f>
        <v>2.200000000000002E-2</v>
      </c>
      <c r="I66" s="10">
        <f>VLOOKUP(Table1456[[#This Row],[Statistical Area 4]],'2 August'!B:C,2,FALSE)</f>
        <v>0.51400000000000001</v>
      </c>
    </row>
    <row r="67" spans="1:9" ht="15" customHeight="1" x14ac:dyDescent="0.25">
      <c r="A67" s="7" t="s">
        <v>70</v>
      </c>
      <c r="B67" s="7" t="s">
        <v>74</v>
      </c>
      <c r="C67" s="8">
        <f>VLOOKUP(Table1456[[#This Row],[Statistical Area 4]],'23 August'!B:C,2,FALSE)</f>
        <v>0.59399999999999997</v>
      </c>
      <c r="D67" s="9">
        <f>Table1456[[#This Row],[23 August release - First dose % coverage]]-Table1456[[#This Row],[16 August release - First dose % coverage]]</f>
        <v>3.6999999999999922E-2</v>
      </c>
      <c r="E67" s="10">
        <f>VLOOKUP(Table1456[[#This Row],[Statistical Area 4]],'16 August'!B:C,2,FALSE)</f>
        <v>0.55700000000000005</v>
      </c>
      <c r="F67" s="9">
        <f>Table1456[[#This Row],[16 August release - First dose % coverage]]-Table1456[[#This Row],[9 August release - First dose % coverage]]</f>
        <v>3.0000000000000027E-2</v>
      </c>
      <c r="G67" s="10">
        <f>VLOOKUP(Table1456[[#This Row],[Statistical Area 4]],'9 August'!B:C,2,FALSE)</f>
        <v>0.52700000000000002</v>
      </c>
      <c r="H67" s="9">
        <f>Table1456[[#This Row],[9 August release - First dose % coverage]]-Table1456[[#This Row],[2 August release - First dose % coverage]]</f>
        <v>2.8000000000000025E-2</v>
      </c>
      <c r="I67" s="10">
        <f>VLOOKUP(Table1456[[#This Row],[Statistical Area 4]],'2 August'!B:C,2,FALSE)</f>
        <v>0.499</v>
      </c>
    </row>
    <row r="68" spans="1:9" ht="15" customHeight="1" x14ac:dyDescent="0.25">
      <c r="A68" s="7" t="s">
        <v>70</v>
      </c>
      <c r="B68" s="7" t="s">
        <v>75</v>
      </c>
      <c r="C68" s="8">
        <f>VLOOKUP(Table1456[[#This Row],[Statistical Area 4]],'23 August'!B:C,2,FALSE)</f>
        <v>0.56299999999999994</v>
      </c>
      <c r="D68" s="9">
        <f>Table1456[[#This Row],[23 August release - First dose % coverage]]-Table1456[[#This Row],[16 August release - First dose % coverage]]</f>
        <v>2.9999999999999916E-2</v>
      </c>
      <c r="E68" s="10">
        <f>VLOOKUP(Table1456[[#This Row],[Statistical Area 4]],'16 August'!B:C,2,FALSE)</f>
        <v>0.53300000000000003</v>
      </c>
      <c r="F68" s="9">
        <f>Table1456[[#This Row],[16 August release - First dose % coverage]]-Table1456[[#This Row],[9 August release - First dose % coverage]]</f>
        <v>2.5000000000000022E-2</v>
      </c>
      <c r="G68" s="10">
        <f>VLOOKUP(Table1456[[#This Row],[Statistical Area 4]],'9 August'!B:C,2,FALSE)</f>
        <v>0.50800000000000001</v>
      </c>
      <c r="H68" s="9">
        <f>Table1456[[#This Row],[9 August release - First dose % coverage]]-Table1456[[#This Row],[2 August release - First dose % coverage]]</f>
        <v>2.0000000000000018E-2</v>
      </c>
      <c r="I68" s="10">
        <f>VLOOKUP(Table1456[[#This Row],[Statistical Area 4]],'2 August'!B:C,2,FALSE)</f>
        <v>0.48799999999999999</v>
      </c>
    </row>
    <row r="69" spans="1:9" ht="15" customHeight="1" x14ac:dyDescent="0.25">
      <c r="A69" s="7" t="s">
        <v>70</v>
      </c>
      <c r="B69" s="7" t="s">
        <v>76</v>
      </c>
      <c r="C69" s="8">
        <f>VLOOKUP(Table1456[[#This Row],[Statistical Area 4]],'23 August'!B:C,2,FALSE)</f>
        <v>0.46800000000000003</v>
      </c>
      <c r="D69" s="9">
        <f>Table1456[[#This Row],[23 August release - First dose % coverage]]-Table1456[[#This Row],[16 August release - First dose % coverage]]</f>
        <v>4.1000000000000036E-2</v>
      </c>
      <c r="E69" s="10">
        <f>VLOOKUP(Table1456[[#This Row],[Statistical Area 4]],'16 August'!B:C,2,FALSE)</f>
        <v>0.42699999999999999</v>
      </c>
      <c r="F69" s="9">
        <f>Table1456[[#This Row],[16 August release - First dose % coverage]]-Table1456[[#This Row],[9 August release - First dose % coverage]]</f>
        <v>2.899999999999997E-2</v>
      </c>
      <c r="G69" s="10">
        <f>VLOOKUP(Table1456[[#This Row],[Statistical Area 4]],'9 August'!B:C,2,FALSE)</f>
        <v>0.39800000000000002</v>
      </c>
      <c r="H69" s="9">
        <f>Table1456[[#This Row],[9 August release - First dose % coverage]]-Table1456[[#This Row],[2 August release - First dose % coverage]]</f>
        <v>2.1000000000000019E-2</v>
      </c>
      <c r="I69" s="10">
        <f>VLOOKUP(Table1456[[#This Row],[Statistical Area 4]],'2 August'!B:C,2,FALSE)</f>
        <v>0.377</v>
      </c>
    </row>
    <row r="70" spans="1:9" ht="15" customHeight="1" x14ac:dyDescent="0.25">
      <c r="A70" s="7" t="s">
        <v>70</v>
      </c>
      <c r="B70" s="7" t="s">
        <v>77</v>
      </c>
      <c r="C70" s="8">
        <f>VLOOKUP(Table1456[[#This Row],[Statistical Area 4]],'23 August'!B:C,2,FALSE)</f>
        <v>0.56399999999999995</v>
      </c>
      <c r="D70" s="9">
        <f>Table1456[[#This Row],[23 August release - First dose % coverage]]-Table1456[[#This Row],[16 August release - First dose % coverage]]</f>
        <v>3.6999999999999922E-2</v>
      </c>
      <c r="E70" s="10">
        <f>VLOOKUP(Table1456[[#This Row],[Statistical Area 4]],'16 August'!B:C,2,FALSE)</f>
        <v>0.52700000000000002</v>
      </c>
      <c r="F70" s="9">
        <f>Table1456[[#This Row],[16 August release - First dose % coverage]]-Table1456[[#This Row],[9 August release - First dose % coverage]]</f>
        <v>2.6000000000000023E-2</v>
      </c>
      <c r="G70" s="10">
        <f>VLOOKUP(Table1456[[#This Row],[Statistical Area 4]],'9 August'!B:C,2,FALSE)</f>
        <v>0.501</v>
      </c>
      <c r="H70" s="9">
        <f>Table1456[[#This Row],[9 August release - First dose % coverage]]-Table1456[[#This Row],[2 August release - First dose % coverage]]</f>
        <v>2.4000000000000021E-2</v>
      </c>
      <c r="I70" s="10">
        <f>VLOOKUP(Table1456[[#This Row],[Statistical Area 4]],'2 August'!B:C,2,FALSE)</f>
        <v>0.47699999999999998</v>
      </c>
    </row>
    <row r="71" spans="1:9" ht="15" customHeight="1" x14ac:dyDescent="0.25">
      <c r="A71" s="7" t="s">
        <v>70</v>
      </c>
      <c r="B71" s="7" t="s">
        <v>78</v>
      </c>
      <c r="C71" s="8">
        <f>VLOOKUP(Table1456[[#This Row],[Statistical Area 4]],'23 August'!B:C,2,FALSE)</f>
        <v>0.58499999999999996</v>
      </c>
      <c r="D71" s="9">
        <f>Table1456[[#This Row],[23 August release - First dose % coverage]]-Table1456[[#This Row],[16 August release - First dose % coverage]]</f>
        <v>4.1999999999999926E-2</v>
      </c>
      <c r="E71" s="10">
        <f>VLOOKUP(Table1456[[#This Row],[Statistical Area 4]],'16 August'!B:C,2,FALSE)</f>
        <v>0.54300000000000004</v>
      </c>
      <c r="F71" s="9">
        <f>Table1456[[#This Row],[16 August release - First dose % coverage]]-Table1456[[#This Row],[9 August release - First dose % coverage]]</f>
        <v>2.9000000000000026E-2</v>
      </c>
      <c r="G71" s="10">
        <f>VLOOKUP(Table1456[[#This Row],[Statistical Area 4]],'9 August'!B:C,2,FALSE)</f>
        <v>0.51400000000000001</v>
      </c>
      <c r="H71" s="9">
        <f>Table1456[[#This Row],[9 August release - First dose % coverage]]-Table1456[[#This Row],[2 August release - First dose % coverage]]</f>
        <v>2.4000000000000021E-2</v>
      </c>
      <c r="I71" s="10">
        <f>VLOOKUP(Table1456[[#This Row],[Statistical Area 4]],'2 August'!B:C,2,FALSE)</f>
        <v>0.49</v>
      </c>
    </row>
    <row r="72" spans="1:9" ht="15" customHeight="1" x14ac:dyDescent="0.25">
      <c r="A72" s="7" t="s">
        <v>70</v>
      </c>
      <c r="B72" s="7" t="s">
        <v>79</v>
      </c>
      <c r="C72" s="8">
        <f>VLOOKUP(Table1456[[#This Row],[Statistical Area 4]],'23 August'!B:C,2,FALSE)</f>
        <v>0.47599999999999998</v>
      </c>
      <c r="D72" s="9">
        <f>Table1456[[#This Row],[23 August release - First dose % coverage]]-Table1456[[#This Row],[16 August release - First dose % coverage]]</f>
        <v>3.2999999999999974E-2</v>
      </c>
      <c r="E72" s="10">
        <f>VLOOKUP(Table1456[[#This Row],[Statistical Area 4]],'16 August'!B:C,2,FALSE)</f>
        <v>0.443</v>
      </c>
      <c r="F72" s="9">
        <f>Table1456[[#This Row],[16 August release - First dose % coverage]]-Table1456[[#This Row],[9 August release - First dose % coverage]]</f>
        <v>2.5000000000000022E-2</v>
      </c>
      <c r="G72" s="10">
        <f>VLOOKUP(Table1456[[#This Row],[Statistical Area 4]],'9 August'!B:C,2,FALSE)</f>
        <v>0.41799999999999998</v>
      </c>
      <c r="H72" s="9">
        <f>Table1456[[#This Row],[9 August release - First dose % coverage]]-Table1456[[#This Row],[2 August release - First dose % coverage]]</f>
        <v>1.9999999999999962E-2</v>
      </c>
      <c r="I72" s="10">
        <f>VLOOKUP(Table1456[[#This Row],[Statistical Area 4]],'2 August'!B:C,2,FALSE)</f>
        <v>0.39800000000000002</v>
      </c>
    </row>
    <row r="73" spans="1:9" ht="15" customHeight="1" x14ac:dyDescent="0.25">
      <c r="A73" s="7" t="s">
        <v>70</v>
      </c>
      <c r="B73" s="7" t="s">
        <v>80</v>
      </c>
      <c r="C73" s="8">
        <f>VLOOKUP(Table1456[[#This Row],[Statistical Area 4]],'23 August'!B:C,2,FALSE)</f>
        <v>0.43099999999999999</v>
      </c>
      <c r="D73" s="9">
        <f>Table1456[[#This Row],[23 August release - First dose % coverage]]-Table1456[[#This Row],[16 August release - First dose % coverage]]</f>
        <v>3.5999999999999976E-2</v>
      </c>
      <c r="E73" s="10">
        <f>VLOOKUP(Table1456[[#This Row],[Statistical Area 4]],'16 August'!B:C,2,FALSE)</f>
        <v>0.39500000000000002</v>
      </c>
      <c r="F73" s="9">
        <f>Table1456[[#This Row],[16 August release - First dose % coverage]]-Table1456[[#This Row],[9 August release - First dose % coverage]]</f>
        <v>2.8000000000000025E-2</v>
      </c>
      <c r="G73" s="10">
        <f>VLOOKUP(Table1456[[#This Row],[Statistical Area 4]],'9 August'!B:C,2,FALSE)</f>
        <v>0.36699999999999999</v>
      </c>
      <c r="H73" s="9">
        <f>Table1456[[#This Row],[9 August release - First dose % coverage]]-Table1456[[#This Row],[2 August release - First dose % coverage]]</f>
        <v>2.0000000000000018E-2</v>
      </c>
      <c r="I73" s="10">
        <f>VLOOKUP(Table1456[[#This Row],[Statistical Area 4]],'2 August'!B:C,2,FALSE)</f>
        <v>0.34699999999999998</v>
      </c>
    </row>
    <row r="74" spans="1:9" ht="15" customHeight="1" x14ac:dyDescent="0.25">
      <c r="A74" s="7" t="s">
        <v>70</v>
      </c>
      <c r="B74" s="7" t="s">
        <v>81</v>
      </c>
      <c r="C74" s="8">
        <f>VLOOKUP(Table1456[[#This Row],[Statistical Area 4]],'23 August'!B:C,2,FALSE)</f>
        <v>0.53</v>
      </c>
      <c r="D74" s="9">
        <f>Table1456[[#This Row],[23 August release - First dose % coverage]]-Table1456[[#This Row],[16 August release - First dose % coverage]]</f>
        <v>3.9000000000000035E-2</v>
      </c>
      <c r="E74" s="10">
        <f>VLOOKUP(Table1456[[#This Row],[Statistical Area 4]],'16 August'!B:C,2,FALSE)</f>
        <v>0.49099999999999999</v>
      </c>
      <c r="F74" s="9">
        <f>Table1456[[#This Row],[16 August release - First dose % coverage]]-Table1456[[#This Row],[9 August release - First dose % coverage]]</f>
        <v>2.899999999999997E-2</v>
      </c>
      <c r="G74" s="10">
        <f>VLOOKUP(Table1456[[#This Row],[Statistical Area 4]],'9 August'!B:C,2,FALSE)</f>
        <v>0.46200000000000002</v>
      </c>
      <c r="H74" s="9">
        <f>Table1456[[#This Row],[9 August release - First dose % coverage]]-Table1456[[#This Row],[2 August release - First dose % coverage]]</f>
        <v>2.300000000000002E-2</v>
      </c>
      <c r="I74" s="10">
        <f>VLOOKUP(Table1456[[#This Row],[Statistical Area 4]],'2 August'!B:C,2,FALSE)</f>
        <v>0.439</v>
      </c>
    </row>
    <row r="75" spans="1:9" ht="15" customHeight="1" x14ac:dyDescent="0.25">
      <c r="A75" s="7" t="s">
        <v>70</v>
      </c>
      <c r="B75" s="7" t="s">
        <v>82</v>
      </c>
      <c r="C75" s="8">
        <f>VLOOKUP(Table1456[[#This Row],[Statistical Area 4]],'23 August'!B:C,2,FALSE)</f>
        <v>0.45300000000000001</v>
      </c>
      <c r="D75" s="9">
        <f>Table1456[[#This Row],[23 August release - First dose % coverage]]-Table1456[[#This Row],[16 August release - First dose % coverage]]</f>
        <v>4.0000000000000036E-2</v>
      </c>
      <c r="E75" s="10">
        <f>VLOOKUP(Table1456[[#This Row],[Statistical Area 4]],'16 August'!B:C,2,FALSE)</f>
        <v>0.41299999999999998</v>
      </c>
      <c r="F75" s="9">
        <f>Table1456[[#This Row],[16 August release - First dose % coverage]]-Table1456[[#This Row],[9 August release - First dose % coverage]]</f>
        <v>2.899999999999997E-2</v>
      </c>
      <c r="G75" s="10">
        <f>VLOOKUP(Table1456[[#This Row],[Statistical Area 4]],'9 August'!B:C,2,FALSE)</f>
        <v>0.38400000000000001</v>
      </c>
      <c r="H75" s="9">
        <f>Table1456[[#This Row],[9 August release - First dose % coverage]]-Table1456[[#This Row],[2 August release - First dose % coverage]]</f>
        <v>2.0000000000000018E-2</v>
      </c>
      <c r="I75" s="10">
        <f>VLOOKUP(Table1456[[#This Row],[Statistical Area 4]],'2 August'!B:C,2,FALSE)</f>
        <v>0.36399999999999999</v>
      </c>
    </row>
    <row r="76" spans="1:9" ht="15" customHeight="1" x14ac:dyDescent="0.25">
      <c r="A76" s="7" t="s">
        <v>70</v>
      </c>
      <c r="B76" s="7" t="s">
        <v>83</v>
      </c>
      <c r="C76" s="8">
        <f>VLOOKUP(Table1456[[#This Row],[Statistical Area 4]],'23 August'!B:C,2,FALSE)</f>
        <v>0.45600000000000002</v>
      </c>
      <c r="D76" s="9">
        <f>Table1456[[#This Row],[23 August release - First dose % coverage]]-Table1456[[#This Row],[16 August release - First dose % coverage]]</f>
        <v>4.7000000000000042E-2</v>
      </c>
      <c r="E76" s="10">
        <f>VLOOKUP(Table1456[[#This Row],[Statistical Area 4]],'16 August'!B:C,2,FALSE)</f>
        <v>0.40899999999999997</v>
      </c>
      <c r="F76" s="9">
        <f>Table1456[[#This Row],[16 August release - First dose % coverage]]-Table1456[[#This Row],[9 August release - First dose % coverage]]</f>
        <v>3.6999999999999977E-2</v>
      </c>
      <c r="G76" s="10">
        <f>VLOOKUP(Table1456[[#This Row],[Statistical Area 4]],'9 August'!B:C,2,FALSE)</f>
        <v>0.372</v>
      </c>
      <c r="H76" s="9">
        <f>Table1456[[#This Row],[9 August release - First dose % coverage]]-Table1456[[#This Row],[2 August release - First dose % coverage]]</f>
        <v>2.4000000000000021E-2</v>
      </c>
      <c r="I76" s="10">
        <f>VLOOKUP(Table1456[[#This Row],[Statistical Area 4]],'2 August'!B:C,2,FALSE)</f>
        <v>0.34799999999999998</v>
      </c>
    </row>
    <row r="77" spans="1:9" ht="15" customHeight="1" x14ac:dyDescent="0.25">
      <c r="A77" s="7" t="s">
        <v>70</v>
      </c>
      <c r="B77" s="7" t="s">
        <v>84</v>
      </c>
      <c r="C77" s="8">
        <f>VLOOKUP(Table1456[[#This Row],[Statistical Area 4]],'23 August'!B:C,2,FALSE)</f>
        <v>0.56899999999999995</v>
      </c>
      <c r="D77" s="9">
        <f>Table1456[[#This Row],[23 August release - First dose % coverage]]-Table1456[[#This Row],[16 August release - First dose % coverage]]</f>
        <v>3.5999999999999921E-2</v>
      </c>
      <c r="E77" s="10">
        <f>VLOOKUP(Table1456[[#This Row],[Statistical Area 4]],'16 August'!B:C,2,FALSE)</f>
        <v>0.53300000000000003</v>
      </c>
      <c r="F77" s="9">
        <f>Table1456[[#This Row],[16 August release - First dose % coverage]]-Table1456[[#This Row],[9 August release - First dose % coverage]]</f>
        <v>3.0000000000000027E-2</v>
      </c>
      <c r="G77" s="10">
        <f>VLOOKUP(Table1456[[#This Row],[Statistical Area 4]],'9 August'!B:C,2,FALSE)</f>
        <v>0.503</v>
      </c>
      <c r="H77" s="9">
        <f>Table1456[[#This Row],[9 August release - First dose % coverage]]-Table1456[[#This Row],[2 August release - First dose % coverage]]</f>
        <v>2.300000000000002E-2</v>
      </c>
      <c r="I77" s="10">
        <f>VLOOKUP(Table1456[[#This Row],[Statistical Area 4]],'2 August'!B:C,2,FALSE)</f>
        <v>0.48</v>
      </c>
    </row>
    <row r="78" spans="1:9" ht="15" customHeight="1" x14ac:dyDescent="0.25">
      <c r="A78" s="7" t="s">
        <v>70</v>
      </c>
      <c r="B78" s="7" t="s">
        <v>85</v>
      </c>
      <c r="C78" s="8">
        <f>VLOOKUP(Table1456[[#This Row],[Statistical Area 4]],'23 August'!B:C,2,FALSE)</f>
        <v>0.54200000000000004</v>
      </c>
      <c r="D78" s="9">
        <f>Table1456[[#This Row],[23 August release - First dose % coverage]]-Table1456[[#This Row],[16 August release - First dose % coverage]]</f>
        <v>3.3000000000000029E-2</v>
      </c>
      <c r="E78" s="10">
        <f>VLOOKUP(Table1456[[#This Row],[Statistical Area 4]],'16 August'!B:C,2,FALSE)</f>
        <v>0.50900000000000001</v>
      </c>
      <c r="F78" s="9">
        <f>Table1456[[#This Row],[16 August release - First dose % coverage]]-Table1456[[#This Row],[9 August release - First dose % coverage]]</f>
        <v>2.8000000000000025E-2</v>
      </c>
      <c r="G78" s="10">
        <f>VLOOKUP(Table1456[[#This Row],[Statistical Area 4]],'9 August'!B:C,2,FALSE)</f>
        <v>0.48099999999999998</v>
      </c>
      <c r="H78" s="9">
        <f>Table1456[[#This Row],[9 August release - First dose % coverage]]-Table1456[[#This Row],[2 August release - First dose % coverage]]</f>
        <v>2.3999999999999966E-2</v>
      </c>
      <c r="I78" s="10">
        <f>VLOOKUP(Table1456[[#This Row],[Statistical Area 4]],'2 August'!B:C,2,FALSE)</f>
        <v>0.45700000000000002</v>
      </c>
    </row>
    <row r="79" spans="1:9" ht="15" customHeight="1" x14ac:dyDescent="0.25">
      <c r="A79" s="7" t="s">
        <v>70</v>
      </c>
      <c r="B79" s="7" t="s">
        <v>86</v>
      </c>
      <c r="C79" s="8">
        <f>VLOOKUP(Table1456[[#This Row],[Statistical Area 4]],'23 August'!B:C,2,FALSE)</f>
        <v>0.55100000000000005</v>
      </c>
      <c r="D79" s="9">
        <f>Table1456[[#This Row],[23 August release - First dose % coverage]]-Table1456[[#This Row],[16 August release - First dose % coverage]]</f>
        <v>4.0000000000000036E-2</v>
      </c>
      <c r="E79" s="10">
        <f>VLOOKUP(Table1456[[#This Row],[Statistical Area 4]],'16 August'!B:C,2,FALSE)</f>
        <v>0.51100000000000001</v>
      </c>
      <c r="F79" s="9">
        <f>Table1456[[#This Row],[16 August release - First dose % coverage]]-Table1456[[#This Row],[9 August release - First dose % coverage]]</f>
        <v>2.9000000000000026E-2</v>
      </c>
      <c r="G79" s="10">
        <f>VLOOKUP(Table1456[[#This Row],[Statistical Area 4]],'9 August'!B:C,2,FALSE)</f>
        <v>0.48199999999999998</v>
      </c>
      <c r="H79" s="9">
        <f>Table1456[[#This Row],[9 August release - First dose % coverage]]-Table1456[[#This Row],[2 August release - First dose % coverage]]</f>
        <v>2.1999999999999964E-2</v>
      </c>
      <c r="I79" s="10">
        <f>VLOOKUP(Table1456[[#This Row],[Statistical Area 4]],'2 August'!B:C,2,FALSE)</f>
        <v>0.46</v>
      </c>
    </row>
    <row r="80" spans="1:9" ht="15" customHeight="1" x14ac:dyDescent="0.25">
      <c r="A80" s="7" t="s">
        <v>70</v>
      </c>
      <c r="B80" s="7" t="s">
        <v>87</v>
      </c>
      <c r="C80" s="8">
        <f>VLOOKUP(Table1456[[#This Row],[Statistical Area 4]],'23 August'!B:C,2,FALSE)</f>
        <v>0.60799999999999998</v>
      </c>
      <c r="D80" s="9">
        <f>Table1456[[#This Row],[23 August release - First dose % coverage]]-Table1456[[#This Row],[16 August release - First dose % coverage]]</f>
        <v>2.9000000000000026E-2</v>
      </c>
      <c r="E80" s="10">
        <f>VLOOKUP(Table1456[[#This Row],[Statistical Area 4]],'16 August'!B:C,2,FALSE)</f>
        <v>0.57899999999999996</v>
      </c>
      <c r="F80" s="9">
        <f>Table1456[[#This Row],[16 August release - First dose % coverage]]-Table1456[[#This Row],[9 August release - First dose % coverage]]</f>
        <v>3.3999999999999919E-2</v>
      </c>
      <c r="G80" s="10">
        <f>VLOOKUP(Table1456[[#This Row],[Statistical Area 4]],'9 August'!B:C,2,FALSE)</f>
        <v>0.54500000000000004</v>
      </c>
      <c r="H80" s="9">
        <f>Table1456[[#This Row],[9 August release - First dose % coverage]]-Table1456[[#This Row],[2 August release - First dose % coverage]]</f>
        <v>2.9000000000000026E-2</v>
      </c>
      <c r="I80" s="10">
        <f>VLOOKUP(Table1456[[#This Row],[Statistical Area 4]],'2 August'!B:C,2,FALSE)</f>
        <v>0.51600000000000001</v>
      </c>
    </row>
    <row r="81" spans="1:9" ht="15" customHeight="1" x14ac:dyDescent="0.25">
      <c r="A81" s="7" t="s">
        <v>88</v>
      </c>
      <c r="B81" s="7" t="s">
        <v>89</v>
      </c>
      <c r="C81" s="8">
        <f>VLOOKUP(Table1456[[#This Row],[Statistical Area 4]],'23 August'!B:C,2,FALSE)</f>
        <v>0.47599999999999998</v>
      </c>
      <c r="D81" s="9">
        <f>Table1456[[#This Row],[23 August release - First dose % coverage]]-Table1456[[#This Row],[16 August release - First dose % coverage]]</f>
        <v>3.3999999999999975E-2</v>
      </c>
      <c r="E81" s="10">
        <f>VLOOKUP(Table1456[[#This Row],[Statistical Area 4]],'16 August'!B:C,2,FALSE)</f>
        <v>0.442</v>
      </c>
      <c r="F81" s="9">
        <f>Table1456[[#This Row],[16 August release - First dose % coverage]]-Table1456[[#This Row],[9 August release - First dose % coverage]]</f>
        <v>2.8000000000000025E-2</v>
      </c>
      <c r="G81" s="10">
        <f>VLOOKUP(Table1456[[#This Row],[Statistical Area 4]],'9 August'!B:C,2,FALSE)</f>
        <v>0.41399999999999998</v>
      </c>
      <c r="H81" s="9">
        <f>Table1456[[#This Row],[9 August release - First dose % coverage]]-Table1456[[#This Row],[2 August release - First dose % coverage]]</f>
        <v>2.3999999999999966E-2</v>
      </c>
      <c r="I81" s="10">
        <f>VLOOKUP(Table1456[[#This Row],[Statistical Area 4]],'2 August'!B:C,2,FALSE)</f>
        <v>0.39</v>
      </c>
    </row>
    <row r="82" spans="1:9" ht="15" customHeight="1" x14ac:dyDescent="0.25">
      <c r="A82" s="7" t="s">
        <v>88</v>
      </c>
      <c r="B82" s="7" t="s">
        <v>90</v>
      </c>
      <c r="C82" s="8">
        <f>VLOOKUP(Table1456[[#This Row],[Statistical Area 4]],'23 August'!B:C,2,FALSE)</f>
        <v>0.47299999999999998</v>
      </c>
      <c r="D82" s="9">
        <f>Table1456[[#This Row],[23 August release - First dose % coverage]]-Table1456[[#This Row],[16 August release - First dose % coverage]]</f>
        <v>2.899999999999997E-2</v>
      </c>
      <c r="E82" s="10">
        <f>VLOOKUP(Table1456[[#This Row],[Statistical Area 4]],'16 August'!B:C,2,FALSE)</f>
        <v>0.44400000000000001</v>
      </c>
      <c r="F82" s="9">
        <f>Table1456[[#This Row],[16 August release - First dose % coverage]]-Table1456[[#This Row],[9 August release - First dose % coverage]]</f>
        <v>2.0000000000000018E-2</v>
      </c>
      <c r="G82" s="10">
        <f>VLOOKUP(Table1456[[#This Row],[Statistical Area 4]],'9 August'!B:C,2,FALSE)</f>
        <v>0.42399999999999999</v>
      </c>
      <c r="H82" s="9">
        <f>Table1456[[#This Row],[9 August release - First dose % coverage]]-Table1456[[#This Row],[2 August release - First dose % coverage]]</f>
        <v>1.7000000000000015E-2</v>
      </c>
      <c r="I82" s="10">
        <f>VLOOKUP(Table1456[[#This Row],[Statistical Area 4]],'2 August'!B:C,2,FALSE)</f>
        <v>0.40699999999999997</v>
      </c>
    </row>
    <row r="83" spans="1:9" ht="15" customHeight="1" x14ac:dyDescent="0.25">
      <c r="A83" s="7" t="s">
        <v>88</v>
      </c>
      <c r="B83" s="7" t="s">
        <v>91</v>
      </c>
      <c r="C83" s="8">
        <f>VLOOKUP(Table1456[[#This Row],[Statistical Area 4]],'23 August'!B:C,2,FALSE)</f>
        <v>0.59799999999999998</v>
      </c>
      <c r="D83" s="9">
        <f>Table1456[[#This Row],[23 August release - First dose % coverage]]-Table1456[[#This Row],[16 August release - First dose % coverage]]</f>
        <v>5.5999999999999939E-2</v>
      </c>
      <c r="E83" s="10">
        <f>VLOOKUP(Table1456[[#This Row],[Statistical Area 4]],'16 August'!B:C,2,FALSE)</f>
        <v>0.54200000000000004</v>
      </c>
      <c r="F83" s="9">
        <f>Table1456[[#This Row],[16 August release - First dose % coverage]]-Table1456[[#This Row],[9 August release - First dose % coverage]]</f>
        <v>2.6000000000000023E-2</v>
      </c>
      <c r="G83" s="10">
        <f>VLOOKUP(Table1456[[#This Row],[Statistical Area 4]],'9 August'!B:C,2,FALSE)</f>
        <v>0.51600000000000001</v>
      </c>
      <c r="H83" s="9">
        <f>Table1456[[#This Row],[9 August release - First dose % coverage]]-Table1456[[#This Row],[2 August release - First dose % coverage]]</f>
        <v>2.7000000000000024E-2</v>
      </c>
      <c r="I83" s="10">
        <f>VLOOKUP(Table1456[[#This Row],[Statistical Area 4]],'2 August'!B:C,2,FALSE)</f>
        <v>0.48899999999999999</v>
      </c>
    </row>
    <row r="84" spans="1:9" ht="15" customHeight="1" x14ac:dyDescent="0.25">
      <c r="A84" s="7" t="s">
        <v>88</v>
      </c>
      <c r="B84" s="7" t="s">
        <v>92</v>
      </c>
      <c r="C84" s="8">
        <f>VLOOKUP(Table1456[[#This Row],[Statistical Area 4]],'23 August'!B:C,2,FALSE)</f>
        <v>0.42299999999999999</v>
      </c>
      <c r="D84" s="9">
        <f>Table1456[[#This Row],[23 August release - First dose % coverage]]-Table1456[[#This Row],[16 August release - First dose % coverage]]</f>
        <v>3.5999999999999976E-2</v>
      </c>
      <c r="E84" s="10">
        <f>VLOOKUP(Table1456[[#This Row],[Statistical Area 4]],'16 August'!B:C,2,FALSE)</f>
        <v>0.38700000000000001</v>
      </c>
      <c r="F84" s="9">
        <f>Table1456[[#This Row],[16 August release - First dose % coverage]]-Table1456[[#This Row],[9 August release - First dose % coverage]]</f>
        <v>2.1000000000000019E-2</v>
      </c>
      <c r="G84" s="10">
        <f>VLOOKUP(Table1456[[#This Row],[Statistical Area 4]],'9 August'!B:C,2,FALSE)</f>
        <v>0.36599999999999999</v>
      </c>
      <c r="H84" s="9">
        <f>Table1456[[#This Row],[9 August release - First dose % coverage]]-Table1456[[#This Row],[2 August release - First dose % coverage]]</f>
        <v>2.3999999999999966E-2</v>
      </c>
      <c r="I84" s="10">
        <f>VLOOKUP(Table1456[[#This Row],[Statistical Area 4]],'2 August'!B:C,2,FALSE)</f>
        <v>0.34200000000000003</v>
      </c>
    </row>
    <row r="85" spans="1:9" ht="15" customHeight="1" x14ac:dyDescent="0.25">
      <c r="A85" s="7" t="s">
        <v>88</v>
      </c>
      <c r="B85" s="7" t="s">
        <v>93</v>
      </c>
      <c r="C85" s="8">
        <f>VLOOKUP(Table1456[[#This Row],[Statistical Area 4]],'23 August'!B:C,2,FALSE)</f>
        <v>0.48299999999999998</v>
      </c>
      <c r="D85" s="9">
        <f>Table1456[[#This Row],[23 August release - First dose % coverage]]-Table1456[[#This Row],[16 August release - First dose % coverage]]</f>
        <v>3.6999999999999977E-2</v>
      </c>
      <c r="E85" s="10">
        <f>VLOOKUP(Table1456[[#This Row],[Statistical Area 4]],'16 August'!B:C,2,FALSE)</f>
        <v>0.44600000000000001</v>
      </c>
      <c r="F85" s="9">
        <f>Table1456[[#This Row],[16 August release - First dose % coverage]]-Table1456[[#This Row],[9 August release - First dose % coverage]]</f>
        <v>3.0000000000000027E-2</v>
      </c>
      <c r="G85" s="10">
        <f>VLOOKUP(Table1456[[#This Row],[Statistical Area 4]],'9 August'!B:C,2,FALSE)</f>
        <v>0.41599999999999998</v>
      </c>
      <c r="H85" s="9">
        <f>Table1456[[#This Row],[9 August release - First dose % coverage]]-Table1456[[#This Row],[2 August release - First dose % coverage]]</f>
        <v>2.4999999999999967E-2</v>
      </c>
      <c r="I85" s="10">
        <f>VLOOKUP(Table1456[[#This Row],[Statistical Area 4]],'2 August'!B:C,2,FALSE)</f>
        <v>0.39100000000000001</v>
      </c>
    </row>
    <row r="86" spans="1:9" ht="15" customHeight="1" x14ac:dyDescent="0.25">
      <c r="A86" s="7" t="s">
        <v>88</v>
      </c>
      <c r="B86" s="7" t="s">
        <v>94</v>
      </c>
      <c r="C86" s="8">
        <f>VLOOKUP(Table1456[[#This Row],[Statistical Area 4]],'23 August'!B:C,2,FALSE)</f>
        <v>0.438</v>
      </c>
      <c r="D86" s="9">
        <f>Table1456[[#This Row],[23 August release - First dose % coverage]]-Table1456[[#This Row],[16 August release - First dose % coverage]]</f>
        <v>4.4999999999999984E-2</v>
      </c>
      <c r="E86" s="10">
        <f>VLOOKUP(Table1456[[#This Row],[Statistical Area 4]],'16 August'!B:C,2,FALSE)</f>
        <v>0.39300000000000002</v>
      </c>
      <c r="F86" s="9">
        <f>Table1456[[#This Row],[16 August release - First dose % coverage]]-Table1456[[#This Row],[9 August release - First dose % coverage]]</f>
        <v>2.1000000000000019E-2</v>
      </c>
      <c r="G86" s="10">
        <f>VLOOKUP(Table1456[[#This Row],[Statistical Area 4]],'9 August'!B:C,2,FALSE)</f>
        <v>0.372</v>
      </c>
      <c r="H86" s="9">
        <f>Table1456[[#This Row],[9 August release - First dose % coverage]]-Table1456[[#This Row],[2 August release - First dose % coverage]]</f>
        <v>2.200000000000002E-2</v>
      </c>
      <c r="I86" s="10">
        <f>VLOOKUP(Table1456[[#This Row],[Statistical Area 4]],'2 August'!B:C,2,FALSE)</f>
        <v>0.35</v>
      </c>
    </row>
    <row r="87" spans="1:9" ht="15" customHeight="1" x14ac:dyDescent="0.25">
      <c r="A87" s="7" t="s">
        <v>88</v>
      </c>
      <c r="B87" s="7" t="s">
        <v>95</v>
      </c>
      <c r="C87" s="8">
        <f>VLOOKUP(Table1456[[#This Row],[Statistical Area 4]],'23 August'!B:C,2,FALSE)</f>
        <v>0.47499999999999998</v>
      </c>
      <c r="D87" s="9">
        <f>Table1456[[#This Row],[23 August release - First dose % coverage]]-Table1456[[#This Row],[16 August release - First dose % coverage]]</f>
        <v>4.3999999999999984E-2</v>
      </c>
      <c r="E87" s="10">
        <f>VLOOKUP(Table1456[[#This Row],[Statistical Area 4]],'16 August'!B:C,2,FALSE)</f>
        <v>0.43099999999999999</v>
      </c>
      <c r="F87" s="9">
        <f>Table1456[[#This Row],[16 August release - First dose % coverage]]-Table1456[[#This Row],[9 August release - First dose % coverage]]</f>
        <v>2.4999999999999967E-2</v>
      </c>
      <c r="G87" s="10">
        <f>VLOOKUP(Table1456[[#This Row],[Statistical Area 4]],'9 August'!B:C,2,FALSE)</f>
        <v>0.40600000000000003</v>
      </c>
      <c r="H87" s="9">
        <f>Table1456[[#This Row],[9 August release - First dose % coverage]]-Table1456[[#This Row],[2 August release - First dose % coverage]]</f>
        <v>2.1000000000000019E-2</v>
      </c>
      <c r="I87" s="10">
        <f>VLOOKUP(Table1456[[#This Row],[Statistical Area 4]],'2 August'!B:C,2,FALSE)</f>
        <v>0.38500000000000001</v>
      </c>
    </row>
    <row r="88" spans="1:9" ht="15" customHeight="1" x14ac:dyDescent="0.25">
      <c r="A88" s="7" t="s">
        <v>88</v>
      </c>
      <c r="B88" s="7" t="s">
        <v>96</v>
      </c>
      <c r="C88" s="8">
        <f>VLOOKUP(Table1456[[#This Row],[Statistical Area 4]],'23 August'!B:C,2,FALSE)</f>
        <v>0.46600000000000003</v>
      </c>
      <c r="D88" s="9">
        <f>Table1456[[#This Row],[23 August release - First dose % coverage]]-Table1456[[#This Row],[16 August release - First dose % coverage]]</f>
        <v>4.6000000000000041E-2</v>
      </c>
      <c r="E88" s="10">
        <f>VLOOKUP(Table1456[[#This Row],[Statistical Area 4]],'16 August'!B:C,2,FALSE)</f>
        <v>0.42</v>
      </c>
      <c r="F88" s="9">
        <f>Table1456[[#This Row],[16 August release - First dose % coverage]]-Table1456[[#This Row],[9 August release - First dose % coverage]]</f>
        <v>2.5999999999999968E-2</v>
      </c>
      <c r="G88" s="10">
        <f>VLOOKUP(Table1456[[#This Row],[Statistical Area 4]],'9 August'!B:C,2,FALSE)</f>
        <v>0.39400000000000002</v>
      </c>
      <c r="H88" s="9">
        <f>Table1456[[#This Row],[9 August release - First dose % coverage]]-Table1456[[#This Row],[2 August release - First dose % coverage]]</f>
        <v>2.5000000000000022E-2</v>
      </c>
      <c r="I88" s="10">
        <f>VLOOKUP(Table1456[[#This Row],[Statistical Area 4]],'2 August'!B:C,2,FALSE)</f>
        <v>0.36899999999999999</v>
      </c>
    </row>
    <row r="89" spans="1:9" ht="15" customHeight="1" x14ac:dyDescent="0.25">
      <c r="A89" s="7" t="s">
        <v>88</v>
      </c>
      <c r="B89" s="7" t="s">
        <v>97</v>
      </c>
      <c r="C89" s="8">
        <f>VLOOKUP(Table1456[[#This Row],[Statistical Area 4]],'23 August'!B:C,2,FALSE)</f>
        <v>0.23300000000000001</v>
      </c>
      <c r="D89" s="9">
        <f>Table1456[[#This Row],[23 August release - First dose % coverage]]-Table1456[[#This Row],[16 August release - First dose % coverage]]</f>
        <v>2.200000000000002E-2</v>
      </c>
      <c r="E89" s="10">
        <f>VLOOKUP(Table1456[[#This Row],[Statistical Area 4]],'16 August'!B:C,2,FALSE)</f>
        <v>0.21099999999999999</v>
      </c>
      <c r="F89" s="9">
        <f>Table1456[[#This Row],[16 August release - First dose % coverage]]-Table1456[[#This Row],[9 August release - First dose % coverage]]</f>
        <v>1.5999999999999986E-2</v>
      </c>
      <c r="G89" s="10">
        <f>VLOOKUP(Table1456[[#This Row],[Statistical Area 4]],'9 August'!B:C,2,FALSE)</f>
        <v>0.19500000000000001</v>
      </c>
      <c r="H89" s="9">
        <f>Table1456[[#This Row],[9 August release - First dose % coverage]]-Table1456[[#This Row],[2 August release - First dose % coverage]]</f>
        <v>1.3000000000000012E-2</v>
      </c>
      <c r="I89" s="10">
        <f>VLOOKUP(Table1456[[#This Row],[Statistical Area 4]],'2 August'!B:C,2,FALSE)</f>
        <v>0.182</v>
      </c>
    </row>
    <row r="90" spans="1:9" ht="15" customHeight="1" x14ac:dyDescent="0.25">
      <c r="A90" s="7" t="s">
        <v>88</v>
      </c>
      <c r="B90" s="7" t="s">
        <v>98</v>
      </c>
      <c r="C90" s="8">
        <f>VLOOKUP(Table1456[[#This Row],[Statistical Area 4]],'23 August'!B:C,2,FALSE)</f>
        <v>0.38300000000000001</v>
      </c>
      <c r="D90" s="9">
        <f>Table1456[[#This Row],[23 August release - First dose % coverage]]-Table1456[[#This Row],[16 August release - First dose % coverage]]</f>
        <v>3.9000000000000035E-2</v>
      </c>
      <c r="E90" s="10">
        <f>VLOOKUP(Table1456[[#This Row],[Statistical Area 4]],'16 August'!B:C,2,FALSE)</f>
        <v>0.34399999999999997</v>
      </c>
      <c r="F90" s="9">
        <f>Table1456[[#This Row],[16 August release - First dose % coverage]]-Table1456[[#This Row],[9 August release - First dose % coverage]]</f>
        <v>2.3999999999999966E-2</v>
      </c>
      <c r="G90" s="10">
        <f>VLOOKUP(Table1456[[#This Row],[Statistical Area 4]],'9 August'!B:C,2,FALSE)</f>
        <v>0.32</v>
      </c>
      <c r="H90" s="9">
        <f>Table1456[[#This Row],[9 August release - First dose % coverage]]-Table1456[[#This Row],[2 August release - First dose % coverage]]</f>
        <v>2.200000000000002E-2</v>
      </c>
      <c r="I90" s="10">
        <f>VLOOKUP(Table1456[[#This Row],[Statistical Area 4]],'2 August'!B:C,2,FALSE)</f>
        <v>0.29799999999999999</v>
      </c>
    </row>
    <row r="91" spans="1:9" ht="15" customHeight="1" x14ac:dyDescent="0.25">
      <c r="A91" s="7" t="s">
        <v>99</v>
      </c>
      <c r="B91" s="7" t="s">
        <v>99</v>
      </c>
      <c r="C91" s="8">
        <f>VLOOKUP(Table1456[[#This Row],[Statistical Area 4]],'23 August'!B:C,2,FALSE)</f>
        <v>0.51300000000000001</v>
      </c>
      <c r="D91" s="9">
        <f>Table1456[[#This Row],[23 August release - First dose % coverage]]-Table1456[[#This Row],[16 August release - First dose % coverage]]</f>
        <v>3.9000000000000035E-2</v>
      </c>
      <c r="E91" s="10">
        <f>VLOOKUP(Table1456[[#This Row],[Statistical Area 4]],'16 August'!B:C,2,FALSE)</f>
        <v>0.47399999999999998</v>
      </c>
      <c r="F91" s="9">
        <f>Table1456[[#This Row],[16 August release - First dose % coverage]]-Table1456[[#This Row],[9 August release - First dose % coverage]]</f>
        <v>1.1999999999999955E-2</v>
      </c>
      <c r="G91" s="10">
        <f>VLOOKUP(Table1456[[#This Row],[Statistical Area 4]],'9 August'!B:C,2,FALSE)</f>
        <v>0.46200000000000002</v>
      </c>
      <c r="H91" s="9">
        <f>Table1456[[#This Row],[9 August release - First dose % coverage]]-Table1456[[#This Row],[2 August release - First dose % coverage]]</f>
        <v>2.1000000000000019E-2</v>
      </c>
      <c r="I91" s="10">
        <f>VLOOKUP(Table1456[[#This Row],[Statistical Area 4]],'2 August'!B:C,2,FALSE)</f>
        <v>0.441</v>
      </c>
    </row>
    <row r="92" spans="1:9" hidden="1" x14ac:dyDescent="0.25"/>
    <row r="93" spans="1:9" hidden="1" x14ac:dyDescent="0.25"/>
    <row r="94" spans="1:9" hidden="1" x14ac:dyDescent="0.25"/>
    <row r="95" spans="1:9" hidden="1" x14ac:dyDescent="0.25"/>
    <row r="96" spans="1:9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</sheetData>
  <pageMargins left="0.23622047244094491" right="0.23622047244094491" top="0.74803149606299213" bottom="0.74803149606299213" header="0.31496062992125984" footer="0.31496062992125984"/>
  <pageSetup paperSize="8"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1"/>
  <sheetViews>
    <sheetView workbookViewId="0"/>
  </sheetViews>
  <sheetFormatPr defaultColWidth="0" defaultRowHeight="15" zeroHeight="1" x14ac:dyDescent="0.25"/>
  <cols>
    <col min="1" max="1" width="29" customWidth="1"/>
    <col min="2" max="2" width="39.42578125" customWidth="1"/>
    <col min="3" max="3" width="25.5703125" customWidth="1"/>
    <col min="4" max="4" width="25.42578125" customWidth="1"/>
    <col min="5" max="16384" width="9.140625" hidden="1"/>
  </cols>
  <sheetData>
    <row r="1" spans="1:4" ht="26.25" x14ac:dyDescent="0.4">
      <c r="A1" s="1" t="s">
        <v>101</v>
      </c>
    </row>
    <row r="2" spans="1:4" ht="49.5" customHeight="1" x14ac:dyDescent="0.25">
      <c r="A2" s="2" t="s">
        <v>0</v>
      </c>
      <c r="B2" s="2" t="s">
        <v>1</v>
      </c>
      <c r="C2" s="19" t="s">
        <v>2</v>
      </c>
      <c r="D2" s="19" t="s">
        <v>3</v>
      </c>
    </row>
    <row r="3" spans="1:4" x14ac:dyDescent="0.25">
      <c r="A3" s="17" t="s">
        <v>4</v>
      </c>
      <c r="B3" s="17" t="s">
        <v>4</v>
      </c>
      <c r="C3" s="18">
        <v>0.59</v>
      </c>
      <c r="D3" s="18">
        <v>0.36099999999999999</v>
      </c>
    </row>
    <row r="4" spans="1:4" x14ac:dyDescent="0.25">
      <c r="A4" s="17" t="s">
        <v>5</v>
      </c>
      <c r="B4" s="17" t="s">
        <v>6</v>
      </c>
      <c r="C4" s="18">
        <v>0.58499999999999996</v>
      </c>
      <c r="D4" s="18">
        <v>0.312</v>
      </c>
    </row>
    <row r="5" spans="1:4" x14ac:dyDescent="0.25">
      <c r="A5" s="17" t="s">
        <v>5</v>
      </c>
      <c r="B5" s="17" t="s">
        <v>7</v>
      </c>
      <c r="C5" s="18">
        <v>0.60899999999999999</v>
      </c>
      <c r="D5" s="18">
        <v>0.32100000000000001</v>
      </c>
    </row>
    <row r="6" spans="1:4" x14ac:dyDescent="0.25">
      <c r="A6" s="17" t="s">
        <v>5</v>
      </c>
      <c r="B6" s="17" t="s">
        <v>8</v>
      </c>
      <c r="C6" s="18">
        <v>0.53100000000000003</v>
      </c>
      <c r="D6" s="18">
        <v>0.28000000000000003</v>
      </c>
    </row>
    <row r="7" spans="1:4" x14ac:dyDescent="0.25">
      <c r="A7" s="17" t="s">
        <v>5</v>
      </c>
      <c r="B7" s="17" t="s">
        <v>9</v>
      </c>
      <c r="C7" s="18">
        <v>0.52900000000000003</v>
      </c>
      <c r="D7" s="18">
        <v>0.25900000000000001</v>
      </c>
    </row>
    <row r="8" spans="1:4" x14ac:dyDescent="0.25">
      <c r="A8" s="17" t="s">
        <v>5</v>
      </c>
      <c r="B8" s="17" t="s">
        <v>10</v>
      </c>
      <c r="C8" s="18">
        <v>0.51600000000000001</v>
      </c>
      <c r="D8" s="18">
        <v>0.22900000000000001</v>
      </c>
    </row>
    <row r="9" spans="1:4" x14ac:dyDescent="0.25">
      <c r="A9" s="17" t="s">
        <v>5</v>
      </c>
      <c r="B9" s="17" t="s">
        <v>11</v>
      </c>
      <c r="C9" s="18">
        <v>0.51400000000000001</v>
      </c>
      <c r="D9" s="18">
        <v>0.254</v>
      </c>
    </row>
    <row r="10" spans="1:4" x14ac:dyDescent="0.25">
      <c r="A10" s="17" t="s">
        <v>5</v>
      </c>
      <c r="B10" s="17" t="s">
        <v>12</v>
      </c>
      <c r="C10" s="18">
        <v>0.56399999999999995</v>
      </c>
      <c r="D10" s="18">
        <v>0.32700000000000001</v>
      </c>
    </row>
    <row r="11" spans="1:4" x14ac:dyDescent="0.25">
      <c r="A11" s="17" t="s">
        <v>5</v>
      </c>
      <c r="B11" s="17" t="s">
        <v>13</v>
      </c>
      <c r="C11" s="18">
        <v>0.57999999999999996</v>
      </c>
      <c r="D11" s="18">
        <v>0.30499999999999999</v>
      </c>
    </row>
    <row r="12" spans="1:4" x14ac:dyDescent="0.25">
      <c r="A12" s="17" t="s">
        <v>5</v>
      </c>
      <c r="B12" s="17" t="s">
        <v>14</v>
      </c>
      <c r="C12" s="18">
        <v>0.56499999999999995</v>
      </c>
      <c r="D12" s="18">
        <v>0.28699999999999998</v>
      </c>
    </row>
    <row r="13" spans="1:4" x14ac:dyDescent="0.25">
      <c r="A13" s="17" t="s">
        <v>5</v>
      </c>
      <c r="B13" s="17" t="s">
        <v>15</v>
      </c>
      <c r="C13" s="18">
        <v>0.51900000000000002</v>
      </c>
      <c r="D13" s="18">
        <v>0.253</v>
      </c>
    </row>
    <row r="14" spans="1:4" x14ac:dyDescent="0.25">
      <c r="A14" s="17" t="s">
        <v>5</v>
      </c>
      <c r="B14" s="17" t="s">
        <v>16</v>
      </c>
      <c r="C14" s="18">
        <v>0.55900000000000005</v>
      </c>
      <c r="D14" s="18">
        <v>0.29699999999999999</v>
      </c>
    </row>
    <row r="15" spans="1:4" x14ac:dyDescent="0.25">
      <c r="A15" s="17" t="s">
        <v>5</v>
      </c>
      <c r="B15" s="17" t="s">
        <v>17</v>
      </c>
      <c r="C15" s="18">
        <v>0.51300000000000001</v>
      </c>
      <c r="D15" s="18">
        <v>0.27300000000000002</v>
      </c>
    </row>
    <row r="16" spans="1:4" x14ac:dyDescent="0.25">
      <c r="A16" s="17" t="s">
        <v>5</v>
      </c>
      <c r="B16" s="17" t="s">
        <v>18</v>
      </c>
      <c r="C16" s="18">
        <v>0.54600000000000004</v>
      </c>
      <c r="D16" s="18">
        <v>0.309</v>
      </c>
    </row>
    <row r="17" spans="1:4" x14ac:dyDescent="0.25">
      <c r="A17" s="17" t="s">
        <v>5</v>
      </c>
      <c r="B17" s="17" t="s">
        <v>19</v>
      </c>
      <c r="C17" s="18">
        <v>0.63300000000000001</v>
      </c>
      <c r="D17" s="18">
        <v>0.36399999999999999</v>
      </c>
    </row>
    <row r="18" spans="1:4" x14ac:dyDescent="0.25">
      <c r="A18" s="17" t="s">
        <v>5</v>
      </c>
      <c r="B18" s="17" t="s">
        <v>20</v>
      </c>
      <c r="C18" s="18">
        <v>0.7</v>
      </c>
      <c r="D18" s="18">
        <v>0.40400000000000003</v>
      </c>
    </row>
    <row r="19" spans="1:4" x14ac:dyDescent="0.25">
      <c r="A19" s="17" t="s">
        <v>5</v>
      </c>
      <c r="B19" s="17" t="s">
        <v>21</v>
      </c>
      <c r="C19" s="18">
        <v>0.64800000000000002</v>
      </c>
      <c r="D19" s="18">
        <v>0.315</v>
      </c>
    </row>
    <row r="20" spans="1:4" x14ac:dyDescent="0.25">
      <c r="A20" s="17" t="s">
        <v>5</v>
      </c>
      <c r="B20" s="17" t="s">
        <v>22</v>
      </c>
      <c r="C20" s="18">
        <v>0.51</v>
      </c>
      <c r="D20" s="18">
        <v>0.3</v>
      </c>
    </row>
    <row r="21" spans="1:4" x14ac:dyDescent="0.25">
      <c r="A21" s="17" t="s">
        <v>5</v>
      </c>
      <c r="B21" s="17" t="s">
        <v>23</v>
      </c>
      <c r="C21" s="18">
        <v>0.59</v>
      </c>
      <c r="D21" s="18">
        <v>0.36599999999999999</v>
      </c>
    </row>
    <row r="22" spans="1:4" x14ac:dyDescent="0.25">
      <c r="A22" s="17" t="s">
        <v>5</v>
      </c>
      <c r="B22" s="17" t="s">
        <v>24</v>
      </c>
      <c r="C22" s="18">
        <v>0.56299999999999994</v>
      </c>
      <c r="D22" s="18">
        <v>0.26800000000000002</v>
      </c>
    </row>
    <row r="23" spans="1:4" x14ac:dyDescent="0.25">
      <c r="A23" s="17" t="s">
        <v>5</v>
      </c>
      <c r="B23" s="17" t="s">
        <v>25</v>
      </c>
      <c r="C23" s="18">
        <v>0.60199999999999998</v>
      </c>
      <c r="D23" s="18">
        <v>0.35099999999999998</v>
      </c>
    </row>
    <row r="24" spans="1:4" x14ac:dyDescent="0.25">
      <c r="A24" s="17" t="s">
        <v>5</v>
      </c>
      <c r="B24" s="17" t="s">
        <v>26</v>
      </c>
      <c r="C24" s="18">
        <v>0.68500000000000005</v>
      </c>
      <c r="D24" s="18">
        <v>0.42499999999999999</v>
      </c>
    </row>
    <row r="25" spans="1:4" x14ac:dyDescent="0.25">
      <c r="A25" s="17" t="s">
        <v>5</v>
      </c>
      <c r="B25" s="17" t="s">
        <v>27</v>
      </c>
      <c r="C25" s="18">
        <v>0.66300000000000003</v>
      </c>
      <c r="D25" s="18">
        <v>0.35799999999999998</v>
      </c>
    </row>
    <row r="26" spans="1:4" x14ac:dyDescent="0.25">
      <c r="A26" s="17" t="s">
        <v>5</v>
      </c>
      <c r="B26" s="17" t="s">
        <v>28</v>
      </c>
      <c r="C26" s="18">
        <v>0.60499999999999998</v>
      </c>
      <c r="D26" s="18">
        <v>0.30399999999999999</v>
      </c>
    </row>
    <row r="27" spans="1:4" x14ac:dyDescent="0.25">
      <c r="A27" s="17" t="s">
        <v>5</v>
      </c>
      <c r="B27" s="17" t="s">
        <v>29</v>
      </c>
      <c r="C27" s="18">
        <v>0.60199999999999998</v>
      </c>
      <c r="D27" s="18">
        <v>0.29199999999999998</v>
      </c>
    </row>
    <row r="28" spans="1:4" x14ac:dyDescent="0.25">
      <c r="A28" s="17" t="s">
        <v>5</v>
      </c>
      <c r="B28" s="17" t="s">
        <v>30</v>
      </c>
      <c r="C28" s="18">
        <v>0.58099999999999996</v>
      </c>
      <c r="D28" s="18">
        <v>0.28499999999999998</v>
      </c>
    </row>
    <row r="29" spans="1:4" x14ac:dyDescent="0.25">
      <c r="A29" s="17" t="s">
        <v>5</v>
      </c>
      <c r="B29" s="17" t="s">
        <v>31</v>
      </c>
      <c r="C29" s="18">
        <v>0.63600000000000001</v>
      </c>
      <c r="D29" s="18">
        <v>0.372</v>
      </c>
    </row>
    <row r="30" spans="1:4" x14ac:dyDescent="0.25">
      <c r="A30" s="17" t="s">
        <v>5</v>
      </c>
      <c r="B30" s="17" t="s">
        <v>32</v>
      </c>
      <c r="C30" s="18">
        <v>0.56299999999999994</v>
      </c>
      <c r="D30" s="18">
        <v>0.26400000000000001</v>
      </c>
    </row>
    <row r="31" spans="1:4" x14ac:dyDescent="0.25">
      <c r="A31" s="17" t="s">
        <v>5</v>
      </c>
      <c r="B31" s="17" t="s">
        <v>33</v>
      </c>
      <c r="C31" s="18">
        <v>0.67800000000000005</v>
      </c>
      <c r="D31" s="18">
        <v>0.375</v>
      </c>
    </row>
    <row r="32" spans="1:4" x14ac:dyDescent="0.25">
      <c r="A32" s="17" t="s">
        <v>34</v>
      </c>
      <c r="B32" s="17" t="s">
        <v>35</v>
      </c>
      <c r="C32" s="18">
        <v>0.56000000000000005</v>
      </c>
      <c r="D32" s="18">
        <v>0.35799999999999998</v>
      </c>
    </row>
    <row r="33" spans="1:4" x14ac:dyDescent="0.25">
      <c r="A33" s="17" t="s">
        <v>34</v>
      </c>
      <c r="B33" s="17" t="s">
        <v>36</v>
      </c>
      <c r="C33" s="18">
        <v>0.41799999999999998</v>
      </c>
      <c r="D33" s="18">
        <v>0.29099999999999998</v>
      </c>
    </row>
    <row r="34" spans="1:4" x14ac:dyDescent="0.25">
      <c r="A34" s="17" t="s">
        <v>37</v>
      </c>
      <c r="B34" s="17" t="s">
        <v>38</v>
      </c>
      <c r="C34" s="18">
        <v>0.51</v>
      </c>
      <c r="D34" s="18">
        <v>0.28599999999999998</v>
      </c>
    </row>
    <row r="35" spans="1:4" x14ac:dyDescent="0.25">
      <c r="A35" s="17" t="s">
        <v>37</v>
      </c>
      <c r="B35" s="17" t="s">
        <v>39</v>
      </c>
      <c r="C35" s="18">
        <v>0.52100000000000002</v>
      </c>
      <c r="D35" s="18">
        <v>0.32200000000000001</v>
      </c>
    </row>
    <row r="36" spans="1:4" x14ac:dyDescent="0.25">
      <c r="A36" s="17" t="s">
        <v>37</v>
      </c>
      <c r="B36" s="17" t="s">
        <v>40</v>
      </c>
      <c r="C36" s="18">
        <v>0.48599999999999999</v>
      </c>
      <c r="D36" s="18">
        <v>0.30199999999999999</v>
      </c>
    </row>
    <row r="37" spans="1:4" x14ac:dyDescent="0.25">
      <c r="A37" s="17" t="s">
        <v>37</v>
      </c>
      <c r="B37" s="17" t="s">
        <v>41</v>
      </c>
      <c r="C37" s="18">
        <v>0.57599999999999996</v>
      </c>
      <c r="D37" s="18">
        <v>0.36699999999999999</v>
      </c>
    </row>
    <row r="38" spans="1:4" x14ac:dyDescent="0.25">
      <c r="A38" s="17" t="s">
        <v>37</v>
      </c>
      <c r="B38" s="17" t="s">
        <v>42</v>
      </c>
      <c r="C38" s="18">
        <v>0.52</v>
      </c>
      <c r="D38" s="18">
        <v>0.33200000000000002</v>
      </c>
    </row>
    <row r="39" spans="1:4" x14ac:dyDescent="0.25">
      <c r="A39" s="17" t="s">
        <v>37</v>
      </c>
      <c r="B39" s="17" t="s">
        <v>43</v>
      </c>
      <c r="C39" s="18">
        <v>0.49</v>
      </c>
      <c r="D39" s="18">
        <v>0.30499999999999999</v>
      </c>
    </row>
    <row r="40" spans="1:4" x14ac:dyDescent="0.25">
      <c r="A40" s="17" t="s">
        <v>37</v>
      </c>
      <c r="B40" s="17" t="s">
        <v>44</v>
      </c>
      <c r="C40" s="18">
        <v>0.46700000000000003</v>
      </c>
      <c r="D40" s="18">
        <v>0.25700000000000001</v>
      </c>
    </row>
    <row r="41" spans="1:4" x14ac:dyDescent="0.25">
      <c r="A41" s="17" t="s">
        <v>37</v>
      </c>
      <c r="B41" s="17" t="s">
        <v>45</v>
      </c>
      <c r="C41" s="18">
        <v>0.38900000000000001</v>
      </c>
      <c r="D41" s="18">
        <v>0.22500000000000001</v>
      </c>
    </row>
    <row r="42" spans="1:4" x14ac:dyDescent="0.25">
      <c r="A42" s="17" t="s">
        <v>37</v>
      </c>
      <c r="B42" s="17" t="s">
        <v>46</v>
      </c>
      <c r="C42" s="18">
        <v>0.435</v>
      </c>
      <c r="D42" s="18">
        <v>0.27200000000000002</v>
      </c>
    </row>
    <row r="43" spans="1:4" x14ac:dyDescent="0.25">
      <c r="A43" s="17" t="s">
        <v>37</v>
      </c>
      <c r="B43" s="17" t="s">
        <v>47</v>
      </c>
      <c r="C43" s="18">
        <v>0.40600000000000003</v>
      </c>
      <c r="D43" s="18">
        <v>0.23799999999999999</v>
      </c>
    </row>
    <row r="44" spans="1:4" x14ac:dyDescent="0.25">
      <c r="A44" s="17" t="s">
        <v>37</v>
      </c>
      <c r="B44" s="17" t="s">
        <v>48</v>
      </c>
      <c r="C44" s="18">
        <v>0.36899999999999999</v>
      </c>
      <c r="D44" s="18">
        <v>0.20799999999999999</v>
      </c>
    </row>
    <row r="45" spans="1:4" x14ac:dyDescent="0.25">
      <c r="A45" s="17" t="s">
        <v>37</v>
      </c>
      <c r="B45" s="17" t="s">
        <v>49</v>
      </c>
      <c r="C45" s="18">
        <v>0.36699999999999999</v>
      </c>
      <c r="D45" s="18">
        <v>0.17100000000000001</v>
      </c>
    </row>
    <row r="46" spans="1:4" x14ac:dyDescent="0.25">
      <c r="A46" s="17" t="s">
        <v>37</v>
      </c>
      <c r="B46" s="17" t="s">
        <v>50</v>
      </c>
      <c r="C46" s="18">
        <v>0.48599999999999999</v>
      </c>
      <c r="D46" s="18">
        <v>0.28599999999999998</v>
      </c>
    </row>
    <row r="47" spans="1:4" x14ac:dyDescent="0.25">
      <c r="A47" s="17" t="s">
        <v>37</v>
      </c>
      <c r="B47" s="17" t="s">
        <v>51</v>
      </c>
      <c r="C47" s="18">
        <v>0.47399999999999998</v>
      </c>
      <c r="D47" s="18">
        <v>0.28199999999999997</v>
      </c>
    </row>
    <row r="48" spans="1:4" x14ac:dyDescent="0.25">
      <c r="A48" s="17" t="s">
        <v>37</v>
      </c>
      <c r="B48" s="17" t="s">
        <v>52</v>
      </c>
      <c r="C48" s="18">
        <v>0.39900000000000002</v>
      </c>
      <c r="D48" s="18">
        <v>0.252</v>
      </c>
    </row>
    <row r="49" spans="1:4" x14ac:dyDescent="0.25">
      <c r="A49" s="17" t="s">
        <v>37</v>
      </c>
      <c r="B49" s="17" t="s">
        <v>53</v>
      </c>
      <c r="C49" s="18">
        <v>0.52200000000000002</v>
      </c>
      <c r="D49" s="18">
        <v>0.316</v>
      </c>
    </row>
    <row r="50" spans="1:4" x14ac:dyDescent="0.25">
      <c r="A50" s="17" t="s">
        <v>37</v>
      </c>
      <c r="B50" s="17" t="s">
        <v>54</v>
      </c>
      <c r="C50" s="18">
        <v>0.48099999999999998</v>
      </c>
      <c r="D50" s="18">
        <v>0.28199999999999997</v>
      </c>
    </row>
    <row r="51" spans="1:4" x14ac:dyDescent="0.25">
      <c r="A51" s="17" t="s">
        <v>37</v>
      </c>
      <c r="B51" s="17" t="s">
        <v>55</v>
      </c>
      <c r="C51" s="18">
        <v>0.46300000000000002</v>
      </c>
      <c r="D51" s="18">
        <v>0.28699999999999998</v>
      </c>
    </row>
    <row r="52" spans="1:4" x14ac:dyDescent="0.25">
      <c r="A52" s="17" t="s">
        <v>37</v>
      </c>
      <c r="B52" s="17" t="s">
        <v>56</v>
      </c>
      <c r="C52" s="18">
        <v>0.49299999999999999</v>
      </c>
      <c r="D52" s="18">
        <v>0.27300000000000002</v>
      </c>
    </row>
    <row r="53" spans="1:4" x14ac:dyDescent="0.25">
      <c r="A53" s="17" t="s">
        <v>57</v>
      </c>
      <c r="B53" s="17" t="s">
        <v>58</v>
      </c>
      <c r="C53" s="18">
        <v>0.55600000000000005</v>
      </c>
      <c r="D53" s="18">
        <v>0.34899999999999998</v>
      </c>
    </row>
    <row r="54" spans="1:4" x14ac:dyDescent="0.25">
      <c r="A54" s="17" t="s">
        <v>57</v>
      </c>
      <c r="B54" s="17" t="s">
        <v>59</v>
      </c>
      <c r="C54" s="18">
        <v>0.42699999999999999</v>
      </c>
      <c r="D54" s="18">
        <v>0.245</v>
      </c>
    </row>
    <row r="55" spans="1:4" x14ac:dyDescent="0.25">
      <c r="A55" s="17" t="s">
        <v>57</v>
      </c>
      <c r="B55" s="17" t="s">
        <v>60</v>
      </c>
      <c r="C55" s="18">
        <v>0.54100000000000004</v>
      </c>
      <c r="D55" s="18">
        <v>0.34200000000000003</v>
      </c>
    </row>
    <row r="56" spans="1:4" x14ac:dyDescent="0.25">
      <c r="A56" s="17" t="s">
        <v>57</v>
      </c>
      <c r="B56" s="17" t="s">
        <v>61</v>
      </c>
      <c r="C56" s="18">
        <v>0.44500000000000001</v>
      </c>
      <c r="D56" s="18">
        <v>0.25700000000000001</v>
      </c>
    </row>
    <row r="57" spans="1:4" x14ac:dyDescent="0.25">
      <c r="A57" s="17" t="s">
        <v>57</v>
      </c>
      <c r="B57" s="17" t="s">
        <v>62</v>
      </c>
      <c r="C57" s="18">
        <v>0.52500000000000002</v>
      </c>
      <c r="D57" s="18">
        <v>0.28799999999999998</v>
      </c>
    </row>
    <row r="58" spans="1:4" x14ac:dyDescent="0.25">
      <c r="A58" s="17" t="s">
        <v>57</v>
      </c>
      <c r="B58" s="17" t="s">
        <v>63</v>
      </c>
      <c r="C58" s="18">
        <v>0.45</v>
      </c>
      <c r="D58" s="18">
        <v>0.27</v>
      </c>
    </row>
    <row r="59" spans="1:4" x14ac:dyDescent="0.25">
      <c r="A59" s="17" t="s">
        <v>57</v>
      </c>
      <c r="B59" s="17" t="s">
        <v>64</v>
      </c>
      <c r="C59" s="18">
        <v>0.5</v>
      </c>
      <c r="D59" s="18">
        <v>0.28399999999999997</v>
      </c>
    </row>
    <row r="60" spans="1:4" x14ac:dyDescent="0.25">
      <c r="A60" s="17" t="s">
        <v>65</v>
      </c>
      <c r="B60" s="17" t="s">
        <v>66</v>
      </c>
      <c r="C60" s="18">
        <v>0.57299999999999995</v>
      </c>
      <c r="D60" s="18">
        <v>0.39300000000000002</v>
      </c>
    </row>
    <row r="61" spans="1:4" x14ac:dyDescent="0.25">
      <c r="A61" s="17" t="s">
        <v>65</v>
      </c>
      <c r="B61" s="17" t="s">
        <v>67</v>
      </c>
      <c r="C61" s="18">
        <v>0.58599999999999997</v>
      </c>
      <c r="D61" s="18">
        <v>0.38600000000000001</v>
      </c>
    </row>
    <row r="62" spans="1:4" x14ac:dyDescent="0.25">
      <c r="A62" s="17" t="s">
        <v>65</v>
      </c>
      <c r="B62" s="17" t="s">
        <v>68</v>
      </c>
      <c r="C62" s="18">
        <v>0.52400000000000002</v>
      </c>
      <c r="D62" s="18">
        <v>0.34300000000000003</v>
      </c>
    </row>
    <row r="63" spans="1:4" x14ac:dyDescent="0.25">
      <c r="A63" s="17" t="s">
        <v>65</v>
      </c>
      <c r="B63" s="17" t="s">
        <v>69</v>
      </c>
      <c r="C63" s="18">
        <v>0.50700000000000001</v>
      </c>
      <c r="D63" s="18">
        <v>0.30399999999999999</v>
      </c>
    </row>
    <row r="64" spans="1:4" x14ac:dyDescent="0.25">
      <c r="A64" s="17" t="s">
        <v>70</v>
      </c>
      <c r="B64" s="17" t="s">
        <v>71</v>
      </c>
      <c r="C64" s="18">
        <v>0.56399999999999995</v>
      </c>
      <c r="D64" s="18">
        <v>0.35399999999999998</v>
      </c>
    </row>
    <row r="65" spans="1:4" x14ac:dyDescent="0.25">
      <c r="A65" s="17" t="s">
        <v>70</v>
      </c>
      <c r="B65" s="17" t="s">
        <v>72</v>
      </c>
      <c r="C65" s="18">
        <v>0.61099999999999999</v>
      </c>
      <c r="D65" s="18">
        <v>0.38200000000000001</v>
      </c>
    </row>
    <row r="66" spans="1:4" x14ac:dyDescent="0.25">
      <c r="A66" s="17" t="s">
        <v>70</v>
      </c>
      <c r="B66" s="17" t="s">
        <v>73</v>
      </c>
      <c r="C66" s="18">
        <v>0.61399999999999999</v>
      </c>
      <c r="D66" s="18">
        <v>0.38600000000000001</v>
      </c>
    </row>
    <row r="67" spans="1:4" x14ac:dyDescent="0.25">
      <c r="A67" s="17" t="s">
        <v>70</v>
      </c>
      <c r="B67" s="17" t="s">
        <v>74</v>
      </c>
      <c r="C67" s="18">
        <v>0.59399999999999997</v>
      </c>
      <c r="D67" s="18">
        <v>0.33400000000000002</v>
      </c>
    </row>
    <row r="68" spans="1:4" x14ac:dyDescent="0.25">
      <c r="A68" s="17" t="s">
        <v>70</v>
      </c>
      <c r="B68" s="17" t="s">
        <v>75</v>
      </c>
      <c r="C68" s="18">
        <v>0.56299999999999994</v>
      </c>
      <c r="D68" s="18">
        <v>0.33</v>
      </c>
    </row>
    <row r="69" spans="1:4" x14ac:dyDescent="0.25">
      <c r="A69" s="17" t="s">
        <v>70</v>
      </c>
      <c r="B69" s="17" t="s">
        <v>76</v>
      </c>
      <c r="C69" s="18">
        <v>0.46800000000000003</v>
      </c>
      <c r="D69" s="18">
        <v>0.28999999999999998</v>
      </c>
    </row>
    <row r="70" spans="1:4" x14ac:dyDescent="0.25">
      <c r="A70" s="17" t="s">
        <v>70</v>
      </c>
      <c r="B70" s="17" t="s">
        <v>77</v>
      </c>
      <c r="C70" s="18">
        <v>0.56399999999999995</v>
      </c>
      <c r="D70" s="18">
        <v>0.35399999999999998</v>
      </c>
    </row>
    <row r="71" spans="1:4" x14ac:dyDescent="0.25">
      <c r="A71" s="17" t="s">
        <v>70</v>
      </c>
      <c r="B71" s="17" t="s">
        <v>78</v>
      </c>
      <c r="C71" s="18">
        <v>0.58499999999999996</v>
      </c>
      <c r="D71" s="18">
        <v>0.36299999999999999</v>
      </c>
    </row>
    <row r="72" spans="1:4" x14ac:dyDescent="0.25">
      <c r="A72" s="17" t="s">
        <v>70</v>
      </c>
      <c r="B72" s="17" t="s">
        <v>79</v>
      </c>
      <c r="C72" s="18">
        <v>0.47599999999999998</v>
      </c>
      <c r="D72" s="18">
        <v>0.28499999999999998</v>
      </c>
    </row>
    <row r="73" spans="1:4" x14ac:dyDescent="0.25">
      <c r="A73" s="17" t="s">
        <v>70</v>
      </c>
      <c r="B73" s="17" t="s">
        <v>80</v>
      </c>
      <c r="C73" s="18">
        <v>0.43099999999999999</v>
      </c>
      <c r="D73" s="18">
        <v>0.23599999999999999</v>
      </c>
    </row>
    <row r="74" spans="1:4" x14ac:dyDescent="0.25">
      <c r="A74" s="17" t="s">
        <v>70</v>
      </c>
      <c r="B74" s="17" t="s">
        <v>81</v>
      </c>
      <c r="C74" s="18">
        <v>0.53</v>
      </c>
      <c r="D74" s="18">
        <v>0.30499999999999999</v>
      </c>
    </row>
    <row r="75" spans="1:4" x14ac:dyDescent="0.25">
      <c r="A75" s="17" t="s">
        <v>70</v>
      </c>
      <c r="B75" s="17" t="s">
        <v>82</v>
      </c>
      <c r="C75" s="18">
        <v>0.45300000000000001</v>
      </c>
      <c r="D75" s="18">
        <v>0.25600000000000001</v>
      </c>
    </row>
    <row r="76" spans="1:4" x14ac:dyDescent="0.25">
      <c r="A76" s="17" t="s">
        <v>70</v>
      </c>
      <c r="B76" s="17" t="s">
        <v>83</v>
      </c>
      <c r="C76" s="18">
        <v>0.45600000000000002</v>
      </c>
      <c r="D76" s="18">
        <v>0.245</v>
      </c>
    </row>
    <row r="77" spans="1:4" x14ac:dyDescent="0.25">
      <c r="A77" s="17" t="s">
        <v>70</v>
      </c>
      <c r="B77" s="17" t="s">
        <v>84</v>
      </c>
      <c r="C77" s="18">
        <v>0.56899999999999995</v>
      </c>
      <c r="D77" s="18">
        <v>0.33200000000000002</v>
      </c>
    </row>
    <row r="78" spans="1:4" x14ac:dyDescent="0.25">
      <c r="A78" s="17" t="s">
        <v>70</v>
      </c>
      <c r="B78" s="17" t="s">
        <v>85</v>
      </c>
      <c r="C78" s="18">
        <v>0.54200000000000004</v>
      </c>
      <c r="D78" s="18">
        <v>0.315</v>
      </c>
    </row>
    <row r="79" spans="1:4" x14ac:dyDescent="0.25">
      <c r="A79" s="17" t="s">
        <v>70</v>
      </c>
      <c r="B79" s="17" t="s">
        <v>86</v>
      </c>
      <c r="C79" s="18">
        <v>0.55100000000000005</v>
      </c>
      <c r="D79" s="18">
        <v>0.308</v>
      </c>
    </row>
    <row r="80" spans="1:4" x14ac:dyDescent="0.25">
      <c r="A80" s="17" t="s">
        <v>70</v>
      </c>
      <c r="B80" s="17" t="s">
        <v>87</v>
      </c>
      <c r="C80" s="18">
        <v>0.60799999999999998</v>
      </c>
      <c r="D80" s="18">
        <v>0.36099999999999999</v>
      </c>
    </row>
    <row r="81" spans="1:4" x14ac:dyDescent="0.25">
      <c r="A81" s="17" t="s">
        <v>88</v>
      </c>
      <c r="B81" s="17" t="s">
        <v>89</v>
      </c>
      <c r="C81" s="18">
        <v>0.47599999999999998</v>
      </c>
      <c r="D81" s="18">
        <v>0.26700000000000002</v>
      </c>
    </row>
    <row r="82" spans="1:4" x14ac:dyDescent="0.25">
      <c r="A82" s="17" t="s">
        <v>88</v>
      </c>
      <c r="B82" s="17" t="s">
        <v>90</v>
      </c>
      <c r="C82" s="18">
        <v>0.47299999999999998</v>
      </c>
      <c r="D82" s="18">
        <v>0.27500000000000002</v>
      </c>
    </row>
    <row r="83" spans="1:4" x14ac:dyDescent="0.25">
      <c r="A83" s="17" t="s">
        <v>88</v>
      </c>
      <c r="B83" s="17" t="s">
        <v>91</v>
      </c>
      <c r="C83" s="18">
        <v>0.59799999999999998</v>
      </c>
      <c r="D83" s="18">
        <v>0.39600000000000002</v>
      </c>
    </row>
    <row r="84" spans="1:4" x14ac:dyDescent="0.25">
      <c r="A84" s="17" t="s">
        <v>88</v>
      </c>
      <c r="B84" s="17" t="s">
        <v>92</v>
      </c>
      <c r="C84" s="18">
        <v>0.42299999999999999</v>
      </c>
      <c r="D84" s="18">
        <v>0.24399999999999999</v>
      </c>
    </row>
    <row r="85" spans="1:4" x14ac:dyDescent="0.25">
      <c r="A85" s="17" t="s">
        <v>88</v>
      </c>
      <c r="B85" s="17" t="s">
        <v>93</v>
      </c>
      <c r="C85" s="18">
        <v>0.48299999999999998</v>
      </c>
      <c r="D85" s="18">
        <v>0.28799999999999998</v>
      </c>
    </row>
    <row r="86" spans="1:4" x14ac:dyDescent="0.25">
      <c r="A86" s="17" t="s">
        <v>88</v>
      </c>
      <c r="B86" s="17" t="s">
        <v>94</v>
      </c>
      <c r="C86" s="18">
        <v>0.438</v>
      </c>
      <c r="D86" s="18">
        <v>0.255</v>
      </c>
    </row>
    <row r="87" spans="1:4" x14ac:dyDescent="0.25">
      <c r="A87" s="17" t="s">
        <v>88</v>
      </c>
      <c r="B87" s="17" t="s">
        <v>95</v>
      </c>
      <c r="C87" s="18">
        <v>0.47499999999999998</v>
      </c>
      <c r="D87" s="18">
        <v>0.28399999999999997</v>
      </c>
    </row>
    <row r="88" spans="1:4" x14ac:dyDescent="0.25">
      <c r="A88" s="17" t="s">
        <v>88</v>
      </c>
      <c r="B88" s="17" t="s">
        <v>96</v>
      </c>
      <c r="C88" s="18">
        <v>0.46600000000000003</v>
      </c>
      <c r="D88" s="18">
        <v>0.25800000000000001</v>
      </c>
    </row>
    <row r="89" spans="1:4" x14ac:dyDescent="0.25">
      <c r="A89" s="17" t="s">
        <v>88</v>
      </c>
      <c r="B89" s="17" t="s">
        <v>97</v>
      </c>
      <c r="C89" s="18">
        <v>0.23300000000000001</v>
      </c>
      <c r="D89" s="18">
        <v>0.13700000000000001</v>
      </c>
    </row>
    <row r="90" spans="1:4" x14ac:dyDescent="0.25">
      <c r="A90" s="17" t="s">
        <v>88</v>
      </c>
      <c r="B90" s="17" t="s">
        <v>98</v>
      </c>
      <c r="C90" s="18">
        <v>0.38300000000000001</v>
      </c>
      <c r="D90" s="18">
        <v>0.21</v>
      </c>
    </row>
    <row r="91" spans="1:4" x14ac:dyDescent="0.25">
      <c r="A91" s="17" t="s">
        <v>99</v>
      </c>
      <c r="B91" s="17" t="s">
        <v>99</v>
      </c>
      <c r="C91" s="18">
        <v>0.51300000000000001</v>
      </c>
      <c r="D91" s="18">
        <v>0.37</v>
      </c>
    </row>
  </sheetData>
  <autoFilter ref="A2:D2" xr:uid="{FCD4E775-6229-43FA-8040-B764C01EC78C}"/>
  <pageMargins left="0.7" right="0.7" top="0.75" bottom="0.75" header="0.3" footer="0.3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1"/>
  <sheetViews>
    <sheetView workbookViewId="0"/>
  </sheetViews>
  <sheetFormatPr defaultColWidth="0" defaultRowHeight="15" zeroHeight="1" x14ac:dyDescent="0.25"/>
  <cols>
    <col min="1" max="1" width="27.140625" customWidth="1"/>
    <col min="2" max="2" width="38.140625" bestFit="1" customWidth="1"/>
    <col min="3" max="3" width="28.42578125" customWidth="1"/>
    <col min="4" max="4" width="38.140625" customWidth="1"/>
    <col min="5" max="16384" width="9.140625" hidden="1"/>
  </cols>
  <sheetData>
    <row r="1" spans="1:4" ht="26.25" x14ac:dyDescent="0.4">
      <c r="A1" s="1" t="s">
        <v>108</v>
      </c>
    </row>
    <row r="2" spans="1:4" ht="45" x14ac:dyDescent="0.25">
      <c r="A2" t="s">
        <v>100</v>
      </c>
      <c r="B2" t="s">
        <v>1</v>
      </c>
      <c r="C2" s="3" t="s">
        <v>106</v>
      </c>
      <c r="D2" s="3" t="s">
        <v>107</v>
      </c>
    </row>
    <row r="3" spans="1:4" ht="15" customHeight="1" x14ac:dyDescent="0.25">
      <c r="A3" s="12" t="s">
        <v>4</v>
      </c>
      <c r="B3" s="7" t="s">
        <v>4</v>
      </c>
      <c r="C3" s="11">
        <v>0.53200000000000003</v>
      </c>
      <c r="D3" s="13">
        <v>0.29899999999999999</v>
      </c>
    </row>
    <row r="4" spans="1:4" ht="15" customHeight="1" x14ac:dyDescent="0.25">
      <c r="A4" s="12" t="s">
        <v>5</v>
      </c>
      <c r="B4" s="7" t="s">
        <v>6</v>
      </c>
      <c r="C4" s="11">
        <v>0.53500000000000003</v>
      </c>
      <c r="D4" s="13">
        <v>0.26100000000000001</v>
      </c>
    </row>
    <row r="5" spans="1:4" ht="15" customHeight="1" x14ac:dyDescent="0.25">
      <c r="A5" s="12" t="s">
        <v>5</v>
      </c>
      <c r="B5" s="7" t="s">
        <v>7</v>
      </c>
      <c r="C5" s="11">
        <v>0.55300000000000005</v>
      </c>
      <c r="D5" s="13">
        <v>0.27500000000000002</v>
      </c>
    </row>
    <row r="6" spans="1:4" ht="15" customHeight="1" x14ac:dyDescent="0.25">
      <c r="A6" s="12" t="s">
        <v>5</v>
      </c>
      <c r="B6" s="7" t="s">
        <v>8</v>
      </c>
      <c r="C6" s="11">
        <v>0.46700000000000003</v>
      </c>
      <c r="D6" s="13">
        <v>0.23799999999999999</v>
      </c>
    </row>
    <row r="7" spans="1:4" ht="15" customHeight="1" x14ac:dyDescent="0.25">
      <c r="A7" s="12" t="s">
        <v>5</v>
      </c>
      <c r="B7" s="7" t="s">
        <v>9</v>
      </c>
      <c r="C7" s="11">
        <v>0.47699999999999998</v>
      </c>
      <c r="D7" s="13">
        <v>0.214</v>
      </c>
    </row>
    <row r="8" spans="1:4" ht="15" customHeight="1" x14ac:dyDescent="0.25">
      <c r="A8" s="12" t="s">
        <v>5</v>
      </c>
      <c r="B8" s="7" t="s">
        <v>10</v>
      </c>
      <c r="C8" s="11">
        <v>0.42199999999999999</v>
      </c>
      <c r="D8" s="13">
        <v>0.192</v>
      </c>
    </row>
    <row r="9" spans="1:4" ht="15" customHeight="1" x14ac:dyDescent="0.25">
      <c r="A9" s="12" t="s">
        <v>5</v>
      </c>
      <c r="B9" s="7" t="s">
        <v>11</v>
      </c>
      <c r="C9" s="11">
        <v>0.45600000000000002</v>
      </c>
      <c r="D9" s="13">
        <v>0.21299999999999999</v>
      </c>
    </row>
    <row r="10" spans="1:4" ht="15" customHeight="1" x14ac:dyDescent="0.25">
      <c r="A10" s="12" t="s">
        <v>5</v>
      </c>
      <c r="B10" s="7" t="s">
        <v>12</v>
      </c>
      <c r="C10" s="11">
        <v>0.51300000000000001</v>
      </c>
      <c r="D10" s="13">
        <v>0.28699999999999998</v>
      </c>
    </row>
    <row r="11" spans="1:4" ht="15" customHeight="1" x14ac:dyDescent="0.25">
      <c r="A11" s="12" t="s">
        <v>5</v>
      </c>
      <c r="B11" s="7" t="s">
        <v>13</v>
      </c>
      <c r="C11" s="11">
        <v>0.52800000000000002</v>
      </c>
      <c r="D11" s="13">
        <v>0.26</v>
      </c>
    </row>
    <row r="12" spans="1:4" ht="15" customHeight="1" x14ac:dyDescent="0.25">
      <c r="A12" s="12" t="s">
        <v>5</v>
      </c>
      <c r="B12" s="7" t="s">
        <v>14</v>
      </c>
      <c r="C12" s="11">
        <v>0.51400000000000001</v>
      </c>
      <c r="D12" s="13">
        <v>0.24</v>
      </c>
    </row>
    <row r="13" spans="1:4" ht="15" customHeight="1" x14ac:dyDescent="0.25">
      <c r="A13" s="12" t="s">
        <v>5</v>
      </c>
      <c r="B13" s="7" t="s">
        <v>15</v>
      </c>
      <c r="C13" s="11">
        <v>0.45600000000000002</v>
      </c>
      <c r="D13" s="13">
        <v>0.218</v>
      </c>
    </row>
    <row r="14" spans="1:4" ht="15" customHeight="1" x14ac:dyDescent="0.25">
      <c r="A14" s="12" t="s">
        <v>5</v>
      </c>
      <c r="B14" s="7" t="s">
        <v>16</v>
      </c>
      <c r="C14" s="11">
        <v>0.5</v>
      </c>
      <c r="D14" s="13">
        <v>0.248</v>
      </c>
    </row>
    <row r="15" spans="1:4" ht="15" customHeight="1" x14ac:dyDescent="0.25">
      <c r="A15" s="12" t="s">
        <v>5</v>
      </c>
      <c r="B15" s="7" t="s">
        <v>17</v>
      </c>
      <c r="C15" s="11">
        <v>0.45800000000000002</v>
      </c>
      <c r="D15" s="13">
        <v>0.23200000000000001</v>
      </c>
    </row>
    <row r="16" spans="1:4" ht="15" customHeight="1" x14ac:dyDescent="0.25">
      <c r="A16" s="12" t="s">
        <v>5</v>
      </c>
      <c r="B16" s="7" t="s">
        <v>18</v>
      </c>
      <c r="C16" s="11">
        <v>0.498</v>
      </c>
      <c r="D16" s="13">
        <v>0.26400000000000001</v>
      </c>
    </row>
    <row r="17" spans="1:4" ht="15" customHeight="1" x14ac:dyDescent="0.25">
      <c r="A17" s="12" t="s">
        <v>5</v>
      </c>
      <c r="B17" s="7" t="s">
        <v>19</v>
      </c>
      <c r="C17" s="11">
        <v>0.58099999999999996</v>
      </c>
      <c r="D17" s="13">
        <v>0.312</v>
      </c>
    </row>
    <row r="18" spans="1:4" ht="15" customHeight="1" x14ac:dyDescent="0.25">
      <c r="A18" s="12" t="s">
        <v>5</v>
      </c>
      <c r="B18" s="7" t="s">
        <v>20</v>
      </c>
      <c r="C18" s="11">
        <v>0.628</v>
      </c>
      <c r="D18" s="13">
        <v>0.35199999999999998</v>
      </c>
    </row>
    <row r="19" spans="1:4" ht="15" customHeight="1" x14ac:dyDescent="0.25">
      <c r="A19" s="12" t="s">
        <v>5</v>
      </c>
      <c r="B19" s="7" t="s">
        <v>21</v>
      </c>
      <c r="C19" s="11">
        <v>0.53600000000000003</v>
      </c>
      <c r="D19" s="13">
        <v>0.27300000000000002</v>
      </c>
    </row>
    <row r="20" spans="1:4" ht="15" customHeight="1" x14ac:dyDescent="0.25">
      <c r="A20" s="12" t="s">
        <v>5</v>
      </c>
      <c r="B20" s="7" t="s">
        <v>22</v>
      </c>
      <c r="C20" s="11">
        <v>0.45900000000000002</v>
      </c>
      <c r="D20" s="13">
        <v>0.26700000000000002</v>
      </c>
    </row>
    <row r="21" spans="1:4" ht="15" customHeight="1" x14ac:dyDescent="0.25">
      <c r="A21" s="12" t="s">
        <v>5</v>
      </c>
      <c r="B21" s="7" t="s">
        <v>23</v>
      </c>
      <c r="C21" s="11">
        <v>0.54100000000000004</v>
      </c>
      <c r="D21" s="13">
        <v>0.32600000000000001</v>
      </c>
    </row>
    <row r="22" spans="1:4" ht="15" customHeight="1" x14ac:dyDescent="0.25">
      <c r="A22" s="12" t="s">
        <v>5</v>
      </c>
      <c r="B22" s="7" t="s">
        <v>24</v>
      </c>
      <c r="C22" s="11">
        <v>0.46600000000000003</v>
      </c>
      <c r="D22" s="13">
        <v>0.22900000000000001</v>
      </c>
    </row>
    <row r="23" spans="1:4" ht="15" customHeight="1" x14ac:dyDescent="0.25">
      <c r="A23" s="12" t="s">
        <v>5</v>
      </c>
      <c r="B23" s="7" t="s">
        <v>25</v>
      </c>
      <c r="C23" s="11">
        <v>0.53500000000000003</v>
      </c>
      <c r="D23" s="13">
        <v>0.311</v>
      </c>
    </row>
    <row r="24" spans="1:4" ht="15" customHeight="1" x14ac:dyDescent="0.25">
      <c r="A24" s="12" t="s">
        <v>5</v>
      </c>
      <c r="B24" s="7" t="s">
        <v>26</v>
      </c>
      <c r="C24" s="11">
        <v>0.63300000000000001</v>
      </c>
      <c r="D24" s="13">
        <v>0.372</v>
      </c>
    </row>
    <row r="25" spans="1:4" ht="15" customHeight="1" x14ac:dyDescent="0.25">
      <c r="A25" s="12" t="s">
        <v>5</v>
      </c>
      <c r="B25" s="7" t="s">
        <v>27</v>
      </c>
      <c r="C25" s="11">
        <v>0.60099999999999998</v>
      </c>
      <c r="D25" s="13">
        <v>0.30399999999999999</v>
      </c>
    </row>
    <row r="26" spans="1:4" ht="15" customHeight="1" x14ac:dyDescent="0.25">
      <c r="A26" s="12" t="s">
        <v>5</v>
      </c>
      <c r="B26" s="7" t="s">
        <v>28</v>
      </c>
      <c r="C26" s="11">
        <v>0.51800000000000002</v>
      </c>
      <c r="D26" s="13">
        <v>0.25800000000000001</v>
      </c>
    </row>
    <row r="27" spans="1:4" ht="15" customHeight="1" x14ac:dyDescent="0.25">
      <c r="A27" s="12" t="s">
        <v>5</v>
      </c>
      <c r="B27" s="7" t="s">
        <v>29</v>
      </c>
      <c r="C27" s="11">
        <v>0.51100000000000001</v>
      </c>
      <c r="D27" s="13">
        <v>0.25</v>
      </c>
    </row>
    <row r="28" spans="1:4" ht="15" customHeight="1" x14ac:dyDescent="0.25">
      <c r="A28" s="12" t="s">
        <v>5</v>
      </c>
      <c r="B28" s="7" t="s">
        <v>30</v>
      </c>
      <c r="C28" s="11">
        <v>0.47699999999999998</v>
      </c>
      <c r="D28" s="13">
        <v>0.248</v>
      </c>
    </row>
    <row r="29" spans="1:4" ht="15" customHeight="1" x14ac:dyDescent="0.25">
      <c r="A29" s="12" t="s">
        <v>5</v>
      </c>
      <c r="B29" s="7" t="s">
        <v>31</v>
      </c>
      <c r="C29" s="11">
        <v>0.57399999999999995</v>
      </c>
      <c r="D29" s="13">
        <v>0.32400000000000001</v>
      </c>
    </row>
    <row r="30" spans="1:4" ht="15" customHeight="1" x14ac:dyDescent="0.25">
      <c r="A30" s="12" t="s">
        <v>5</v>
      </c>
      <c r="B30" s="7" t="s">
        <v>32</v>
      </c>
      <c r="C30" s="11">
        <v>0.46600000000000003</v>
      </c>
      <c r="D30" s="13">
        <v>0.219</v>
      </c>
    </row>
    <row r="31" spans="1:4" ht="15" customHeight="1" x14ac:dyDescent="0.25">
      <c r="A31" s="12" t="s">
        <v>5</v>
      </c>
      <c r="B31" s="7" t="s">
        <v>33</v>
      </c>
      <c r="C31" s="11">
        <v>0.61599999999999999</v>
      </c>
      <c r="D31" s="13">
        <v>0.32100000000000001</v>
      </c>
    </row>
    <row r="32" spans="1:4" ht="15" customHeight="1" x14ac:dyDescent="0.25">
      <c r="A32" s="12" t="s">
        <v>34</v>
      </c>
      <c r="B32" s="7" t="s">
        <v>35</v>
      </c>
      <c r="C32" s="11">
        <v>0.498</v>
      </c>
      <c r="D32" s="13">
        <v>0.30599999999999999</v>
      </c>
    </row>
    <row r="33" spans="1:4" ht="15" customHeight="1" x14ac:dyDescent="0.25">
      <c r="A33" s="12" t="s">
        <v>34</v>
      </c>
      <c r="B33" s="7" t="s">
        <v>36</v>
      </c>
      <c r="C33" s="11">
        <v>0.373</v>
      </c>
      <c r="D33" s="13">
        <v>0.26100000000000001</v>
      </c>
    </row>
    <row r="34" spans="1:4" ht="15" customHeight="1" x14ac:dyDescent="0.25">
      <c r="A34" s="12" t="s">
        <v>37</v>
      </c>
      <c r="B34" s="7" t="s">
        <v>38</v>
      </c>
      <c r="C34" s="11">
        <v>0.47399999999999998</v>
      </c>
      <c r="D34" s="13">
        <v>0.245</v>
      </c>
    </row>
    <row r="35" spans="1:4" ht="15" customHeight="1" x14ac:dyDescent="0.25">
      <c r="A35" s="12" t="s">
        <v>37</v>
      </c>
      <c r="B35" s="7" t="s">
        <v>39</v>
      </c>
      <c r="C35" s="11">
        <v>0.47599999999999998</v>
      </c>
      <c r="D35" s="13">
        <v>0.28599999999999998</v>
      </c>
    </row>
    <row r="36" spans="1:4" ht="15" customHeight="1" x14ac:dyDescent="0.25">
      <c r="A36" s="12" t="s">
        <v>37</v>
      </c>
      <c r="B36" s="7" t="s">
        <v>40</v>
      </c>
      <c r="C36" s="11">
        <v>0.44500000000000001</v>
      </c>
      <c r="D36" s="13">
        <v>0.26900000000000002</v>
      </c>
    </row>
    <row r="37" spans="1:4" ht="15" customHeight="1" x14ac:dyDescent="0.25">
      <c r="A37" s="12" t="s">
        <v>37</v>
      </c>
      <c r="B37" s="7" t="s">
        <v>41</v>
      </c>
      <c r="C37" s="11">
        <v>0.52900000000000003</v>
      </c>
      <c r="D37" s="13">
        <v>0.32600000000000001</v>
      </c>
    </row>
    <row r="38" spans="1:4" ht="15" customHeight="1" x14ac:dyDescent="0.25">
      <c r="A38" s="12" t="s">
        <v>37</v>
      </c>
      <c r="B38" s="7" t="s">
        <v>42</v>
      </c>
      <c r="C38" s="11">
        <v>0.46700000000000003</v>
      </c>
      <c r="D38" s="13">
        <v>0.29099999999999998</v>
      </c>
    </row>
    <row r="39" spans="1:4" ht="15" customHeight="1" x14ac:dyDescent="0.25">
      <c r="A39" s="12" t="s">
        <v>37</v>
      </c>
      <c r="B39" s="7" t="s">
        <v>43</v>
      </c>
      <c r="C39" s="11">
        <v>0.45400000000000001</v>
      </c>
      <c r="D39" s="13">
        <v>0.27500000000000002</v>
      </c>
    </row>
    <row r="40" spans="1:4" ht="15" customHeight="1" x14ac:dyDescent="0.25">
      <c r="A40" s="12" t="s">
        <v>37</v>
      </c>
      <c r="B40" s="7" t="s">
        <v>44</v>
      </c>
      <c r="C40" s="11">
        <v>0.432</v>
      </c>
      <c r="D40" s="13">
        <v>0.22600000000000001</v>
      </c>
    </row>
    <row r="41" spans="1:4" ht="15" customHeight="1" x14ac:dyDescent="0.25">
      <c r="A41" s="12" t="s">
        <v>37</v>
      </c>
      <c r="B41" s="7" t="s">
        <v>45</v>
      </c>
      <c r="C41" s="11">
        <v>0.35199999999999998</v>
      </c>
      <c r="D41" s="13">
        <v>0.192</v>
      </c>
    </row>
    <row r="42" spans="1:4" ht="15" customHeight="1" x14ac:dyDescent="0.25">
      <c r="A42" s="12" t="s">
        <v>37</v>
      </c>
      <c r="B42" s="7" t="s">
        <v>46</v>
      </c>
      <c r="C42" s="11">
        <v>0.39700000000000002</v>
      </c>
      <c r="D42" s="13">
        <v>0.24</v>
      </c>
    </row>
    <row r="43" spans="1:4" ht="15" customHeight="1" x14ac:dyDescent="0.25">
      <c r="A43" s="12" t="s">
        <v>37</v>
      </c>
      <c r="B43" s="7" t="s">
        <v>47</v>
      </c>
      <c r="C43" s="11">
        <v>0.373</v>
      </c>
      <c r="D43" s="13">
        <v>0.21</v>
      </c>
    </row>
    <row r="44" spans="1:4" ht="15" customHeight="1" x14ac:dyDescent="0.25">
      <c r="A44" s="12" t="s">
        <v>37</v>
      </c>
      <c r="B44" s="7" t="s">
        <v>48</v>
      </c>
      <c r="C44" s="11">
        <v>0.33900000000000002</v>
      </c>
      <c r="D44" s="13">
        <v>0.18</v>
      </c>
    </row>
    <row r="45" spans="1:4" ht="15" customHeight="1" x14ac:dyDescent="0.25">
      <c r="A45" s="12" t="s">
        <v>37</v>
      </c>
      <c r="B45" s="7" t="s">
        <v>49</v>
      </c>
      <c r="C45" s="11">
        <v>0.32800000000000001</v>
      </c>
      <c r="D45" s="13">
        <v>0.14199999999999999</v>
      </c>
    </row>
    <row r="46" spans="1:4" ht="15" customHeight="1" x14ac:dyDescent="0.25">
      <c r="A46" s="12" t="s">
        <v>37</v>
      </c>
      <c r="B46" s="7" t="s">
        <v>50</v>
      </c>
      <c r="C46" s="11">
        <v>0.45200000000000001</v>
      </c>
      <c r="D46" s="13">
        <v>0.253</v>
      </c>
    </row>
    <row r="47" spans="1:4" ht="15" customHeight="1" x14ac:dyDescent="0.25">
      <c r="A47" s="12" t="s">
        <v>37</v>
      </c>
      <c r="B47" s="7" t="s">
        <v>51</v>
      </c>
      <c r="C47" s="11">
        <v>0.43099999999999999</v>
      </c>
      <c r="D47" s="13">
        <v>0.246</v>
      </c>
    </row>
    <row r="48" spans="1:4" ht="15" customHeight="1" x14ac:dyDescent="0.25">
      <c r="A48" s="12" t="s">
        <v>37</v>
      </c>
      <c r="B48" s="7" t="s">
        <v>52</v>
      </c>
      <c r="C48" s="11">
        <v>0.312</v>
      </c>
      <c r="D48" s="13">
        <v>0.20100000000000001</v>
      </c>
    </row>
    <row r="49" spans="1:4" ht="15" customHeight="1" x14ac:dyDescent="0.25">
      <c r="A49" s="12" t="s">
        <v>37</v>
      </c>
      <c r="B49" s="7" t="s">
        <v>53</v>
      </c>
      <c r="C49" s="11">
        <v>0.48699999999999999</v>
      </c>
      <c r="D49" s="13">
        <v>0.27900000000000003</v>
      </c>
    </row>
    <row r="50" spans="1:4" ht="15" customHeight="1" x14ac:dyDescent="0.25">
      <c r="A50" s="12" t="s">
        <v>37</v>
      </c>
      <c r="B50" s="7" t="s">
        <v>54</v>
      </c>
      <c r="C50" s="11">
        <v>0.435</v>
      </c>
      <c r="D50" s="13">
        <v>0.23899999999999999</v>
      </c>
    </row>
    <row r="51" spans="1:4" ht="15" customHeight="1" x14ac:dyDescent="0.25">
      <c r="A51" s="12" t="s">
        <v>37</v>
      </c>
      <c r="B51" s="7" t="s">
        <v>55</v>
      </c>
      <c r="C51" s="11">
        <v>0.41799999999999998</v>
      </c>
      <c r="D51" s="13">
        <v>0.249</v>
      </c>
    </row>
    <row r="52" spans="1:4" ht="15" customHeight="1" x14ac:dyDescent="0.25">
      <c r="A52" s="12" t="s">
        <v>37</v>
      </c>
      <c r="B52" s="7" t="s">
        <v>56</v>
      </c>
      <c r="C52" s="11">
        <v>0.45900000000000002</v>
      </c>
      <c r="D52" s="13">
        <v>0.24399999999999999</v>
      </c>
    </row>
    <row r="53" spans="1:4" ht="15" customHeight="1" x14ac:dyDescent="0.25">
      <c r="A53" s="12" t="s">
        <v>70</v>
      </c>
      <c r="B53" s="7" t="s">
        <v>71</v>
      </c>
      <c r="C53" s="11">
        <v>0.53</v>
      </c>
      <c r="D53" s="13">
        <v>0.307</v>
      </c>
    </row>
    <row r="54" spans="1:4" ht="15" customHeight="1" x14ac:dyDescent="0.25">
      <c r="A54" s="12" t="s">
        <v>70</v>
      </c>
      <c r="B54" s="7" t="s">
        <v>72</v>
      </c>
      <c r="C54" s="11">
        <v>0.57399999999999995</v>
      </c>
      <c r="D54" s="13">
        <v>0.33</v>
      </c>
    </row>
    <row r="55" spans="1:4" ht="15" customHeight="1" x14ac:dyDescent="0.25">
      <c r="A55" s="12" t="s">
        <v>70</v>
      </c>
      <c r="B55" s="7" t="s">
        <v>73</v>
      </c>
      <c r="C55" s="11">
        <v>0.56499999999999995</v>
      </c>
      <c r="D55" s="13">
        <v>0.33900000000000002</v>
      </c>
    </row>
    <row r="56" spans="1:4" ht="15" customHeight="1" x14ac:dyDescent="0.25">
      <c r="A56" s="12" t="s">
        <v>70</v>
      </c>
      <c r="B56" s="7" t="s">
        <v>74</v>
      </c>
      <c r="C56" s="11">
        <v>0.55700000000000005</v>
      </c>
      <c r="D56" s="13">
        <v>0.28100000000000003</v>
      </c>
    </row>
    <row r="57" spans="1:4" ht="15" customHeight="1" x14ac:dyDescent="0.25">
      <c r="A57" s="12" t="s">
        <v>70</v>
      </c>
      <c r="B57" s="7" t="s">
        <v>75</v>
      </c>
      <c r="C57" s="11">
        <v>0.53300000000000003</v>
      </c>
      <c r="D57" s="13">
        <v>0.28399999999999997</v>
      </c>
    </row>
    <row r="58" spans="1:4" ht="15" customHeight="1" x14ac:dyDescent="0.25">
      <c r="A58" s="12" t="s">
        <v>70</v>
      </c>
      <c r="B58" s="7" t="s">
        <v>76</v>
      </c>
      <c r="C58" s="11">
        <v>0.42699999999999999</v>
      </c>
      <c r="D58" s="13">
        <v>0.253</v>
      </c>
    </row>
    <row r="59" spans="1:4" ht="15" customHeight="1" x14ac:dyDescent="0.25">
      <c r="A59" s="12" t="s">
        <v>70</v>
      </c>
      <c r="B59" s="7" t="s">
        <v>77</v>
      </c>
      <c r="C59" s="11">
        <v>0.52700000000000002</v>
      </c>
      <c r="D59" s="13">
        <v>0.30499999999999999</v>
      </c>
    </row>
    <row r="60" spans="1:4" ht="15" customHeight="1" x14ac:dyDescent="0.25">
      <c r="A60" s="12" t="s">
        <v>70</v>
      </c>
      <c r="B60" s="7" t="s">
        <v>78</v>
      </c>
      <c r="C60" s="11">
        <v>0.54300000000000004</v>
      </c>
      <c r="D60" s="13">
        <v>0.311</v>
      </c>
    </row>
    <row r="61" spans="1:4" ht="15" customHeight="1" x14ac:dyDescent="0.25">
      <c r="A61" s="12" t="s">
        <v>70</v>
      </c>
      <c r="B61" s="7" t="s">
        <v>79</v>
      </c>
      <c r="C61" s="11">
        <v>0.443</v>
      </c>
      <c r="D61" s="13">
        <v>0.24299999999999999</v>
      </c>
    </row>
    <row r="62" spans="1:4" ht="15" customHeight="1" x14ac:dyDescent="0.25">
      <c r="A62" s="12" t="s">
        <v>70</v>
      </c>
      <c r="B62" s="7" t="s">
        <v>80</v>
      </c>
      <c r="C62" s="11">
        <v>0.39500000000000002</v>
      </c>
      <c r="D62" s="13">
        <v>0.20100000000000001</v>
      </c>
    </row>
    <row r="63" spans="1:4" ht="15" customHeight="1" x14ac:dyDescent="0.25">
      <c r="A63" s="12" t="s">
        <v>70</v>
      </c>
      <c r="B63" s="7" t="s">
        <v>81</v>
      </c>
      <c r="C63" s="11">
        <v>0.49099999999999999</v>
      </c>
      <c r="D63" s="13">
        <v>0.25600000000000001</v>
      </c>
    </row>
    <row r="64" spans="1:4" ht="15" customHeight="1" x14ac:dyDescent="0.25">
      <c r="A64" s="12" t="s">
        <v>70</v>
      </c>
      <c r="B64" s="7" t="s">
        <v>82</v>
      </c>
      <c r="C64" s="11">
        <v>0.41299999999999998</v>
      </c>
      <c r="D64" s="13">
        <v>0.217</v>
      </c>
    </row>
    <row r="65" spans="1:4" ht="15" customHeight="1" x14ac:dyDescent="0.25">
      <c r="A65" s="12" t="s">
        <v>70</v>
      </c>
      <c r="B65" s="7" t="s">
        <v>83</v>
      </c>
      <c r="C65" s="11">
        <v>0.40899999999999997</v>
      </c>
      <c r="D65" s="13">
        <v>0.21199999999999999</v>
      </c>
    </row>
    <row r="66" spans="1:4" ht="15" customHeight="1" x14ac:dyDescent="0.25">
      <c r="A66" s="12" t="s">
        <v>70</v>
      </c>
      <c r="B66" s="7" t="s">
        <v>84</v>
      </c>
      <c r="C66" s="11">
        <v>0.53300000000000003</v>
      </c>
      <c r="D66" s="13">
        <v>0.28399999999999997</v>
      </c>
    </row>
    <row r="67" spans="1:4" ht="15" customHeight="1" x14ac:dyDescent="0.25">
      <c r="A67" s="12" t="s">
        <v>70</v>
      </c>
      <c r="B67" s="7" t="s">
        <v>85</v>
      </c>
      <c r="C67" s="11">
        <v>0.50900000000000001</v>
      </c>
      <c r="D67" s="13">
        <v>0.27</v>
      </c>
    </row>
    <row r="68" spans="1:4" ht="15" customHeight="1" x14ac:dyDescent="0.25">
      <c r="A68" s="12" t="s">
        <v>70</v>
      </c>
      <c r="B68" s="7" t="s">
        <v>86</v>
      </c>
      <c r="C68" s="11">
        <v>0.51100000000000001</v>
      </c>
      <c r="D68" s="13">
        <v>0.26</v>
      </c>
    </row>
    <row r="69" spans="1:4" ht="15" customHeight="1" x14ac:dyDescent="0.25">
      <c r="A69" s="12" t="s">
        <v>70</v>
      </c>
      <c r="B69" s="7" t="s">
        <v>87</v>
      </c>
      <c r="C69" s="11">
        <v>0.57899999999999996</v>
      </c>
      <c r="D69" s="13">
        <v>0.318</v>
      </c>
    </row>
    <row r="70" spans="1:4" ht="15" customHeight="1" x14ac:dyDescent="0.25">
      <c r="A70" s="12" t="s">
        <v>88</v>
      </c>
      <c r="B70" s="7" t="s">
        <v>89</v>
      </c>
      <c r="C70" s="11">
        <v>0.442</v>
      </c>
      <c r="D70" s="13">
        <v>0.23100000000000001</v>
      </c>
    </row>
    <row r="71" spans="1:4" ht="15" customHeight="1" x14ac:dyDescent="0.25">
      <c r="A71" s="12" t="s">
        <v>88</v>
      </c>
      <c r="B71" s="7" t="s">
        <v>90</v>
      </c>
      <c r="C71" s="11">
        <v>0.44400000000000001</v>
      </c>
      <c r="D71" s="13">
        <v>0.23799999999999999</v>
      </c>
    </row>
    <row r="72" spans="1:4" ht="15" customHeight="1" x14ac:dyDescent="0.25">
      <c r="A72" s="12" t="s">
        <v>88</v>
      </c>
      <c r="B72" s="7" t="s">
        <v>91</v>
      </c>
      <c r="C72" s="11">
        <v>0.54200000000000004</v>
      </c>
      <c r="D72" s="13">
        <v>0.34100000000000003</v>
      </c>
    </row>
    <row r="73" spans="1:4" ht="15" customHeight="1" x14ac:dyDescent="0.25">
      <c r="A73" s="12" t="s">
        <v>88</v>
      </c>
      <c r="B73" s="7" t="s">
        <v>92</v>
      </c>
      <c r="C73" s="11">
        <v>0.38700000000000001</v>
      </c>
      <c r="D73" s="13">
        <v>0.20399999999999999</v>
      </c>
    </row>
    <row r="74" spans="1:4" ht="15" customHeight="1" x14ac:dyDescent="0.25">
      <c r="A74" s="12" t="s">
        <v>88</v>
      </c>
      <c r="B74" s="7" t="s">
        <v>93</v>
      </c>
      <c r="C74" s="11">
        <v>0.44600000000000001</v>
      </c>
      <c r="D74" s="13">
        <v>0.24099999999999999</v>
      </c>
    </row>
    <row r="75" spans="1:4" ht="15" customHeight="1" x14ac:dyDescent="0.25">
      <c r="A75" s="12" t="s">
        <v>88</v>
      </c>
      <c r="B75" s="7" t="s">
        <v>94</v>
      </c>
      <c r="C75" s="11">
        <v>0.39300000000000002</v>
      </c>
      <c r="D75" s="13">
        <v>0.216</v>
      </c>
    </row>
    <row r="76" spans="1:4" ht="15" customHeight="1" x14ac:dyDescent="0.25">
      <c r="A76" s="12" t="s">
        <v>88</v>
      </c>
      <c r="B76" s="7" t="s">
        <v>95</v>
      </c>
      <c r="C76" s="11">
        <v>0.43099999999999999</v>
      </c>
      <c r="D76" s="13">
        <v>0.24299999999999999</v>
      </c>
    </row>
    <row r="77" spans="1:4" ht="15" customHeight="1" x14ac:dyDescent="0.25">
      <c r="A77" s="12" t="s">
        <v>88</v>
      </c>
      <c r="B77" s="7" t="s">
        <v>96</v>
      </c>
      <c r="C77" s="11">
        <v>0.42</v>
      </c>
      <c r="D77" s="13">
        <v>0.21099999999999999</v>
      </c>
    </row>
    <row r="78" spans="1:4" ht="15" customHeight="1" x14ac:dyDescent="0.25">
      <c r="A78" s="12" t="s">
        <v>88</v>
      </c>
      <c r="B78" s="7" t="s">
        <v>97</v>
      </c>
      <c r="C78" s="11">
        <v>0.21099999999999999</v>
      </c>
      <c r="D78" s="13">
        <v>0.11799999999999999</v>
      </c>
    </row>
    <row r="79" spans="1:4" ht="15" customHeight="1" x14ac:dyDescent="0.25">
      <c r="A79" s="12" t="s">
        <v>88</v>
      </c>
      <c r="B79" s="7" t="s">
        <v>98</v>
      </c>
      <c r="C79" s="11">
        <v>0.34399999999999997</v>
      </c>
      <c r="D79" s="13">
        <v>0.17799999999999999</v>
      </c>
    </row>
    <row r="80" spans="1:4" ht="15" customHeight="1" x14ac:dyDescent="0.25">
      <c r="A80" s="12" t="s">
        <v>99</v>
      </c>
      <c r="B80" s="7" t="s">
        <v>99</v>
      </c>
      <c r="C80" s="11">
        <v>0.47399999999999998</v>
      </c>
      <c r="D80" s="13">
        <v>0.28699999999999998</v>
      </c>
    </row>
    <row r="81" spans="1:4" ht="15" customHeight="1" x14ac:dyDescent="0.25">
      <c r="A81" s="12" t="s">
        <v>57</v>
      </c>
      <c r="B81" s="7" t="s">
        <v>58</v>
      </c>
      <c r="C81" s="11">
        <v>0.50600000000000001</v>
      </c>
      <c r="D81" s="13">
        <v>0.3</v>
      </c>
    </row>
    <row r="82" spans="1:4" ht="15" customHeight="1" x14ac:dyDescent="0.25">
      <c r="A82" s="12" t="s">
        <v>57</v>
      </c>
      <c r="B82" s="7" t="s">
        <v>59</v>
      </c>
      <c r="C82" s="11">
        <v>0.39800000000000002</v>
      </c>
      <c r="D82" s="13">
        <v>0.20899999999999999</v>
      </c>
    </row>
    <row r="83" spans="1:4" ht="15" customHeight="1" x14ac:dyDescent="0.25">
      <c r="A83" s="12" t="s">
        <v>57</v>
      </c>
      <c r="B83" s="7" t="s">
        <v>60</v>
      </c>
      <c r="C83" s="11">
        <v>0.50900000000000001</v>
      </c>
      <c r="D83" s="13">
        <v>0.29899999999999999</v>
      </c>
    </row>
    <row r="84" spans="1:4" ht="15" customHeight="1" x14ac:dyDescent="0.25">
      <c r="A84" s="12" t="s">
        <v>57</v>
      </c>
      <c r="B84" s="7" t="s">
        <v>61</v>
      </c>
      <c r="C84" s="11">
        <v>0.41099999999999998</v>
      </c>
      <c r="D84" s="13">
        <v>0.224</v>
      </c>
    </row>
    <row r="85" spans="1:4" ht="15" customHeight="1" x14ac:dyDescent="0.25">
      <c r="A85" s="12" t="s">
        <v>57</v>
      </c>
      <c r="B85" s="7" t="s">
        <v>62</v>
      </c>
      <c r="C85" s="11">
        <v>0.42799999999999999</v>
      </c>
      <c r="D85" s="13">
        <v>0.214</v>
      </c>
    </row>
    <row r="86" spans="1:4" ht="15" customHeight="1" x14ac:dyDescent="0.25">
      <c r="A86" s="12" t="s">
        <v>57</v>
      </c>
      <c r="B86" s="7" t="s">
        <v>63</v>
      </c>
      <c r="C86" s="11">
        <v>0.40600000000000003</v>
      </c>
      <c r="D86" s="13">
        <v>0.23100000000000001</v>
      </c>
    </row>
    <row r="87" spans="1:4" ht="15" customHeight="1" x14ac:dyDescent="0.25">
      <c r="A87" s="12" t="s">
        <v>57</v>
      </c>
      <c r="B87" s="7" t="s">
        <v>64</v>
      </c>
      <c r="C87" s="11">
        <v>0.42499999999999999</v>
      </c>
      <c r="D87" s="13">
        <v>0.223</v>
      </c>
    </row>
    <row r="88" spans="1:4" ht="15" customHeight="1" x14ac:dyDescent="0.25">
      <c r="A88" s="12" t="s">
        <v>65</v>
      </c>
      <c r="B88" s="7" t="s">
        <v>66</v>
      </c>
      <c r="C88" s="11">
        <v>0.55000000000000004</v>
      </c>
      <c r="D88" s="13">
        <v>0.34499999999999997</v>
      </c>
    </row>
    <row r="89" spans="1:4" ht="15" customHeight="1" x14ac:dyDescent="0.25">
      <c r="A89" s="12" t="s">
        <v>65</v>
      </c>
      <c r="B89" s="7" t="s">
        <v>67</v>
      </c>
      <c r="C89" s="11">
        <v>0.55100000000000005</v>
      </c>
      <c r="D89" s="13">
        <v>0.34499999999999997</v>
      </c>
    </row>
    <row r="90" spans="1:4" ht="15" customHeight="1" x14ac:dyDescent="0.25">
      <c r="A90" s="12" t="s">
        <v>65</v>
      </c>
      <c r="B90" s="7" t="s">
        <v>68</v>
      </c>
      <c r="C90" s="11">
        <v>0.503</v>
      </c>
      <c r="D90" s="13">
        <v>0.29099999999999998</v>
      </c>
    </row>
    <row r="91" spans="1:4" ht="15" customHeight="1" x14ac:dyDescent="0.25">
      <c r="A91" s="12" t="s">
        <v>65</v>
      </c>
      <c r="B91" s="14" t="s">
        <v>69</v>
      </c>
      <c r="C91" s="15">
        <v>0.48199999999999998</v>
      </c>
      <c r="D91" s="16">
        <v>0.26500000000000001</v>
      </c>
    </row>
  </sheetData>
  <pageMargins left="0.7" right="0.7" top="0.75" bottom="0.75" header="0.3" footer="0.3"/>
  <pageSetup paperSize="8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1"/>
  <sheetViews>
    <sheetView workbookViewId="0"/>
  </sheetViews>
  <sheetFormatPr defaultColWidth="0" defaultRowHeight="15" zeroHeight="1" x14ac:dyDescent="0.25"/>
  <cols>
    <col min="1" max="1" width="28.5703125" customWidth="1"/>
    <col min="2" max="2" width="38.140625" bestFit="1" customWidth="1"/>
    <col min="3" max="3" width="31" customWidth="1"/>
    <col min="4" max="4" width="37.140625" customWidth="1"/>
    <col min="5" max="16384" width="9.140625" hidden="1"/>
  </cols>
  <sheetData>
    <row r="1" spans="1:4" ht="26.25" x14ac:dyDescent="0.4">
      <c r="A1" s="1" t="s">
        <v>109</v>
      </c>
    </row>
    <row r="2" spans="1:4" ht="45" x14ac:dyDescent="0.25">
      <c r="A2" t="s">
        <v>100</v>
      </c>
      <c r="B2" t="s">
        <v>1</v>
      </c>
      <c r="C2" s="3" t="s">
        <v>102</v>
      </c>
      <c r="D2" s="3" t="s">
        <v>103</v>
      </c>
    </row>
    <row r="3" spans="1:4" ht="15" customHeight="1" x14ac:dyDescent="0.25">
      <c r="A3" s="7" t="s">
        <v>4</v>
      </c>
      <c r="B3" s="7" t="s">
        <v>4</v>
      </c>
      <c r="C3" s="11">
        <v>0.501</v>
      </c>
      <c r="D3" s="11">
        <v>0.25900000000000001</v>
      </c>
    </row>
    <row r="4" spans="1:4" ht="15" customHeight="1" x14ac:dyDescent="0.25">
      <c r="A4" s="7" t="s">
        <v>5</v>
      </c>
      <c r="B4" s="7" t="s">
        <v>6</v>
      </c>
      <c r="C4" s="11">
        <v>0.5</v>
      </c>
      <c r="D4" s="11">
        <v>0.219</v>
      </c>
    </row>
    <row r="5" spans="1:4" ht="15" customHeight="1" x14ac:dyDescent="0.25">
      <c r="A5" s="7" t="s">
        <v>5</v>
      </c>
      <c r="B5" s="7" t="s">
        <v>7</v>
      </c>
      <c r="C5" s="11">
        <v>0.49399999999999999</v>
      </c>
      <c r="D5" s="11">
        <v>0.23300000000000001</v>
      </c>
    </row>
    <row r="6" spans="1:4" ht="15" customHeight="1" x14ac:dyDescent="0.25">
      <c r="A6" s="7" t="s">
        <v>5</v>
      </c>
      <c r="B6" s="7" t="s">
        <v>8</v>
      </c>
      <c r="C6" s="11">
        <v>0.43099999999999999</v>
      </c>
      <c r="D6" s="11">
        <v>0.20100000000000001</v>
      </c>
    </row>
    <row r="7" spans="1:4" ht="15" customHeight="1" x14ac:dyDescent="0.25">
      <c r="A7" s="7" t="s">
        <v>5</v>
      </c>
      <c r="B7" s="7" t="s">
        <v>9</v>
      </c>
      <c r="C7" s="11">
        <v>0.44400000000000001</v>
      </c>
      <c r="D7" s="11">
        <v>0.17799999999999999</v>
      </c>
    </row>
    <row r="8" spans="1:4" ht="15" customHeight="1" x14ac:dyDescent="0.25">
      <c r="A8" s="7" t="s">
        <v>5</v>
      </c>
      <c r="B8" s="7" t="s">
        <v>10</v>
      </c>
      <c r="C8" s="11">
        <v>0.36899999999999999</v>
      </c>
      <c r="D8" s="11">
        <v>0.16300000000000001</v>
      </c>
    </row>
    <row r="9" spans="1:4" ht="15" customHeight="1" x14ac:dyDescent="0.25">
      <c r="A9" s="7" t="s">
        <v>5</v>
      </c>
      <c r="B9" s="7" t="s">
        <v>11</v>
      </c>
      <c r="C9" s="11">
        <v>0.40600000000000003</v>
      </c>
      <c r="D9" s="11">
        <v>0.17</v>
      </c>
    </row>
    <row r="10" spans="1:4" ht="15" customHeight="1" x14ac:dyDescent="0.25">
      <c r="A10" s="7" t="s">
        <v>5</v>
      </c>
      <c r="B10" s="7" t="s">
        <v>12</v>
      </c>
      <c r="C10" s="11">
        <v>0.46700000000000003</v>
      </c>
      <c r="D10" s="11">
        <v>0.247</v>
      </c>
    </row>
    <row r="11" spans="1:4" ht="15" customHeight="1" x14ac:dyDescent="0.25">
      <c r="A11" s="7" t="s">
        <v>5</v>
      </c>
      <c r="B11" s="7" t="s">
        <v>13</v>
      </c>
      <c r="C11" s="11">
        <v>0.49199999999999999</v>
      </c>
      <c r="D11" s="11">
        <v>0.216</v>
      </c>
    </row>
    <row r="12" spans="1:4" ht="15" customHeight="1" x14ac:dyDescent="0.25">
      <c r="A12" s="7" t="s">
        <v>5</v>
      </c>
      <c r="B12" s="7" t="s">
        <v>14</v>
      </c>
      <c r="C12" s="11">
        <v>0.48299999999999998</v>
      </c>
      <c r="D12" s="11">
        <v>0.20300000000000001</v>
      </c>
    </row>
    <row r="13" spans="1:4" ht="15" customHeight="1" x14ac:dyDescent="0.25">
      <c r="A13" s="7" t="s">
        <v>5</v>
      </c>
      <c r="B13" s="7" t="s">
        <v>15</v>
      </c>
      <c r="C13" s="11">
        <v>0.41</v>
      </c>
      <c r="D13" s="11">
        <v>0.18099999999999999</v>
      </c>
    </row>
    <row r="14" spans="1:4" ht="15" customHeight="1" x14ac:dyDescent="0.25">
      <c r="A14" s="7" t="s">
        <v>5</v>
      </c>
      <c r="B14" s="7" t="s">
        <v>16</v>
      </c>
      <c r="C14" s="11">
        <v>0.44400000000000001</v>
      </c>
      <c r="D14" s="11">
        <v>0.20300000000000001</v>
      </c>
    </row>
    <row r="15" spans="1:4" ht="15" customHeight="1" x14ac:dyDescent="0.25">
      <c r="A15" s="7" t="s">
        <v>5</v>
      </c>
      <c r="B15" s="7" t="s">
        <v>17</v>
      </c>
      <c r="C15" s="11">
        <v>0.42499999999999999</v>
      </c>
      <c r="D15" s="11">
        <v>0.2</v>
      </c>
    </row>
    <row r="16" spans="1:4" ht="15" customHeight="1" x14ac:dyDescent="0.25">
      <c r="A16" s="7" t="s">
        <v>5</v>
      </c>
      <c r="B16" s="7" t="s">
        <v>18</v>
      </c>
      <c r="C16" s="11">
        <v>0.46200000000000002</v>
      </c>
      <c r="D16" s="11">
        <v>0.222</v>
      </c>
    </row>
    <row r="17" spans="1:4" ht="15" customHeight="1" x14ac:dyDescent="0.25">
      <c r="A17" s="7" t="s">
        <v>5</v>
      </c>
      <c r="B17" s="7" t="s">
        <v>19</v>
      </c>
      <c r="C17" s="11">
        <v>0.54</v>
      </c>
      <c r="D17" s="11">
        <v>0.26600000000000001</v>
      </c>
    </row>
    <row r="18" spans="1:4" ht="15" customHeight="1" x14ac:dyDescent="0.25">
      <c r="A18" s="7" t="s">
        <v>5</v>
      </c>
      <c r="B18" s="7" t="s">
        <v>20</v>
      </c>
      <c r="C18" s="11">
        <v>0.56000000000000005</v>
      </c>
      <c r="D18" s="11">
        <v>0.30199999999999999</v>
      </c>
    </row>
    <row r="19" spans="1:4" ht="15" customHeight="1" x14ac:dyDescent="0.25">
      <c r="A19" s="7" t="s">
        <v>5</v>
      </c>
      <c r="B19" s="7" t="s">
        <v>21</v>
      </c>
      <c r="C19" s="11">
        <v>0.45600000000000002</v>
      </c>
      <c r="D19" s="11">
        <v>0.23400000000000001</v>
      </c>
    </row>
    <row r="20" spans="1:4" ht="15" customHeight="1" x14ac:dyDescent="0.25">
      <c r="A20" s="7" t="s">
        <v>5</v>
      </c>
      <c r="B20" s="7" t="s">
        <v>22</v>
      </c>
      <c r="C20" s="11">
        <v>0.40799999999999997</v>
      </c>
      <c r="D20" s="11">
        <v>0.23300000000000001</v>
      </c>
    </row>
    <row r="21" spans="1:4" ht="15" customHeight="1" x14ac:dyDescent="0.25">
      <c r="A21" s="7" t="s">
        <v>5</v>
      </c>
      <c r="B21" s="7" t="s">
        <v>23</v>
      </c>
      <c r="C21" s="11">
        <v>0.49299999999999999</v>
      </c>
      <c r="D21" s="11">
        <v>0.28399999999999997</v>
      </c>
    </row>
    <row r="22" spans="1:4" ht="15" customHeight="1" x14ac:dyDescent="0.25">
      <c r="A22" s="7" t="s">
        <v>5</v>
      </c>
      <c r="B22" s="7" t="s">
        <v>24</v>
      </c>
      <c r="C22" s="11">
        <v>0.39</v>
      </c>
      <c r="D22" s="11">
        <v>0.191</v>
      </c>
    </row>
    <row r="23" spans="1:4" ht="15" customHeight="1" x14ac:dyDescent="0.25">
      <c r="A23" s="7" t="s">
        <v>5</v>
      </c>
      <c r="B23" s="7" t="s">
        <v>25</v>
      </c>
      <c r="C23" s="11">
        <v>0.47499999999999998</v>
      </c>
      <c r="D23" s="11">
        <v>0.27</v>
      </c>
    </row>
    <row r="24" spans="1:4" ht="15" customHeight="1" x14ac:dyDescent="0.25">
      <c r="A24" s="7" t="s">
        <v>5</v>
      </c>
      <c r="B24" s="7" t="s">
        <v>26</v>
      </c>
      <c r="C24" s="11">
        <v>0.57599999999999996</v>
      </c>
      <c r="D24" s="11">
        <v>0.32</v>
      </c>
    </row>
    <row r="25" spans="1:4" ht="15" customHeight="1" x14ac:dyDescent="0.25">
      <c r="A25" s="7" t="s">
        <v>5</v>
      </c>
      <c r="B25" s="7" t="s">
        <v>27</v>
      </c>
      <c r="C25" s="11">
        <v>0.53700000000000003</v>
      </c>
      <c r="D25" s="11">
        <v>0.25600000000000001</v>
      </c>
    </row>
    <row r="26" spans="1:4" ht="15" customHeight="1" x14ac:dyDescent="0.25">
      <c r="A26" s="7" t="s">
        <v>5</v>
      </c>
      <c r="B26" s="7" t="s">
        <v>28</v>
      </c>
      <c r="C26" s="11">
        <v>0.44800000000000001</v>
      </c>
      <c r="D26" s="11">
        <v>0.217</v>
      </c>
    </row>
    <row r="27" spans="1:4" ht="15" customHeight="1" x14ac:dyDescent="0.25">
      <c r="A27" s="7" t="s">
        <v>5</v>
      </c>
      <c r="B27" s="7" t="s">
        <v>29</v>
      </c>
      <c r="C27" s="11">
        <v>0.439</v>
      </c>
      <c r="D27" s="11">
        <v>0.21099999999999999</v>
      </c>
    </row>
    <row r="28" spans="1:4" ht="15" customHeight="1" x14ac:dyDescent="0.25">
      <c r="A28" s="7" t="s">
        <v>5</v>
      </c>
      <c r="B28" s="7" t="s">
        <v>30</v>
      </c>
      <c r="C28" s="11">
        <v>0.40200000000000002</v>
      </c>
      <c r="D28" s="11">
        <v>0.21199999999999999</v>
      </c>
    </row>
    <row r="29" spans="1:4" ht="15" customHeight="1" x14ac:dyDescent="0.25">
      <c r="A29" s="7" t="s">
        <v>5</v>
      </c>
      <c r="B29" s="7" t="s">
        <v>31</v>
      </c>
      <c r="C29" s="11">
        <v>0.51300000000000001</v>
      </c>
      <c r="D29" s="11">
        <v>0.28000000000000003</v>
      </c>
    </row>
    <row r="30" spans="1:4" ht="15" customHeight="1" x14ac:dyDescent="0.25">
      <c r="A30" s="7" t="s">
        <v>5</v>
      </c>
      <c r="B30" s="7" t="s">
        <v>32</v>
      </c>
      <c r="C30" s="11">
        <v>0.38600000000000001</v>
      </c>
      <c r="D30" s="11">
        <v>0.17899999999999999</v>
      </c>
    </row>
    <row r="31" spans="1:4" ht="15" customHeight="1" x14ac:dyDescent="0.25">
      <c r="A31" s="7" t="s">
        <v>5</v>
      </c>
      <c r="B31" s="7" t="s">
        <v>33</v>
      </c>
      <c r="C31" s="11">
        <v>0.55000000000000004</v>
      </c>
      <c r="D31" s="11">
        <v>0.26900000000000002</v>
      </c>
    </row>
    <row r="32" spans="1:4" ht="15" customHeight="1" x14ac:dyDescent="0.25">
      <c r="A32" s="7" t="s">
        <v>34</v>
      </c>
      <c r="B32" s="7" t="s">
        <v>35</v>
      </c>
      <c r="C32" s="11">
        <v>0.45900000000000002</v>
      </c>
      <c r="D32" s="11">
        <v>0.27300000000000002</v>
      </c>
    </row>
    <row r="33" spans="1:4" ht="15" customHeight="1" x14ac:dyDescent="0.25">
      <c r="A33" s="7" t="s">
        <v>34</v>
      </c>
      <c r="B33" s="7" t="s">
        <v>36</v>
      </c>
      <c r="C33" s="11">
        <v>0.35599999999999998</v>
      </c>
      <c r="D33" s="11">
        <v>0.23799999999999999</v>
      </c>
    </row>
    <row r="34" spans="1:4" ht="15" customHeight="1" x14ac:dyDescent="0.25">
      <c r="A34" s="7" t="s">
        <v>37</v>
      </c>
      <c r="B34" s="7" t="s">
        <v>38</v>
      </c>
      <c r="C34" s="11">
        <v>0.438</v>
      </c>
      <c r="D34" s="11">
        <v>0.20899999999999999</v>
      </c>
    </row>
    <row r="35" spans="1:4" ht="15" customHeight="1" x14ac:dyDescent="0.25">
      <c r="A35" s="7" t="s">
        <v>37</v>
      </c>
      <c r="B35" s="7" t="s">
        <v>39</v>
      </c>
      <c r="C35" s="11">
        <v>0.443</v>
      </c>
      <c r="D35" s="11">
        <v>0.252</v>
      </c>
    </row>
    <row r="36" spans="1:4" ht="15" customHeight="1" x14ac:dyDescent="0.25">
      <c r="A36" s="7" t="s">
        <v>37</v>
      </c>
      <c r="B36" s="7" t="s">
        <v>40</v>
      </c>
      <c r="C36" s="11">
        <v>0.41099999999999998</v>
      </c>
      <c r="D36" s="11">
        <v>0.23799999999999999</v>
      </c>
    </row>
    <row r="37" spans="1:4" ht="15" customHeight="1" x14ac:dyDescent="0.25">
      <c r="A37" s="7" t="s">
        <v>37</v>
      </c>
      <c r="B37" s="7" t="s">
        <v>41</v>
      </c>
      <c r="C37" s="11">
        <v>0.49299999999999999</v>
      </c>
      <c r="D37" s="11">
        <v>0.28699999999999998</v>
      </c>
    </row>
    <row r="38" spans="1:4" ht="15" customHeight="1" x14ac:dyDescent="0.25">
      <c r="A38" s="7" t="s">
        <v>37</v>
      </c>
      <c r="B38" s="7" t="s">
        <v>42</v>
      </c>
      <c r="C38" s="11">
        <v>0.433</v>
      </c>
      <c r="D38" s="11">
        <v>0.25700000000000001</v>
      </c>
    </row>
    <row r="39" spans="1:4" ht="15" customHeight="1" x14ac:dyDescent="0.25">
      <c r="A39" s="7" t="s">
        <v>37</v>
      </c>
      <c r="B39" s="7" t="s">
        <v>43</v>
      </c>
      <c r="C39" s="11">
        <v>0.41699999999999998</v>
      </c>
      <c r="D39" s="11">
        <v>0.24199999999999999</v>
      </c>
    </row>
    <row r="40" spans="1:4" ht="15" customHeight="1" x14ac:dyDescent="0.25">
      <c r="A40" s="7" t="s">
        <v>37</v>
      </c>
      <c r="B40" s="7" t="s">
        <v>44</v>
      </c>
      <c r="C40" s="11">
        <v>0.39200000000000002</v>
      </c>
      <c r="D40" s="11">
        <v>0.19600000000000001</v>
      </c>
    </row>
    <row r="41" spans="1:4" ht="15" customHeight="1" x14ac:dyDescent="0.25">
      <c r="A41" s="7" t="s">
        <v>37</v>
      </c>
      <c r="B41" s="7" t="s">
        <v>45</v>
      </c>
      <c r="C41" s="11">
        <v>0.33</v>
      </c>
      <c r="D41" s="11">
        <v>0.17100000000000001</v>
      </c>
    </row>
    <row r="42" spans="1:4" ht="15" customHeight="1" x14ac:dyDescent="0.25">
      <c r="A42" s="7" t="s">
        <v>37</v>
      </c>
      <c r="B42" s="7" t="s">
        <v>46</v>
      </c>
      <c r="C42" s="11">
        <v>0.372</v>
      </c>
      <c r="D42" s="11">
        <v>0.20699999999999999</v>
      </c>
    </row>
    <row r="43" spans="1:4" ht="15" customHeight="1" x14ac:dyDescent="0.25">
      <c r="A43" s="7" t="s">
        <v>37</v>
      </c>
      <c r="B43" s="7" t="s">
        <v>47</v>
      </c>
      <c r="C43" s="11">
        <v>0.34300000000000003</v>
      </c>
      <c r="D43" s="11">
        <v>0.182</v>
      </c>
    </row>
    <row r="44" spans="1:4" ht="15" customHeight="1" x14ac:dyDescent="0.25">
      <c r="A44" s="7" t="s">
        <v>37</v>
      </c>
      <c r="B44" s="7" t="s">
        <v>48</v>
      </c>
      <c r="C44" s="11">
        <v>0.312</v>
      </c>
      <c r="D44" s="11">
        <v>0.155</v>
      </c>
    </row>
    <row r="45" spans="1:4" ht="15" customHeight="1" x14ac:dyDescent="0.25">
      <c r="A45" s="7" t="s">
        <v>37</v>
      </c>
      <c r="B45" s="7" t="s">
        <v>49</v>
      </c>
      <c r="C45" s="11">
        <v>0.29799999999999999</v>
      </c>
      <c r="D45" s="11">
        <v>0.12</v>
      </c>
    </row>
    <row r="46" spans="1:4" ht="15" customHeight="1" x14ac:dyDescent="0.25">
      <c r="A46" s="7" t="s">
        <v>37</v>
      </c>
      <c r="B46" s="7" t="s">
        <v>50</v>
      </c>
      <c r="C46" s="11">
        <v>0.42399999999999999</v>
      </c>
      <c r="D46" s="11">
        <v>0.221</v>
      </c>
    </row>
    <row r="47" spans="1:4" ht="15" customHeight="1" x14ac:dyDescent="0.25">
      <c r="A47" s="7" t="s">
        <v>37</v>
      </c>
      <c r="B47" s="7" t="s">
        <v>51</v>
      </c>
      <c r="C47" s="11">
        <v>0.4</v>
      </c>
      <c r="D47" s="11">
        <v>0.21299999999999999</v>
      </c>
    </row>
    <row r="48" spans="1:4" ht="15" customHeight="1" x14ac:dyDescent="0.25">
      <c r="A48" s="7" t="s">
        <v>37</v>
      </c>
      <c r="B48" s="7" t="s">
        <v>52</v>
      </c>
      <c r="C48" s="11">
        <v>0.28499999999999998</v>
      </c>
      <c r="D48" s="11">
        <v>0.185</v>
      </c>
    </row>
    <row r="49" spans="1:4" ht="15" customHeight="1" x14ac:dyDescent="0.25">
      <c r="A49" s="7" t="s">
        <v>37</v>
      </c>
      <c r="B49" s="7" t="s">
        <v>53</v>
      </c>
      <c r="C49" s="11">
        <v>0.45500000000000002</v>
      </c>
      <c r="D49" s="11">
        <v>0.24399999999999999</v>
      </c>
    </row>
    <row r="50" spans="1:4" ht="15" customHeight="1" x14ac:dyDescent="0.25">
      <c r="A50" s="7" t="s">
        <v>37</v>
      </c>
      <c r="B50" s="7" t="s">
        <v>54</v>
      </c>
      <c r="C50" s="11">
        <v>0.39900000000000002</v>
      </c>
      <c r="D50" s="11">
        <v>0.21099999999999999</v>
      </c>
    </row>
    <row r="51" spans="1:4" ht="15" customHeight="1" x14ac:dyDescent="0.25">
      <c r="A51" s="7" t="s">
        <v>37</v>
      </c>
      <c r="B51" s="7" t="s">
        <v>55</v>
      </c>
      <c r="C51" s="11">
        <v>0.38800000000000001</v>
      </c>
      <c r="D51" s="11">
        <v>0.217</v>
      </c>
    </row>
    <row r="52" spans="1:4" ht="15" customHeight="1" x14ac:dyDescent="0.25">
      <c r="A52" s="7" t="s">
        <v>37</v>
      </c>
      <c r="B52" s="7" t="s">
        <v>56</v>
      </c>
      <c r="C52" s="11">
        <v>0.42399999999999999</v>
      </c>
      <c r="D52" s="11">
        <v>0.21299999999999999</v>
      </c>
    </row>
    <row r="53" spans="1:4" ht="15" customHeight="1" x14ac:dyDescent="0.25">
      <c r="A53" s="7" t="s">
        <v>57</v>
      </c>
      <c r="B53" s="7" t="s">
        <v>58</v>
      </c>
      <c r="C53" s="11">
        <v>0.48</v>
      </c>
      <c r="D53" s="11">
        <v>0.26100000000000001</v>
      </c>
    </row>
    <row r="54" spans="1:4" ht="15" customHeight="1" x14ac:dyDescent="0.25">
      <c r="A54" s="7" t="s">
        <v>57</v>
      </c>
      <c r="B54" s="7" t="s">
        <v>59</v>
      </c>
      <c r="C54" s="11">
        <v>0.373</v>
      </c>
      <c r="D54" s="11">
        <v>0.17799999999999999</v>
      </c>
    </row>
    <row r="55" spans="1:4" ht="15" customHeight="1" x14ac:dyDescent="0.25">
      <c r="A55" s="7" t="s">
        <v>57</v>
      </c>
      <c r="B55" s="7" t="s">
        <v>60</v>
      </c>
      <c r="C55" s="11">
        <v>0.48499999999999999</v>
      </c>
      <c r="D55" s="11">
        <v>0.26100000000000001</v>
      </c>
    </row>
    <row r="56" spans="1:4" ht="15" customHeight="1" x14ac:dyDescent="0.25">
      <c r="A56" s="7" t="s">
        <v>57</v>
      </c>
      <c r="B56" s="7" t="s">
        <v>61</v>
      </c>
      <c r="C56" s="11">
        <v>0.38500000000000001</v>
      </c>
      <c r="D56" s="11">
        <v>0.19500000000000001</v>
      </c>
    </row>
    <row r="57" spans="1:4" ht="15" customHeight="1" x14ac:dyDescent="0.25">
      <c r="A57" s="7" t="s">
        <v>57</v>
      </c>
      <c r="B57" s="7" t="s">
        <v>62</v>
      </c>
      <c r="C57" s="11">
        <v>0.40500000000000003</v>
      </c>
      <c r="D57" s="11">
        <v>0.18099999999999999</v>
      </c>
    </row>
    <row r="58" spans="1:4" ht="15" customHeight="1" x14ac:dyDescent="0.25">
      <c r="A58" s="7" t="s">
        <v>57</v>
      </c>
      <c r="B58" s="7" t="s">
        <v>63</v>
      </c>
      <c r="C58" s="11">
        <v>0.38</v>
      </c>
      <c r="D58" s="11">
        <v>0.19700000000000001</v>
      </c>
    </row>
    <row r="59" spans="1:4" ht="15" customHeight="1" x14ac:dyDescent="0.25">
      <c r="A59" s="7" t="s">
        <v>57</v>
      </c>
      <c r="B59" s="7" t="s">
        <v>64</v>
      </c>
      <c r="C59" s="11">
        <v>0.40300000000000002</v>
      </c>
      <c r="D59" s="11">
        <v>0.19600000000000001</v>
      </c>
    </row>
    <row r="60" spans="1:4" ht="15" customHeight="1" x14ac:dyDescent="0.25">
      <c r="A60" s="7" t="s">
        <v>65</v>
      </c>
      <c r="B60" s="7" t="s">
        <v>66</v>
      </c>
      <c r="C60" s="11">
        <v>0.53300000000000003</v>
      </c>
      <c r="D60" s="11">
        <v>0.29099999999999998</v>
      </c>
    </row>
    <row r="61" spans="1:4" ht="15" customHeight="1" x14ac:dyDescent="0.25">
      <c r="A61" s="7" t="s">
        <v>65</v>
      </c>
      <c r="B61" s="7" t="s">
        <v>67</v>
      </c>
      <c r="C61" s="11">
        <v>0.52400000000000002</v>
      </c>
      <c r="D61" s="11">
        <v>0.308</v>
      </c>
    </row>
    <row r="62" spans="1:4" ht="15" customHeight="1" x14ac:dyDescent="0.25">
      <c r="A62" s="7" t="s">
        <v>65</v>
      </c>
      <c r="B62" s="7" t="s">
        <v>68</v>
      </c>
      <c r="C62" s="11">
        <v>0.48299999999999998</v>
      </c>
      <c r="D62" s="11">
        <v>0.22800000000000001</v>
      </c>
    </row>
    <row r="63" spans="1:4" ht="15" customHeight="1" x14ac:dyDescent="0.25">
      <c r="A63" s="7" t="s">
        <v>65</v>
      </c>
      <c r="B63" s="7" t="s">
        <v>69</v>
      </c>
      <c r="C63" s="11">
        <v>0.45100000000000001</v>
      </c>
      <c r="D63" s="11">
        <v>0.23400000000000001</v>
      </c>
    </row>
    <row r="64" spans="1:4" ht="15" customHeight="1" x14ac:dyDescent="0.25">
      <c r="A64" s="7" t="s">
        <v>70</v>
      </c>
      <c r="B64" s="7" t="s">
        <v>71</v>
      </c>
      <c r="C64" s="11">
        <v>0.503</v>
      </c>
      <c r="D64" s="11">
        <v>0.26600000000000001</v>
      </c>
    </row>
    <row r="65" spans="1:4" ht="15" customHeight="1" x14ac:dyDescent="0.25">
      <c r="A65" s="7" t="s">
        <v>70</v>
      </c>
      <c r="B65" s="7" t="s">
        <v>72</v>
      </c>
      <c r="C65" s="11">
        <v>0.54800000000000004</v>
      </c>
      <c r="D65" s="11">
        <v>0.28899999999999998</v>
      </c>
    </row>
    <row r="66" spans="1:4" ht="15" customHeight="1" x14ac:dyDescent="0.25">
      <c r="A66" s="7" t="s">
        <v>70</v>
      </c>
      <c r="B66" s="7" t="s">
        <v>73</v>
      </c>
      <c r="C66" s="11">
        <v>0.53600000000000003</v>
      </c>
      <c r="D66" s="11">
        <v>0.30299999999999999</v>
      </c>
    </row>
    <row r="67" spans="1:4" ht="15" customHeight="1" x14ac:dyDescent="0.25">
      <c r="A67" s="7" t="s">
        <v>70</v>
      </c>
      <c r="B67" s="7" t="s">
        <v>74</v>
      </c>
      <c r="C67" s="11">
        <v>0.52700000000000002</v>
      </c>
      <c r="D67" s="11">
        <v>0.23699999999999999</v>
      </c>
    </row>
    <row r="68" spans="1:4" ht="15" customHeight="1" x14ac:dyDescent="0.25">
      <c r="A68" s="7" t="s">
        <v>70</v>
      </c>
      <c r="B68" s="7" t="s">
        <v>75</v>
      </c>
      <c r="C68" s="11">
        <v>0.50800000000000001</v>
      </c>
      <c r="D68" s="11">
        <v>0.24199999999999999</v>
      </c>
    </row>
    <row r="69" spans="1:4" ht="15" customHeight="1" x14ac:dyDescent="0.25">
      <c r="A69" s="7" t="s">
        <v>70</v>
      </c>
      <c r="B69" s="7" t="s">
        <v>76</v>
      </c>
      <c r="C69" s="11">
        <v>0.39800000000000002</v>
      </c>
      <c r="D69" s="11">
        <v>0.224</v>
      </c>
    </row>
    <row r="70" spans="1:4" ht="15" customHeight="1" x14ac:dyDescent="0.25">
      <c r="A70" s="7" t="s">
        <v>70</v>
      </c>
      <c r="B70" s="7" t="s">
        <v>77</v>
      </c>
      <c r="C70" s="11">
        <v>0.501</v>
      </c>
      <c r="D70" s="11">
        <v>0.26300000000000001</v>
      </c>
    </row>
    <row r="71" spans="1:4" ht="15" customHeight="1" x14ac:dyDescent="0.25">
      <c r="A71" s="7" t="s">
        <v>70</v>
      </c>
      <c r="B71" s="7" t="s">
        <v>78</v>
      </c>
      <c r="C71" s="11">
        <v>0.51400000000000001</v>
      </c>
      <c r="D71" s="11">
        <v>0.26800000000000002</v>
      </c>
    </row>
    <row r="72" spans="1:4" ht="15" customHeight="1" x14ac:dyDescent="0.25">
      <c r="A72" s="7" t="s">
        <v>70</v>
      </c>
      <c r="B72" s="7" t="s">
        <v>79</v>
      </c>
      <c r="C72" s="11">
        <v>0.41799999999999998</v>
      </c>
      <c r="D72" s="11">
        <v>0.21099999999999999</v>
      </c>
    </row>
    <row r="73" spans="1:4" ht="15" customHeight="1" x14ac:dyDescent="0.25">
      <c r="A73" s="7" t="s">
        <v>70</v>
      </c>
      <c r="B73" s="7" t="s">
        <v>80</v>
      </c>
      <c r="C73" s="11">
        <v>0.36699999999999999</v>
      </c>
      <c r="D73" s="11">
        <v>0.17699999999999999</v>
      </c>
    </row>
    <row r="74" spans="1:4" ht="15" customHeight="1" x14ac:dyDescent="0.25">
      <c r="A74" s="7" t="s">
        <v>70</v>
      </c>
      <c r="B74" s="7" t="s">
        <v>81</v>
      </c>
      <c r="C74" s="11">
        <v>0.46200000000000002</v>
      </c>
      <c r="D74" s="11">
        <v>0.216</v>
      </c>
    </row>
    <row r="75" spans="1:4" ht="15" customHeight="1" x14ac:dyDescent="0.25">
      <c r="A75" s="7" t="s">
        <v>70</v>
      </c>
      <c r="B75" s="7" t="s">
        <v>82</v>
      </c>
      <c r="C75" s="11">
        <v>0.38400000000000001</v>
      </c>
      <c r="D75" s="11">
        <v>0.186</v>
      </c>
    </row>
    <row r="76" spans="1:4" ht="15" customHeight="1" x14ac:dyDescent="0.25">
      <c r="A76" s="7" t="s">
        <v>70</v>
      </c>
      <c r="B76" s="7" t="s">
        <v>83</v>
      </c>
      <c r="C76" s="11">
        <v>0.372</v>
      </c>
      <c r="D76" s="11">
        <v>0.186</v>
      </c>
    </row>
    <row r="77" spans="1:4" ht="15" customHeight="1" x14ac:dyDescent="0.25">
      <c r="A77" s="7" t="s">
        <v>70</v>
      </c>
      <c r="B77" s="7" t="s">
        <v>84</v>
      </c>
      <c r="C77" s="11">
        <v>0.503</v>
      </c>
      <c r="D77" s="11">
        <v>0.24199999999999999</v>
      </c>
    </row>
    <row r="78" spans="1:4" ht="15" customHeight="1" x14ac:dyDescent="0.25">
      <c r="A78" s="7" t="s">
        <v>70</v>
      </c>
      <c r="B78" s="7" t="s">
        <v>85</v>
      </c>
      <c r="C78" s="11">
        <v>0.48099999999999998</v>
      </c>
      <c r="D78" s="11">
        <v>0.22800000000000001</v>
      </c>
    </row>
    <row r="79" spans="1:4" ht="15" customHeight="1" x14ac:dyDescent="0.25">
      <c r="A79" s="7" t="s">
        <v>70</v>
      </c>
      <c r="B79" s="7" t="s">
        <v>86</v>
      </c>
      <c r="C79" s="11">
        <v>0.48199999999999998</v>
      </c>
      <c r="D79" s="11">
        <v>0.22500000000000001</v>
      </c>
    </row>
    <row r="80" spans="1:4" ht="15" customHeight="1" x14ac:dyDescent="0.25">
      <c r="A80" s="7" t="s">
        <v>70</v>
      </c>
      <c r="B80" s="7" t="s">
        <v>87</v>
      </c>
      <c r="C80" s="11">
        <v>0.54500000000000004</v>
      </c>
      <c r="D80" s="11">
        <v>0.27500000000000002</v>
      </c>
    </row>
    <row r="81" spans="1:4" ht="15" customHeight="1" x14ac:dyDescent="0.25">
      <c r="A81" s="7" t="s">
        <v>88</v>
      </c>
      <c r="B81" s="7" t="s">
        <v>89</v>
      </c>
      <c r="C81" s="11">
        <v>0.41399999999999998</v>
      </c>
      <c r="D81" s="11">
        <v>0.19</v>
      </c>
    </row>
    <row r="82" spans="1:4" ht="15" customHeight="1" x14ac:dyDescent="0.25">
      <c r="A82" s="7" t="s">
        <v>88</v>
      </c>
      <c r="B82" s="7" t="s">
        <v>90</v>
      </c>
      <c r="C82" s="11">
        <v>0.42399999999999999</v>
      </c>
      <c r="D82" s="11">
        <v>0.20200000000000001</v>
      </c>
    </row>
    <row r="83" spans="1:4" ht="15" customHeight="1" x14ac:dyDescent="0.25">
      <c r="A83" s="7" t="s">
        <v>88</v>
      </c>
      <c r="B83" s="7" t="s">
        <v>91</v>
      </c>
      <c r="C83" s="11">
        <v>0.51600000000000001</v>
      </c>
      <c r="D83" s="11">
        <v>0.29899999999999999</v>
      </c>
    </row>
    <row r="84" spans="1:4" ht="15" customHeight="1" x14ac:dyDescent="0.25">
      <c r="A84" s="7" t="s">
        <v>88</v>
      </c>
      <c r="B84" s="7" t="s">
        <v>92</v>
      </c>
      <c r="C84" s="11">
        <v>0.36599999999999999</v>
      </c>
      <c r="D84" s="11">
        <v>0.17</v>
      </c>
    </row>
    <row r="85" spans="1:4" ht="15" customHeight="1" x14ac:dyDescent="0.25">
      <c r="A85" s="7" t="s">
        <v>88</v>
      </c>
      <c r="B85" s="7" t="s">
        <v>93</v>
      </c>
      <c r="C85" s="11">
        <v>0.41599999999999998</v>
      </c>
      <c r="D85" s="11">
        <v>0.20100000000000001</v>
      </c>
    </row>
    <row r="86" spans="1:4" ht="15" customHeight="1" x14ac:dyDescent="0.25">
      <c r="A86" s="7" t="s">
        <v>88</v>
      </c>
      <c r="B86" s="7" t="s">
        <v>94</v>
      </c>
      <c r="C86" s="11">
        <v>0.372</v>
      </c>
      <c r="D86" s="11">
        <v>0.182</v>
      </c>
    </row>
    <row r="87" spans="1:4" ht="15" customHeight="1" x14ac:dyDescent="0.25">
      <c r="A87" s="7" t="s">
        <v>88</v>
      </c>
      <c r="B87" s="7" t="s">
        <v>95</v>
      </c>
      <c r="C87" s="11">
        <v>0.40600000000000003</v>
      </c>
      <c r="D87" s="11">
        <v>0.20799999999999999</v>
      </c>
    </row>
    <row r="88" spans="1:4" ht="15" customHeight="1" x14ac:dyDescent="0.25">
      <c r="A88" s="7" t="s">
        <v>88</v>
      </c>
      <c r="B88" s="7" t="s">
        <v>96</v>
      </c>
      <c r="C88" s="11">
        <v>0.39400000000000002</v>
      </c>
      <c r="D88" s="11">
        <v>0.17599999999999999</v>
      </c>
    </row>
    <row r="89" spans="1:4" ht="15" customHeight="1" x14ac:dyDescent="0.25">
      <c r="A89" s="7" t="s">
        <v>88</v>
      </c>
      <c r="B89" s="7" t="s">
        <v>97</v>
      </c>
      <c r="C89" s="11">
        <v>0.19500000000000001</v>
      </c>
      <c r="D89" s="11">
        <v>9.9000000000000005E-2</v>
      </c>
    </row>
    <row r="90" spans="1:4" ht="15" customHeight="1" x14ac:dyDescent="0.25">
      <c r="A90" s="7" t="s">
        <v>88</v>
      </c>
      <c r="B90" s="7" t="s">
        <v>98</v>
      </c>
      <c r="C90" s="11">
        <v>0.32</v>
      </c>
      <c r="D90" s="11">
        <v>0.154</v>
      </c>
    </row>
    <row r="91" spans="1:4" ht="15" customHeight="1" x14ac:dyDescent="0.25">
      <c r="A91" s="7" t="s">
        <v>99</v>
      </c>
      <c r="B91" s="7" t="s">
        <v>99</v>
      </c>
      <c r="C91" s="11">
        <v>0.46200000000000002</v>
      </c>
      <c r="D91" s="11">
        <v>0.27300000000000002</v>
      </c>
    </row>
  </sheetData>
  <pageMargins left="0.7" right="0.7" top="0.75" bottom="0.75" header="0.3" footer="0.3"/>
  <pageSetup paperSize="8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FC103"/>
  <sheetViews>
    <sheetView tabSelected="1" workbookViewId="0">
      <selection activeCell="D11" sqref="D11"/>
    </sheetView>
  </sheetViews>
  <sheetFormatPr defaultColWidth="0" defaultRowHeight="15" zeroHeight="1" x14ac:dyDescent="0.25"/>
  <cols>
    <col min="1" max="1" width="21.28515625" customWidth="1"/>
    <col min="2" max="2" width="30.42578125" bestFit="1" customWidth="1"/>
    <col min="3" max="3" width="39.140625" customWidth="1"/>
    <col min="4" max="4" width="37.7109375" customWidth="1"/>
    <col min="5" max="16381" width="9.140625" hidden="1"/>
    <col min="16382" max="16382" width="10" hidden="1" customWidth="1"/>
    <col min="16383" max="16383" width="34.7109375" hidden="1" customWidth="1"/>
    <col min="16384" max="16384" width="3.7109375" hidden="1" customWidth="1"/>
  </cols>
  <sheetData>
    <row r="1" spans="1:4" ht="26.25" x14ac:dyDescent="0.4">
      <c r="A1" s="1" t="s">
        <v>110</v>
      </c>
    </row>
    <row r="2" spans="1:4" ht="30" x14ac:dyDescent="0.25">
      <c r="A2" t="s">
        <v>100</v>
      </c>
      <c r="B2" t="s">
        <v>1</v>
      </c>
      <c r="C2" s="3" t="s">
        <v>104</v>
      </c>
      <c r="D2" s="3" t="s">
        <v>105</v>
      </c>
    </row>
    <row r="3" spans="1:4" ht="15" customHeight="1" x14ac:dyDescent="0.25">
      <c r="A3" s="7" t="s">
        <v>4</v>
      </c>
      <c r="B3" s="7" t="s">
        <v>4</v>
      </c>
      <c r="C3" s="11">
        <v>0.46800000000000003</v>
      </c>
      <c r="D3" s="11">
        <v>0.22700000000000001</v>
      </c>
    </row>
    <row r="4" spans="1:4" ht="15" customHeight="1" x14ac:dyDescent="0.25">
      <c r="A4" s="7" t="s">
        <v>5</v>
      </c>
      <c r="B4" s="7" t="s">
        <v>6</v>
      </c>
      <c r="C4" s="11">
        <v>0.46800000000000003</v>
      </c>
      <c r="D4" s="11">
        <v>0.17899999999999999</v>
      </c>
    </row>
    <row r="5" spans="1:4" ht="15" customHeight="1" x14ac:dyDescent="0.25">
      <c r="A5" s="7" t="s">
        <v>5</v>
      </c>
      <c r="B5" s="7" t="s">
        <v>7</v>
      </c>
      <c r="C5" s="11">
        <v>0.45</v>
      </c>
      <c r="D5" s="11">
        <v>0.19600000000000001</v>
      </c>
    </row>
    <row r="6" spans="1:4" ht="15" customHeight="1" x14ac:dyDescent="0.25">
      <c r="A6" s="7" t="s">
        <v>5</v>
      </c>
      <c r="B6" s="7" t="s">
        <v>8</v>
      </c>
      <c r="C6" s="11">
        <v>0.40400000000000003</v>
      </c>
      <c r="D6" s="11">
        <v>0.16700000000000001</v>
      </c>
    </row>
    <row r="7" spans="1:4" ht="15" customHeight="1" x14ac:dyDescent="0.25">
      <c r="A7" s="7" t="s">
        <v>5</v>
      </c>
      <c r="B7" s="7" t="s">
        <v>9</v>
      </c>
      <c r="C7" s="11">
        <v>0.41699999999999998</v>
      </c>
      <c r="D7" s="11">
        <v>0.14599999999999999</v>
      </c>
    </row>
    <row r="8" spans="1:4" ht="15" customHeight="1" x14ac:dyDescent="0.25">
      <c r="A8" s="7" t="s">
        <v>5</v>
      </c>
      <c r="B8" s="7" t="s">
        <v>10</v>
      </c>
      <c r="C8" s="11">
        <v>0.34100000000000003</v>
      </c>
      <c r="D8" s="11">
        <v>0.13400000000000001</v>
      </c>
    </row>
    <row r="9" spans="1:4" ht="15" customHeight="1" x14ac:dyDescent="0.25">
      <c r="A9" s="7" t="s">
        <v>5</v>
      </c>
      <c r="B9" s="7" t="s">
        <v>11</v>
      </c>
      <c r="C9" s="11">
        <v>0.375</v>
      </c>
      <c r="D9" s="11">
        <v>0.14099999999999999</v>
      </c>
    </row>
    <row r="10" spans="1:4" ht="15" customHeight="1" x14ac:dyDescent="0.25">
      <c r="A10" s="7" t="s">
        <v>5</v>
      </c>
      <c r="B10" s="7" t="s">
        <v>12</v>
      </c>
      <c r="C10" s="11">
        <v>0.42599999999999999</v>
      </c>
      <c r="D10" s="11">
        <v>0.21299999999999999</v>
      </c>
    </row>
    <row r="11" spans="1:4" ht="15" customHeight="1" x14ac:dyDescent="0.25">
      <c r="A11" s="7" t="s">
        <v>5</v>
      </c>
      <c r="B11" s="7" t="s">
        <v>13</v>
      </c>
      <c r="C11" s="11">
        <v>0.45500000000000002</v>
      </c>
      <c r="D11" s="11">
        <v>0.17499999999999999</v>
      </c>
    </row>
    <row r="12" spans="1:4" ht="15" customHeight="1" x14ac:dyDescent="0.25">
      <c r="A12" s="7" t="s">
        <v>5</v>
      </c>
      <c r="B12" s="7" t="s">
        <v>14</v>
      </c>
      <c r="C12" s="11">
        <v>0.45</v>
      </c>
      <c r="D12" s="11">
        <v>0.16700000000000001</v>
      </c>
    </row>
    <row r="13" spans="1:4" ht="15" customHeight="1" x14ac:dyDescent="0.25">
      <c r="A13" s="7" t="s">
        <v>5</v>
      </c>
      <c r="B13" s="7" t="s">
        <v>15</v>
      </c>
      <c r="C13" s="11">
        <v>0.38200000000000001</v>
      </c>
      <c r="D13" s="11">
        <v>0.151</v>
      </c>
    </row>
    <row r="14" spans="1:4" ht="15" customHeight="1" x14ac:dyDescent="0.25">
      <c r="A14" s="7" t="s">
        <v>5</v>
      </c>
      <c r="B14" s="7" t="s">
        <v>16</v>
      </c>
      <c r="C14" s="11">
        <v>0.41299999999999998</v>
      </c>
      <c r="D14" s="11">
        <v>0.17699999999999999</v>
      </c>
    </row>
    <row r="15" spans="1:4" ht="15" customHeight="1" x14ac:dyDescent="0.25">
      <c r="A15" s="7" t="s">
        <v>5</v>
      </c>
      <c r="B15" s="7" t="s">
        <v>17</v>
      </c>
      <c r="C15" s="11">
        <v>0.39700000000000002</v>
      </c>
      <c r="D15" s="11">
        <v>0.17199999999999999</v>
      </c>
    </row>
    <row r="16" spans="1:4" ht="15" customHeight="1" x14ac:dyDescent="0.25">
      <c r="A16" s="7" t="s">
        <v>5</v>
      </c>
      <c r="B16" s="7" t="s">
        <v>18</v>
      </c>
      <c r="C16" s="11">
        <v>0.435</v>
      </c>
      <c r="D16" s="11">
        <v>0.187</v>
      </c>
    </row>
    <row r="17" spans="1:4" ht="15" customHeight="1" x14ac:dyDescent="0.25">
      <c r="A17" s="7" t="s">
        <v>5</v>
      </c>
      <c r="B17" s="7" t="s">
        <v>19</v>
      </c>
      <c r="C17" s="11">
        <v>0.505</v>
      </c>
      <c r="D17" s="11">
        <v>0.22</v>
      </c>
    </row>
    <row r="18" spans="1:4" ht="15" customHeight="1" x14ac:dyDescent="0.25">
      <c r="A18" s="7" t="s">
        <v>5</v>
      </c>
      <c r="B18" s="7" t="s">
        <v>20</v>
      </c>
      <c r="C18" s="11">
        <v>0.498</v>
      </c>
      <c r="D18" s="11">
        <v>0.255</v>
      </c>
    </row>
    <row r="19" spans="1:4" ht="15" customHeight="1" x14ac:dyDescent="0.25">
      <c r="A19" s="7" t="s">
        <v>5</v>
      </c>
      <c r="B19" s="7" t="s">
        <v>21</v>
      </c>
      <c r="C19" s="11">
        <v>0.39700000000000002</v>
      </c>
      <c r="D19" s="11">
        <v>0.19800000000000001</v>
      </c>
    </row>
    <row r="20" spans="1:4" ht="15" customHeight="1" x14ac:dyDescent="0.25">
      <c r="A20" s="7" t="s">
        <v>5</v>
      </c>
      <c r="B20" s="7" t="s">
        <v>22</v>
      </c>
      <c r="C20" s="11">
        <v>0.36199999999999999</v>
      </c>
      <c r="D20" s="11">
        <v>0.19700000000000001</v>
      </c>
    </row>
    <row r="21" spans="1:4" ht="15" customHeight="1" x14ac:dyDescent="0.25">
      <c r="A21" s="7" t="s">
        <v>5</v>
      </c>
      <c r="B21" s="7" t="s">
        <v>23</v>
      </c>
      <c r="C21" s="11">
        <v>0.44800000000000001</v>
      </c>
      <c r="D21" s="11">
        <v>0.23899999999999999</v>
      </c>
    </row>
    <row r="22" spans="1:4" ht="15" customHeight="1" x14ac:dyDescent="0.25">
      <c r="A22" s="7" t="s">
        <v>5</v>
      </c>
      <c r="B22" s="7" t="s">
        <v>24</v>
      </c>
      <c r="C22" s="11">
        <v>0.33500000000000002</v>
      </c>
      <c r="D22" s="11">
        <v>0.161</v>
      </c>
    </row>
    <row r="23" spans="1:4" ht="15" customHeight="1" x14ac:dyDescent="0.25">
      <c r="A23" s="7" t="s">
        <v>5</v>
      </c>
      <c r="B23" s="7" t="s">
        <v>25</v>
      </c>
      <c r="C23" s="11">
        <v>0.42399999999999999</v>
      </c>
      <c r="D23" s="11">
        <v>0.22800000000000001</v>
      </c>
    </row>
    <row r="24" spans="1:4" ht="15" customHeight="1" x14ac:dyDescent="0.25">
      <c r="A24" s="7" t="s">
        <v>5</v>
      </c>
      <c r="B24" s="7" t="s">
        <v>26</v>
      </c>
      <c r="C24" s="11">
        <v>0.51900000000000002</v>
      </c>
      <c r="D24" s="11">
        <v>0.26900000000000002</v>
      </c>
    </row>
    <row r="25" spans="1:4" ht="15" customHeight="1" x14ac:dyDescent="0.25">
      <c r="A25" s="7" t="s">
        <v>5</v>
      </c>
      <c r="B25" s="7" t="s">
        <v>27</v>
      </c>
      <c r="C25" s="11">
        <v>0.47699999999999998</v>
      </c>
      <c r="D25" s="11">
        <v>0.20899999999999999</v>
      </c>
    </row>
    <row r="26" spans="1:4" ht="15" customHeight="1" x14ac:dyDescent="0.25">
      <c r="A26" s="7" t="s">
        <v>5</v>
      </c>
      <c r="B26" s="7" t="s">
        <v>28</v>
      </c>
      <c r="C26" s="11">
        <v>0.38700000000000001</v>
      </c>
      <c r="D26" s="11">
        <v>0.17799999999999999</v>
      </c>
    </row>
    <row r="27" spans="1:4" ht="15" customHeight="1" x14ac:dyDescent="0.25">
      <c r="A27" s="7" t="s">
        <v>5</v>
      </c>
      <c r="B27" s="7" t="s">
        <v>29</v>
      </c>
      <c r="C27" s="11">
        <v>0.39100000000000001</v>
      </c>
      <c r="D27" s="11">
        <v>0.17899999999999999</v>
      </c>
    </row>
    <row r="28" spans="1:4" ht="15" customHeight="1" x14ac:dyDescent="0.25">
      <c r="A28" s="7" t="s">
        <v>5</v>
      </c>
      <c r="B28" s="7" t="s">
        <v>30</v>
      </c>
      <c r="C28" s="11">
        <v>0.35099999999999998</v>
      </c>
      <c r="D28" s="11">
        <v>0.17699999999999999</v>
      </c>
    </row>
    <row r="29" spans="1:4" ht="15" customHeight="1" x14ac:dyDescent="0.25">
      <c r="A29" s="7" t="s">
        <v>5</v>
      </c>
      <c r="B29" s="7" t="s">
        <v>31</v>
      </c>
      <c r="C29" s="11">
        <v>0.45700000000000002</v>
      </c>
      <c r="D29" s="11">
        <v>0.23300000000000001</v>
      </c>
    </row>
    <row r="30" spans="1:4" ht="15" customHeight="1" x14ac:dyDescent="0.25">
      <c r="A30" s="7" t="s">
        <v>5</v>
      </c>
      <c r="B30" s="7" t="s">
        <v>32</v>
      </c>
      <c r="C30" s="11">
        <v>0.33100000000000002</v>
      </c>
      <c r="D30" s="11">
        <v>0.14599999999999999</v>
      </c>
    </row>
    <row r="31" spans="1:4" ht="15" customHeight="1" x14ac:dyDescent="0.25">
      <c r="A31" s="7" t="s">
        <v>5</v>
      </c>
      <c r="B31" s="7" t="s">
        <v>33</v>
      </c>
      <c r="C31" s="11">
        <v>0.48899999999999999</v>
      </c>
      <c r="D31" s="11">
        <v>0.22500000000000001</v>
      </c>
    </row>
    <row r="32" spans="1:4" ht="15" customHeight="1" x14ac:dyDescent="0.25">
      <c r="A32" s="7" t="s">
        <v>34</v>
      </c>
      <c r="B32" s="7" t="s">
        <v>35</v>
      </c>
      <c r="C32" s="11">
        <v>0.43</v>
      </c>
      <c r="D32" s="11">
        <v>0.24099999999999999</v>
      </c>
    </row>
    <row r="33" spans="1:4" ht="15" customHeight="1" x14ac:dyDescent="0.25">
      <c r="A33" s="7" t="s">
        <v>34</v>
      </c>
      <c r="B33" s="7" t="s">
        <v>36</v>
      </c>
      <c r="C33" s="11">
        <v>0.34300000000000003</v>
      </c>
      <c r="D33" s="11">
        <v>0.222</v>
      </c>
    </row>
    <row r="34" spans="1:4" ht="15" customHeight="1" x14ac:dyDescent="0.25">
      <c r="A34" s="7" t="s">
        <v>37</v>
      </c>
      <c r="B34" s="7" t="s">
        <v>38</v>
      </c>
      <c r="C34" s="11">
        <v>0.40200000000000002</v>
      </c>
      <c r="D34" s="11">
        <v>0.17299999999999999</v>
      </c>
    </row>
    <row r="35" spans="1:4" ht="15" customHeight="1" x14ac:dyDescent="0.25">
      <c r="A35" s="7" t="s">
        <v>37</v>
      </c>
      <c r="B35" s="7" t="s">
        <v>39</v>
      </c>
      <c r="C35" s="11">
        <v>0.41399999999999998</v>
      </c>
      <c r="D35" s="11">
        <v>0.21099999999999999</v>
      </c>
    </row>
    <row r="36" spans="1:4" ht="15" customHeight="1" x14ac:dyDescent="0.25">
      <c r="A36" s="7" t="s">
        <v>37</v>
      </c>
      <c r="B36" s="7" t="s">
        <v>40</v>
      </c>
      <c r="C36" s="11">
        <v>0.378</v>
      </c>
      <c r="D36" s="11">
        <v>0.20599999999999999</v>
      </c>
    </row>
    <row r="37" spans="1:4" ht="15" customHeight="1" x14ac:dyDescent="0.25">
      <c r="A37" s="7" t="s">
        <v>37</v>
      </c>
      <c r="B37" s="7" t="s">
        <v>41</v>
      </c>
      <c r="C37" s="11">
        <v>0.46200000000000002</v>
      </c>
      <c r="D37" s="11">
        <v>0.245</v>
      </c>
    </row>
    <row r="38" spans="1:4" ht="15" customHeight="1" x14ac:dyDescent="0.25">
      <c r="A38" s="7" t="s">
        <v>37</v>
      </c>
      <c r="B38" s="7" t="s">
        <v>42</v>
      </c>
      <c r="C38" s="11">
        <v>0.40300000000000002</v>
      </c>
      <c r="D38" s="11">
        <v>0.219</v>
      </c>
    </row>
    <row r="39" spans="1:4" ht="15" customHeight="1" x14ac:dyDescent="0.25">
      <c r="A39" s="7" t="s">
        <v>37</v>
      </c>
      <c r="B39" s="7" t="s">
        <v>43</v>
      </c>
      <c r="C39" s="11">
        <v>0.39100000000000001</v>
      </c>
      <c r="D39" s="11">
        <v>0.21199999999999999</v>
      </c>
    </row>
    <row r="40" spans="1:4" ht="15" customHeight="1" x14ac:dyDescent="0.25">
      <c r="A40" s="7" t="s">
        <v>37</v>
      </c>
      <c r="B40" s="7" t="s">
        <v>44</v>
      </c>
      <c r="C40" s="11">
        <v>0.36899999999999999</v>
      </c>
      <c r="D40" s="11">
        <v>0.153</v>
      </c>
    </row>
    <row r="41" spans="1:4" ht="15" customHeight="1" x14ac:dyDescent="0.25">
      <c r="A41" s="7" t="s">
        <v>37</v>
      </c>
      <c r="B41" s="7" t="s">
        <v>45</v>
      </c>
      <c r="C41" s="11">
        <v>0.30299999999999999</v>
      </c>
      <c r="D41" s="11">
        <v>0.14699999999999999</v>
      </c>
    </row>
    <row r="42" spans="1:4" ht="15" customHeight="1" x14ac:dyDescent="0.25">
      <c r="A42" s="7" t="s">
        <v>37</v>
      </c>
      <c r="B42" s="7" t="s">
        <v>46</v>
      </c>
      <c r="C42" s="11">
        <v>0.34399999999999997</v>
      </c>
      <c r="D42" s="11">
        <v>0.18</v>
      </c>
    </row>
    <row r="43" spans="1:4" ht="15" customHeight="1" x14ac:dyDescent="0.25">
      <c r="A43" s="7" t="s">
        <v>37</v>
      </c>
      <c r="B43" s="7" t="s">
        <v>47</v>
      </c>
      <c r="C43" s="11">
        <v>0.318</v>
      </c>
      <c r="D43" s="11">
        <v>0.157</v>
      </c>
    </row>
    <row r="44" spans="1:4" ht="15" customHeight="1" x14ac:dyDescent="0.25">
      <c r="A44" s="7" t="s">
        <v>37</v>
      </c>
      <c r="B44" s="7" t="s">
        <v>48</v>
      </c>
      <c r="C44" s="11">
        <v>0.28499999999999998</v>
      </c>
      <c r="D44" s="11">
        <v>0.13200000000000001</v>
      </c>
    </row>
    <row r="45" spans="1:4" ht="15" customHeight="1" x14ac:dyDescent="0.25">
      <c r="A45" s="7" t="s">
        <v>37</v>
      </c>
      <c r="B45" s="7" t="s">
        <v>49</v>
      </c>
      <c r="C45" s="11">
        <v>0.27100000000000002</v>
      </c>
      <c r="D45" s="11">
        <v>0.10199999999999999</v>
      </c>
    </row>
    <row r="46" spans="1:4" ht="15" customHeight="1" x14ac:dyDescent="0.25">
      <c r="A46" s="7" t="s">
        <v>37</v>
      </c>
      <c r="B46" s="7" t="s">
        <v>50</v>
      </c>
      <c r="C46" s="11">
        <v>0.39500000000000002</v>
      </c>
      <c r="D46" s="11">
        <v>0.185</v>
      </c>
    </row>
    <row r="47" spans="1:4" ht="15" customHeight="1" x14ac:dyDescent="0.25">
      <c r="A47" s="7" t="s">
        <v>37</v>
      </c>
      <c r="B47" s="7" t="s">
        <v>51</v>
      </c>
      <c r="C47" s="11">
        <v>0.37</v>
      </c>
      <c r="D47" s="11">
        <v>0.17499999999999999</v>
      </c>
    </row>
    <row r="48" spans="1:4" ht="15" customHeight="1" x14ac:dyDescent="0.25">
      <c r="A48" s="7" t="s">
        <v>37</v>
      </c>
      <c r="B48" s="7" t="s">
        <v>52</v>
      </c>
      <c r="C48" s="11">
        <v>0.26300000000000001</v>
      </c>
      <c r="D48" s="11">
        <v>0.161</v>
      </c>
    </row>
    <row r="49" spans="1:4" ht="15" customHeight="1" x14ac:dyDescent="0.25">
      <c r="A49" s="7" t="s">
        <v>37</v>
      </c>
      <c r="B49" s="7" t="s">
        <v>53</v>
      </c>
      <c r="C49" s="11">
        <v>0.42599999999999999</v>
      </c>
      <c r="D49" s="11">
        <v>0.21199999999999999</v>
      </c>
    </row>
    <row r="50" spans="1:4" ht="15" customHeight="1" x14ac:dyDescent="0.25">
      <c r="A50" s="7" t="s">
        <v>37</v>
      </c>
      <c r="B50" s="7" t="s">
        <v>54</v>
      </c>
      <c r="C50" s="11">
        <v>0.372</v>
      </c>
      <c r="D50" s="11">
        <v>0.18</v>
      </c>
    </row>
    <row r="51" spans="1:4" ht="15" customHeight="1" x14ac:dyDescent="0.25">
      <c r="A51" s="7" t="s">
        <v>37</v>
      </c>
      <c r="B51" s="7" t="s">
        <v>55</v>
      </c>
      <c r="C51" s="11">
        <v>0.36299999999999999</v>
      </c>
      <c r="D51" s="11">
        <v>0.191</v>
      </c>
    </row>
    <row r="52" spans="1:4" ht="15" customHeight="1" x14ac:dyDescent="0.25">
      <c r="A52" s="7" t="s">
        <v>37</v>
      </c>
      <c r="B52" s="7" t="s">
        <v>56</v>
      </c>
      <c r="C52" s="11">
        <v>0.38700000000000001</v>
      </c>
      <c r="D52" s="11">
        <v>0.184</v>
      </c>
    </row>
    <row r="53" spans="1:4" ht="15" customHeight="1" x14ac:dyDescent="0.25">
      <c r="A53" s="7" t="s">
        <v>57</v>
      </c>
      <c r="B53" s="7" t="s">
        <v>58</v>
      </c>
      <c r="C53" s="11">
        <v>0.45500000000000002</v>
      </c>
      <c r="D53" s="11">
        <v>0.224</v>
      </c>
    </row>
    <row r="54" spans="1:4" ht="15" customHeight="1" x14ac:dyDescent="0.25">
      <c r="A54" s="7" t="s">
        <v>57</v>
      </c>
      <c r="B54" s="7" t="s">
        <v>59</v>
      </c>
      <c r="C54" s="11">
        <v>0.34399999999999997</v>
      </c>
      <c r="D54" s="11">
        <v>0.154</v>
      </c>
    </row>
    <row r="55" spans="1:4" ht="15" customHeight="1" x14ac:dyDescent="0.25">
      <c r="A55" s="7" t="s">
        <v>57</v>
      </c>
      <c r="B55" s="7" t="s">
        <v>60</v>
      </c>
      <c r="C55" s="11">
        <v>0.46100000000000002</v>
      </c>
      <c r="D55" s="11">
        <v>0.22800000000000001</v>
      </c>
    </row>
    <row r="56" spans="1:4" ht="15" customHeight="1" x14ac:dyDescent="0.25">
      <c r="A56" s="7" t="s">
        <v>57</v>
      </c>
      <c r="B56" s="7" t="s">
        <v>61</v>
      </c>
      <c r="C56" s="11">
        <v>0.35899999999999999</v>
      </c>
      <c r="D56" s="11">
        <v>0.16700000000000001</v>
      </c>
    </row>
    <row r="57" spans="1:4" ht="15" customHeight="1" x14ac:dyDescent="0.25">
      <c r="A57" s="7" t="s">
        <v>57</v>
      </c>
      <c r="B57" s="7" t="s">
        <v>62</v>
      </c>
      <c r="C57" s="11">
        <v>0.38100000000000001</v>
      </c>
      <c r="D57" s="11">
        <v>0.154</v>
      </c>
    </row>
    <row r="58" spans="1:4" ht="15" customHeight="1" x14ac:dyDescent="0.25">
      <c r="A58" s="7" t="s">
        <v>57</v>
      </c>
      <c r="B58" s="7" t="s">
        <v>63</v>
      </c>
      <c r="C58" s="11">
        <v>0.35799999999999998</v>
      </c>
      <c r="D58" s="11">
        <v>0.16900000000000001</v>
      </c>
    </row>
    <row r="59" spans="1:4" ht="15" customHeight="1" x14ac:dyDescent="0.25">
      <c r="A59" s="7" t="s">
        <v>57</v>
      </c>
      <c r="B59" s="7" t="s">
        <v>64</v>
      </c>
      <c r="C59" s="11">
        <v>0.38400000000000001</v>
      </c>
      <c r="D59" s="11">
        <v>0.17100000000000001</v>
      </c>
    </row>
    <row r="60" spans="1:4" ht="15" customHeight="1" x14ac:dyDescent="0.25">
      <c r="A60" s="7" t="s">
        <v>65</v>
      </c>
      <c r="B60" s="7" t="s">
        <v>66</v>
      </c>
      <c r="C60" s="11">
        <v>0.50800000000000001</v>
      </c>
      <c r="D60" s="11">
        <v>0.253</v>
      </c>
    </row>
    <row r="61" spans="1:4" ht="15" customHeight="1" x14ac:dyDescent="0.25">
      <c r="A61" s="7" t="s">
        <v>65</v>
      </c>
      <c r="B61" s="7" t="s">
        <v>67</v>
      </c>
      <c r="C61" s="11">
        <v>0.501</v>
      </c>
      <c r="D61" s="11">
        <v>0.27</v>
      </c>
    </row>
    <row r="62" spans="1:4" ht="15" customHeight="1" x14ac:dyDescent="0.25">
      <c r="A62" s="7" t="s">
        <v>65</v>
      </c>
      <c r="B62" s="7" t="s">
        <v>68</v>
      </c>
      <c r="C62" s="11">
        <v>0.46500000000000002</v>
      </c>
      <c r="D62" s="11">
        <v>0.191</v>
      </c>
    </row>
    <row r="63" spans="1:4" ht="15" customHeight="1" x14ac:dyDescent="0.25">
      <c r="A63" s="7" t="s">
        <v>65</v>
      </c>
      <c r="B63" s="7" t="s">
        <v>69</v>
      </c>
      <c r="C63" s="11">
        <v>0.42</v>
      </c>
      <c r="D63" s="11">
        <v>0.218</v>
      </c>
    </row>
    <row r="64" spans="1:4" ht="15" customHeight="1" x14ac:dyDescent="0.25">
      <c r="A64" s="7" t="s">
        <v>70</v>
      </c>
      <c r="B64" s="7" t="s">
        <v>71</v>
      </c>
      <c r="C64" s="11">
        <v>0.48099999999999998</v>
      </c>
      <c r="D64" s="11">
        <v>0.23499999999999999</v>
      </c>
    </row>
    <row r="65" spans="1:4" ht="15" customHeight="1" x14ac:dyDescent="0.25">
      <c r="A65" s="7" t="s">
        <v>70</v>
      </c>
      <c r="B65" s="7" t="s">
        <v>72</v>
      </c>
      <c r="C65" s="11">
        <v>0.52600000000000002</v>
      </c>
      <c r="D65" s="11">
        <v>0.251</v>
      </c>
    </row>
    <row r="66" spans="1:4" ht="15" customHeight="1" x14ac:dyDescent="0.25">
      <c r="A66" s="7" t="s">
        <v>70</v>
      </c>
      <c r="B66" s="7" t="s">
        <v>73</v>
      </c>
      <c r="C66" s="11">
        <v>0.51400000000000001</v>
      </c>
      <c r="D66" s="11">
        <v>0.25900000000000001</v>
      </c>
    </row>
    <row r="67" spans="1:4" ht="15" customHeight="1" x14ac:dyDescent="0.25">
      <c r="A67" s="7" t="s">
        <v>70</v>
      </c>
      <c r="B67" s="7" t="s">
        <v>74</v>
      </c>
      <c r="C67" s="11">
        <v>0.499</v>
      </c>
      <c r="D67" s="11">
        <v>0.19900000000000001</v>
      </c>
    </row>
    <row r="68" spans="1:4" ht="15" customHeight="1" x14ac:dyDescent="0.25">
      <c r="A68" s="7" t="s">
        <v>70</v>
      </c>
      <c r="B68" s="7" t="s">
        <v>75</v>
      </c>
      <c r="C68" s="11">
        <v>0.48799999999999999</v>
      </c>
      <c r="D68" s="11">
        <v>0.20799999999999999</v>
      </c>
    </row>
    <row r="69" spans="1:4" ht="15" customHeight="1" x14ac:dyDescent="0.25">
      <c r="A69" s="7" t="s">
        <v>70</v>
      </c>
      <c r="B69" s="7" t="s">
        <v>76</v>
      </c>
      <c r="C69" s="11">
        <v>0.377</v>
      </c>
      <c r="D69" s="11">
        <v>0.19700000000000001</v>
      </c>
    </row>
    <row r="70" spans="1:4" ht="15" customHeight="1" x14ac:dyDescent="0.25">
      <c r="A70" s="7" t="s">
        <v>70</v>
      </c>
      <c r="B70" s="7" t="s">
        <v>77</v>
      </c>
      <c r="C70" s="11">
        <v>0.47699999999999998</v>
      </c>
      <c r="D70" s="11">
        <v>0.224</v>
      </c>
    </row>
    <row r="71" spans="1:4" ht="15" customHeight="1" x14ac:dyDescent="0.25">
      <c r="A71" s="7" t="s">
        <v>70</v>
      </c>
      <c r="B71" s="7" t="s">
        <v>78</v>
      </c>
      <c r="C71" s="11">
        <v>0.49</v>
      </c>
      <c r="D71" s="11">
        <v>0.23100000000000001</v>
      </c>
    </row>
    <row r="72" spans="1:4" ht="15" customHeight="1" x14ac:dyDescent="0.25">
      <c r="A72" s="7" t="s">
        <v>70</v>
      </c>
      <c r="B72" s="7" t="s">
        <v>79</v>
      </c>
      <c r="C72" s="11">
        <v>0.39800000000000002</v>
      </c>
      <c r="D72" s="11">
        <v>0.17799999999999999</v>
      </c>
    </row>
    <row r="73" spans="1:4" ht="15" customHeight="1" x14ac:dyDescent="0.25">
      <c r="A73" s="7" t="s">
        <v>70</v>
      </c>
      <c r="B73" s="7" t="s">
        <v>80</v>
      </c>
      <c r="C73" s="11">
        <v>0.34699999999999998</v>
      </c>
      <c r="D73" s="11">
        <v>0.156</v>
      </c>
    </row>
    <row r="74" spans="1:4" ht="15" customHeight="1" x14ac:dyDescent="0.25">
      <c r="A74" s="7" t="s">
        <v>70</v>
      </c>
      <c r="B74" s="7" t="s">
        <v>81</v>
      </c>
      <c r="C74" s="11">
        <v>0.439</v>
      </c>
      <c r="D74" s="11">
        <v>0.183</v>
      </c>
    </row>
    <row r="75" spans="1:4" ht="15" customHeight="1" x14ac:dyDescent="0.25">
      <c r="A75" s="7" t="s">
        <v>70</v>
      </c>
      <c r="B75" s="7" t="s">
        <v>82</v>
      </c>
      <c r="C75" s="11">
        <v>0.36399999999999999</v>
      </c>
      <c r="D75" s="11">
        <v>0.16</v>
      </c>
    </row>
    <row r="76" spans="1:4" ht="15" customHeight="1" x14ac:dyDescent="0.25">
      <c r="A76" s="7" t="s">
        <v>70</v>
      </c>
      <c r="B76" s="7" t="s">
        <v>83</v>
      </c>
      <c r="C76" s="11">
        <v>0.34799999999999998</v>
      </c>
      <c r="D76" s="11">
        <v>0.16500000000000001</v>
      </c>
    </row>
    <row r="77" spans="1:4" ht="15" customHeight="1" x14ac:dyDescent="0.25">
      <c r="A77" s="7" t="s">
        <v>70</v>
      </c>
      <c r="B77" s="7" t="s">
        <v>84</v>
      </c>
      <c r="C77" s="11">
        <v>0.48</v>
      </c>
      <c r="D77" s="11">
        <v>0.20399999999999999</v>
      </c>
    </row>
    <row r="78" spans="1:4" ht="15" customHeight="1" x14ac:dyDescent="0.25">
      <c r="A78" s="7" t="s">
        <v>70</v>
      </c>
      <c r="B78" s="7" t="s">
        <v>85</v>
      </c>
      <c r="C78" s="11">
        <v>0.45700000000000002</v>
      </c>
      <c r="D78" s="11">
        <v>0.19400000000000001</v>
      </c>
    </row>
    <row r="79" spans="1:4" ht="15" customHeight="1" x14ac:dyDescent="0.25">
      <c r="A79" s="7" t="s">
        <v>70</v>
      </c>
      <c r="B79" s="7" t="s">
        <v>86</v>
      </c>
      <c r="C79" s="11">
        <v>0.46</v>
      </c>
      <c r="D79" s="11">
        <v>0.193</v>
      </c>
    </row>
    <row r="80" spans="1:4" ht="15" customHeight="1" x14ac:dyDescent="0.25">
      <c r="A80" s="7" t="s">
        <v>70</v>
      </c>
      <c r="B80" s="7" t="s">
        <v>87</v>
      </c>
      <c r="C80" s="11">
        <v>0.51600000000000001</v>
      </c>
      <c r="D80" s="11">
        <v>0.23</v>
      </c>
    </row>
    <row r="81" spans="1:4" ht="15" customHeight="1" x14ac:dyDescent="0.25">
      <c r="A81" s="7" t="s">
        <v>88</v>
      </c>
      <c r="B81" s="7" t="s">
        <v>89</v>
      </c>
      <c r="C81" s="11">
        <v>0.39</v>
      </c>
      <c r="D81" s="11">
        <v>0.158</v>
      </c>
    </row>
    <row r="82" spans="1:4" ht="15" customHeight="1" x14ac:dyDescent="0.25">
      <c r="A82" s="7" t="s">
        <v>88</v>
      </c>
      <c r="B82" s="7" t="s">
        <v>90</v>
      </c>
      <c r="C82" s="11">
        <v>0.40699999999999997</v>
      </c>
      <c r="D82" s="11">
        <v>0.16900000000000001</v>
      </c>
    </row>
    <row r="83" spans="1:4" ht="15" customHeight="1" x14ac:dyDescent="0.25">
      <c r="A83" s="7" t="s">
        <v>88</v>
      </c>
      <c r="B83" s="7" t="s">
        <v>91</v>
      </c>
      <c r="C83" s="11">
        <v>0.48899999999999999</v>
      </c>
      <c r="D83" s="11">
        <v>0.255</v>
      </c>
    </row>
    <row r="84" spans="1:4" ht="15" customHeight="1" x14ac:dyDescent="0.25">
      <c r="A84" s="7" t="s">
        <v>88</v>
      </c>
      <c r="B84" s="7" t="s">
        <v>92</v>
      </c>
      <c r="C84" s="11">
        <v>0.34200000000000003</v>
      </c>
      <c r="D84" s="11">
        <v>0.14000000000000001</v>
      </c>
    </row>
    <row r="85" spans="1:4" ht="15" customHeight="1" x14ac:dyDescent="0.25">
      <c r="A85" s="7" t="s">
        <v>88</v>
      </c>
      <c r="B85" s="7" t="s">
        <v>93</v>
      </c>
      <c r="C85" s="11">
        <v>0.39100000000000001</v>
      </c>
      <c r="D85" s="11">
        <v>0.16500000000000001</v>
      </c>
    </row>
    <row r="86" spans="1:4" ht="15" customHeight="1" x14ac:dyDescent="0.25">
      <c r="A86" s="7" t="s">
        <v>88</v>
      </c>
      <c r="B86" s="7" t="s">
        <v>94</v>
      </c>
      <c r="C86" s="11">
        <v>0.35</v>
      </c>
      <c r="D86" s="11">
        <v>0.151</v>
      </c>
    </row>
    <row r="87" spans="1:4" ht="15" customHeight="1" x14ac:dyDescent="0.25">
      <c r="A87" s="7" t="s">
        <v>88</v>
      </c>
      <c r="B87" s="7" t="s">
        <v>95</v>
      </c>
      <c r="C87" s="11">
        <v>0.38500000000000001</v>
      </c>
      <c r="D87" s="11">
        <v>0.17299999999999999</v>
      </c>
    </row>
    <row r="88" spans="1:4" ht="15" customHeight="1" x14ac:dyDescent="0.25">
      <c r="A88" s="7" t="s">
        <v>88</v>
      </c>
      <c r="B88" s="7" t="s">
        <v>96</v>
      </c>
      <c r="C88" s="11">
        <v>0.36899999999999999</v>
      </c>
      <c r="D88" s="11">
        <v>0.151</v>
      </c>
    </row>
    <row r="89" spans="1:4" ht="15" customHeight="1" x14ac:dyDescent="0.25">
      <c r="A89" s="7" t="s">
        <v>88</v>
      </c>
      <c r="B89" s="7" t="s">
        <v>97</v>
      </c>
      <c r="C89" s="11">
        <v>0.182</v>
      </c>
      <c r="D89" s="11">
        <v>8.5999999999999993E-2</v>
      </c>
    </row>
    <row r="90" spans="1:4" ht="15" customHeight="1" x14ac:dyDescent="0.25">
      <c r="A90" s="7" t="s">
        <v>88</v>
      </c>
      <c r="B90" s="7" t="s">
        <v>98</v>
      </c>
      <c r="C90" s="11">
        <v>0.29799999999999999</v>
      </c>
      <c r="D90" s="11">
        <v>0.13300000000000001</v>
      </c>
    </row>
    <row r="91" spans="1:4" ht="15" customHeight="1" x14ac:dyDescent="0.25">
      <c r="A91" s="7" t="s">
        <v>99</v>
      </c>
      <c r="B91" s="7" t="s">
        <v>99</v>
      </c>
      <c r="C91" s="11">
        <v>0.441</v>
      </c>
      <c r="D91" s="11">
        <v>0.158</v>
      </c>
    </row>
    <row r="92" spans="1:4" hidden="1" x14ac:dyDescent="0.25"/>
    <row r="93" spans="1:4" hidden="1" x14ac:dyDescent="0.25"/>
    <row r="94" spans="1:4" hidden="1" x14ac:dyDescent="0.25"/>
    <row r="95" spans="1:4" hidden="1" x14ac:dyDescent="0.25"/>
    <row r="96" spans="1:4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</sheetData>
  <pageMargins left="0.7" right="0.7" top="0.75" bottom="0.75" header="0.3" footer="0.3"/>
  <pageSetup paperSize="8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Fully vaccinated change</vt:lpstr>
      <vt:lpstr>First dose change</vt:lpstr>
      <vt:lpstr>23 August</vt:lpstr>
      <vt:lpstr>16 August</vt:lpstr>
      <vt:lpstr>9 August</vt:lpstr>
      <vt:lpstr>2 August</vt:lpstr>
      <vt:lpstr>'First dose change'!Print_Area</vt:lpstr>
      <vt:lpstr>'Fully vaccinated change'!Print_Area</vt:lpstr>
      <vt:lpstr>'First dose change'!Print_Titles</vt:lpstr>
      <vt:lpstr>'Fully vaccinated change'!Print_Titles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COVID-19 vaccination – Geographic vaccination rates – August timeseries</dc:title>
  <dc:subject>Communicable diseases; Emergency health management; Immunisation</dc:subject>
  <dc:creator>Australian Government Department of Health</dc:creator>
  <cp:keywords>covid-19; vaccines; statistics</cp:keywords>
  <cp:lastModifiedBy>MCCAY, Meryl</cp:lastModifiedBy>
  <cp:lastPrinted>2021-08-23T10:19:55Z</cp:lastPrinted>
  <dcterms:created xsi:type="dcterms:W3CDTF">2021-08-23T06:41:26Z</dcterms:created>
  <dcterms:modified xsi:type="dcterms:W3CDTF">2021-08-23T10:22:49Z</dcterms:modified>
</cp:coreProperties>
</file>