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8028"/>
  <workbookPr autoCompressPictures="0"/>
  <bookViews>
    <workbookView xWindow="7600" yWindow="0" windowWidth="34920" windowHeight="24900" tabRatio="795" activeTab="1"/>
  </bookViews>
  <sheets>
    <sheet name="global parameters" sheetId="13" r:id="rId1"/>
    <sheet name="mounted PCB" sheetId="1" r:id="rId2"/>
    <sheet name="unmounted PCB" sheetId="5" r:id="rId3"/>
    <sheet name="unmounted TH" sheetId="30" r:id="rId4"/>
    <sheet name="unmounted SM" sheetId="27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1" l="1"/>
  <c r="G18" i="1"/>
  <c r="H17" i="1"/>
  <c r="G17" i="1"/>
  <c r="H16" i="1"/>
  <c r="G16" i="1"/>
  <c r="H14" i="1"/>
  <c r="G14" i="1"/>
  <c r="G6" i="1"/>
  <c r="G4" i="1"/>
  <c r="B4" i="1"/>
  <c r="G3" i="1"/>
  <c r="B3" i="1"/>
  <c r="H39" i="1"/>
  <c r="H40" i="1"/>
  <c r="H43" i="1"/>
  <c r="H42" i="1"/>
  <c r="H41" i="1"/>
</calcChain>
</file>

<file path=xl/sharedStrings.xml><?xml version="1.0" encoding="utf-8"?>
<sst xmlns="http://schemas.openxmlformats.org/spreadsheetml/2006/main" count="290" uniqueCount="98">
  <si>
    <t>Database</t>
  </si>
  <si>
    <t>format</t>
  </si>
  <si>
    <t>Activity</t>
  </si>
  <si>
    <t>categories</t>
  </si>
  <si>
    <t>comment</t>
  </si>
  <si>
    <t>location</t>
  </si>
  <si>
    <t>production amount</t>
  </si>
  <si>
    <t>type</t>
  </si>
  <si>
    <t>process</t>
  </si>
  <si>
    <t>unit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</si>
  <si>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</si>
  <si>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</si>
  <si>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</si>
  <si>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</si>
  <si>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</si>
  <si>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</si>
  <si>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</si>
  <si>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</si>
  <si>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</si>
  <si>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</si>
  <si>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</si>
  <si>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production</t>
  </si>
  <si>
    <t>technosphere</t>
  </si>
  <si>
    <t>Excel spreadsheet</t>
  </si>
  <si>
    <t>I extracted this::from Excel</t>
  </si>
  <si>
    <t>top_level</t>
  </si>
  <si>
    <t>GLO</t>
  </si>
  <si>
    <t>square meter</t>
  </si>
  <si>
    <t>one input</t>
  </si>
  <si>
    <t>kilogram per square meter</t>
  </si>
  <si>
    <t>dimensionless</t>
  </si>
  <si>
    <t>formula</t>
  </si>
  <si>
    <t>variable name</t>
  </si>
  <si>
    <t>mounting</t>
  </si>
  <si>
    <t>electronics::finished product</t>
  </si>
  <si>
    <t>electronics::board</t>
  </si>
  <si>
    <t>PCB</t>
  </si>
  <si>
    <t>PCB_percent_mass_heat_sink</t>
  </si>
  <si>
    <t>PCB_area</t>
  </si>
  <si>
    <t>PCB_nb_layers</t>
  </si>
  <si>
    <t>PCB_area_density_per_layer</t>
  </si>
  <si>
    <t>PCB_card_mass</t>
  </si>
  <si>
    <t>PCB_mass_components</t>
  </si>
  <si>
    <t>PCB_mass_total-PCB_mass_heat_sink-PCB_card_mass</t>
  </si>
  <si>
    <t>PCB_mass_heat_sink</t>
  </si>
  <si>
    <t>PCB_mass_total * PCB_percent_mass_heat_sink</t>
  </si>
  <si>
    <t>PCB_mass_total</t>
  </si>
  <si>
    <t>mounted printed circuit board</t>
  </si>
  <si>
    <t>unmounted printed circuit board</t>
  </si>
  <si>
    <t>heat sink on mounted printed circuit board</t>
  </si>
  <si>
    <t>unmounted printed circuit board, through-hole</t>
  </si>
  <si>
    <t>unmounted printed circuit board, surface mount</t>
  </si>
  <si>
    <t>electronic components on mounted printed circuit board</t>
  </si>
  <si>
    <t>electronics_mass_of_known</t>
  </si>
  <si>
    <t>Represents the mass of the known elements</t>
  </si>
  <si>
    <t>Calculated mass</t>
  </si>
  <si>
    <t>LED + Diode + Integrated circuit + Transistor + Capacitor + Connector + Inductor + Potentiometer + Resistor + Transformer</t>
  </si>
  <si>
    <t>PCB_fraction_passive</t>
  </si>
  <si>
    <t>PCB_fraction_through_hole</t>
  </si>
  <si>
    <t>1-PCB_fraction_through_hole</t>
  </si>
  <si>
    <t>ecoinvent 2.2 S</t>
  </si>
  <si>
    <t>PCB_transistor_fraction_big_size</t>
  </si>
  <si>
    <t>PCB_cap_mass_electrolyte_lt2cm</t>
  </si>
  <si>
    <t>PCB_cap_mass_electrolyte_gt2cm</t>
  </si>
  <si>
    <t>PCB_cap_mass_film</t>
  </si>
  <si>
    <t>PCB_cap_mass_SMD</t>
  </si>
  <si>
    <t>PCB_cap_mass_Tantalum</t>
  </si>
  <si>
    <t>PCB_cap_mass_film_post_TH_filter</t>
  </si>
  <si>
    <t>PCB_cap_mass_SMD_post_TH_filter</t>
  </si>
  <si>
    <t>PCB_cap_mass_film*PCB_fraction_through_hole</t>
  </si>
  <si>
    <t>PCB_cap_mass_SMD*(1-PCB_fraction_through_hole)</t>
  </si>
  <si>
    <t>PCB_cap_total_mass</t>
  </si>
  <si>
    <t>PCB_cap_mass_film_post_TH_filter+PCB_cap_mass_SMD_post_TH_filter+PCB_cap_mass_electrolyte_lt2cm+PCB_cap_mass_electrolyte_gt2cm+PCB_cap_mass_Tantalum</t>
  </si>
  <si>
    <t>PCB_resistor_fraction_metal_type</t>
  </si>
  <si>
    <t>PCB_fraction_lead</t>
  </si>
  <si>
    <t>1-PCB_fraction_lead</t>
  </si>
  <si>
    <t>Printed wiring board, surface mount, lead-containing surface, at plant</t>
  </si>
  <si>
    <t>Printed wiring board, surface mount, lead-free surface, at plant</t>
  </si>
  <si>
    <t>PCB_cap_act_mass_electrolyte_lt2cm</t>
  </si>
  <si>
    <t>PCB_cap_act_mass_film_post_TH_filter</t>
  </si>
  <si>
    <t>PCB_cap_act_mass_SMD_post_TH_filter</t>
  </si>
  <si>
    <t>PCB_cap_act_mass_Tantalum</t>
  </si>
  <si>
    <t>PCB_cap_act_mass_electrolyte_gt2cm</t>
  </si>
  <si>
    <t>PCB_cap_act_mass_film</t>
  </si>
  <si>
    <t>PCB_cap_act_mass_SMD</t>
  </si>
  <si>
    <t>PCB_cap_act_total_mass</t>
  </si>
  <si>
    <t>PCB_cap_act_mass_film*PCB_fraction_through_hole</t>
  </si>
  <si>
    <t>PCB_cap_act_mass_SMD*(1-PCB_fraction_through_hole)</t>
  </si>
  <si>
    <t>PCB_cap_act_mass_film_post_TH_filter+PCB_cap_act_mass_SMD_post_TH_filter+PCB_cap_act_mass_electrolyte_lt2cm+PCB_cap_act_mass_electrolyte_gt2cm+PCB_cap_act_mass_Tantalum</t>
  </si>
  <si>
    <t>Printed wiring board, through-hole, lead-containing surface, at plant</t>
  </si>
  <si>
    <t>Printed wiring board, through-hole, lead-free surface, at plant</t>
  </si>
  <si>
    <t>PCB_area*PCB_nb_layers*PCB_area_density_per_layer</t>
  </si>
  <si>
    <t>check me</t>
  </si>
  <si>
    <t>arbitrary</t>
  </si>
  <si>
    <t>metadata</t>
  </si>
  <si>
    <t>Project parameters</t>
  </si>
  <si>
    <t>variable</t>
  </si>
  <si>
    <t>Database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</si>
</sst>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4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5" fillId="0" borderId="0" xfId="0" applyFont="1"/>
    <xf numFmtId="0" fontId="1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0" fillId="0" borderId="0" xfId="0" quotePrefix="1"/>
    <xf numFmtId="0" fontId="8" fillId="0" borderId="0" xfId="0" applyFont="1"/>
    <xf numFmtId="0" fontId="9" fillId="0" borderId="0" xfId="0" applyFont="1" applyAlignment="1">
      <alignment horizontal="left" vertic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B9" sqref="B9"/>
    </sheetView>
  </sheetViews>
  <sheetFormatPr baseColWidth="10" defaultColWidth="8.83203125" defaultRowHeight="14" x14ac:dyDescent="0"/>
  <cols>
    <col min="1" max="2" width="34.5" customWidth="1"/>
  </cols>
  <sheetData>
    <row r="1" spans="1:13">
      <c r="A1" s="4" t="s">
        <v>95</v>
      </c>
      <c r="B1" s="4"/>
      <c r="C1" s="6"/>
    </row>
    <row r="2" spans="1:13">
      <c r="A2" s="5" t="s">
        <v>96</v>
      </c>
      <c r="B2" s="5" t="s">
        <v>31</v>
      </c>
      <c r="C2" s="5" t="s">
        <v>13</v>
      </c>
      <c r="D2" s="5" t="s">
        <v>9</v>
      </c>
      <c r="E2" s="5" t="s">
        <v>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  <c r="L2" s="5"/>
      <c r="M2" s="5"/>
    </row>
    <row r="3" spans="1:13">
      <c r="A3" s="5" t="s">
        <v>58</v>
      </c>
      <c r="B3" s="5"/>
      <c r="C3" s="5">
        <v>0.5</v>
      </c>
      <c r="D3" s="5" t="s">
        <v>30</v>
      </c>
      <c r="E3" s="5"/>
      <c r="F3" s="5">
        <v>4</v>
      </c>
      <c r="G3" s="5"/>
      <c r="H3" s="5"/>
      <c r="I3" s="5"/>
      <c r="J3" s="5">
        <v>0</v>
      </c>
      <c r="K3" s="5">
        <v>1</v>
      </c>
      <c r="L3" s="5"/>
      <c r="M3" s="5"/>
    </row>
    <row r="4" spans="1:13">
      <c r="A4" s="5" t="s">
        <v>57</v>
      </c>
      <c r="B4" s="5"/>
      <c r="C4" s="5">
        <v>0.5</v>
      </c>
      <c r="D4" s="5" t="s">
        <v>30</v>
      </c>
      <c r="E4" s="5"/>
      <c r="F4" s="5">
        <v>4</v>
      </c>
      <c r="G4" s="5"/>
      <c r="H4" s="5"/>
      <c r="I4" s="5"/>
      <c r="J4" s="5">
        <v>0</v>
      </c>
      <c r="K4" s="5">
        <v>1</v>
      </c>
      <c r="L4" s="5"/>
      <c r="M4" s="5"/>
    </row>
    <row r="5" spans="1:13">
      <c r="A5" s="5" t="s">
        <v>74</v>
      </c>
      <c r="B5" s="5"/>
      <c r="C5" s="5">
        <v>0.5</v>
      </c>
      <c r="D5" s="5" t="s">
        <v>30</v>
      </c>
      <c r="E5" s="5"/>
      <c r="F5" s="5">
        <v>4</v>
      </c>
      <c r="G5" s="5"/>
      <c r="H5" s="5"/>
      <c r="I5" s="5"/>
      <c r="J5" s="5">
        <v>0</v>
      </c>
      <c r="K5" s="5">
        <v>1</v>
      </c>
      <c r="L5" s="4"/>
      <c r="M5" s="4"/>
    </row>
    <row r="6" spans="1:13"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/>
      <c r="B7" s="5"/>
      <c r="D7" s="5"/>
      <c r="F7" s="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workbookViewId="0">
      <selection activeCell="A9" sqref="A9"/>
    </sheetView>
  </sheetViews>
  <sheetFormatPr baseColWidth="10" defaultColWidth="8.83203125" defaultRowHeight="14" x14ac:dyDescent="0"/>
  <cols>
    <col min="1" max="1" width="50.6640625" customWidth="1"/>
    <col min="2" max="2" width="24.6640625" customWidth="1"/>
    <col min="3" max="3" width="96" bestFit="1" customWidth="1"/>
    <col min="4" max="5" width="30.6640625" customWidth="1"/>
    <col min="6" max="6" width="40.6640625" customWidth="1"/>
    <col min="7" max="7" width="15.6640625" customWidth="1"/>
    <col min="8" max="8" width="12.6640625" customWidth="1"/>
  </cols>
  <sheetData>
    <row r="1" spans="1:11">
      <c r="A1" s="4" t="s">
        <v>97</v>
      </c>
      <c r="C1" s="2"/>
    </row>
    <row r="2" spans="1:11">
      <c r="A2" s="5" t="s">
        <v>12</v>
      </c>
      <c r="B2" s="5" t="s">
        <v>13</v>
      </c>
      <c r="C2" s="5" t="s">
        <v>9</v>
      </c>
      <c r="D2" s="5" t="s">
        <v>4</v>
      </c>
      <c r="E2" s="5" t="s">
        <v>31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5" t="s">
        <v>20</v>
      </c>
    </row>
    <row r="3" spans="1:11">
      <c r="A3" s="5" t="s">
        <v>37</v>
      </c>
      <c r="B3" s="5">
        <f>EXP(G3)</f>
        <v>0.33</v>
      </c>
      <c r="C3" s="5" t="s">
        <v>30</v>
      </c>
      <c r="D3" s="5"/>
      <c r="E3" s="5"/>
      <c r="F3" s="5">
        <v>2</v>
      </c>
      <c r="G3" s="5">
        <f>LN(0.33)</f>
        <v>-1.1086626245216111</v>
      </c>
      <c r="H3" s="5">
        <v>1.2</v>
      </c>
      <c r="I3" s="5"/>
      <c r="J3" s="5"/>
      <c r="K3" s="5"/>
    </row>
    <row r="4" spans="1:11">
      <c r="A4" s="5" t="s">
        <v>38</v>
      </c>
      <c r="B4" s="5">
        <f>G4</f>
        <v>6.1749999999999999E-2</v>
      </c>
      <c r="C4" s="5" t="s">
        <v>27</v>
      </c>
      <c r="D4" s="5"/>
      <c r="E4" s="5"/>
      <c r="F4" s="5">
        <v>1</v>
      </c>
      <c r="G4" s="5">
        <f>325*190/1000000</f>
        <v>6.1749999999999999E-2</v>
      </c>
      <c r="H4" s="5"/>
      <c r="I4" s="5"/>
      <c r="J4" s="5"/>
      <c r="K4" s="5"/>
    </row>
    <row r="5" spans="1:11">
      <c r="A5" s="5" t="s">
        <v>39</v>
      </c>
      <c r="B5" s="5">
        <v>8</v>
      </c>
      <c r="C5" s="5" t="s">
        <v>9</v>
      </c>
      <c r="D5" s="5"/>
      <c r="E5" s="5"/>
      <c r="F5" s="5">
        <v>7</v>
      </c>
      <c r="G5" s="5"/>
      <c r="H5" s="5"/>
      <c r="I5" s="5"/>
      <c r="J5" s="4">
        <v>1</v>
      </c>
      <c r="K5" s="4">
        <v>12</v>
      </c>
    </row>
    <row r="6" spans="1:11">
      <c r="A6" s="5" t="s">
        <v>40</v>
      </c>
      <c r="B6" s="5">
        <v>2</v>
      </c>
      <c r="C6" s="5" t="s">
        <v>29</v>
      </c>
      <c r="D6" s="5"/>
      <c r="E6" s="5"/>
      <c r="F6" s="5">
        <v>2</v>
      </c>
      <c r="G6" s="5">
        <f>LN(B6)</f>
        <v>0.69314718055994529</v>
      </c>
      <c r="H6" s="5">
        <v>1.2</v>
      </c>
      <c r="I6" s="5"/>
      <c r="J6" s="5"/>
      <c r="K6" s="5"/>
    </row>
    <row r="7" spans="1:11">
      <c r="A7" s="5" t="s">
        <v>61</v>
      </c>
      <c r="B7">
        <v>0.5</v>
      </c>
      <c r="C7" s="5" t="s">
        <v>30</v>
      </c>
      <c r="F7" s="5">
        <v>4</v>
      </c>
      <c r="J7">
        <v>0</v>
      </c>
      <c r="K7">
        <v>1</v>
      </c>
    </row>
    <row r="8" spans="1:11">
      <c r="A8" s="5" t="s">
        <v>62</v>
      </c>
      <c r="B8">
        <v>0.2</v>
      </c>
      <c r="C8" s="5" t="s">
        <v>10</v>
      </c>
      <c r="F8" s="5">
        <v>4</v>
      </c>
      <c r="J8">
        <v>0</v>
      </c>
      <c r="K8">
        <v>1</v>
      </c>
    </row>
    <row r="9" spans="1:11">
      <c r="A9" s="5" t="s">
        <v>63</v>
      </c>
      <c r="B9">
        <v>0.2</v>
      </c>
      <c r="C9" s="5" t="s">
        <v>10</v>
      </c>
      <c r="F9" s="5">
        <v>4</v>
      </c>
      <c r="J9">
        <v>0</v>
      </c>
      <c r="K9">
        <v>1</v>
      </c>
    </row>
    <row r="10" spans="1:11">
      <c r="A10" s="5" t="s">
        <v>64</v>
      </c>
      <c r="B10">
        <v>0.2</v>
      </c>
      <c r="C10" s="5" t="s">
        <v>10</v>
      </c>
      <c r="F10" s="5">
        <v>4</v>
      </c>
      <c r="J10">
        <v>0</v>
      </c>
      <c r="K10">
        <v>1</v>
      </c>
    </row>
    <row r="11" spans="1:11">
      <c r="A11" s="5" t="s">
        <v>65</v>
      </c>
      <c r="B11">
        <v>0.2</v>
      </c>
      <c r="C11" s="5" t="s">
        <v>10</v>
      </c>
      <c r="F11" s="5">
        <v>4</v>
      </c>
      <c r="J11">
        <v>0</v>
      </c>
      <c r="K11">
        <v>1</v>
      </c>
    </row>
    <row r="12" spans="1:11">
      <c r="A12" s="5" t="s">
        <v>66</v>
      </c>
      <c r="B12">
        <v>0.2</v>
      </c>
      <c r="C12" s="5" t="s">
        <v>10</v>
      </c>
      <c r="F12" s="5">
        <v>4</v>
      </c>
      <c r="J12">
        <v>0</v>
      </c>
      <c r="K12">
        <v>1</v>
      </c>
    </row>
    <row r="13" spans="1:11">
      <c r="A13" t="s">
        <v>73</v>
      </c>
      <c r="B13">
        <v>0.5</v>
      </c>
      <c r="C13" s="5" t="s">
        <v>30</v>
      </c>
      <c r="F13" s="5">
        <v>4</v>
      </c>
      <c r="J13">
        <v>0</v>
      </c>
      <c r="K13">
        <v>1</v>
      </c>
    </row>
    <row r="14" spans="1:11">
      <c r="A14" s="5" t="s">
        <v>78</v>
      </c>
      <c r="B14">
        <v>0.13900000000000001</v>
      </c>
      <c r="C14" s="5" t="s">
        <v>10</v>
      </c>
      <c r="F14" s="5">
        <v>2</v>
      </c>
      <c r="G14">
        <f>LN(B14)</f>
        <v>-1.9732813458514451</v>
      </c>
      <c r="H14">
        <f>LN(3.1581^0.5)</f>
        <v>0.57498529047162583</v>
      </c>
    </row>
    <row r="15" spans="1:11">
      <c r="A15" s="5" t="s">
        <v>82</v>
      </c>
      <c r="B15">
        <v>0</v>
      </c>
      <c r="C15" s="5" t="s">
        <v>10</v>
      </c>
      <c r="F15">
        <v>0</v>
      </c>
    </row>
    <row r="16" spans="1:11">
      <c r="A16" s="5" t="s">
        <v>83</v>
      </c>
      <c r="B16">
        <v>0.105</v>
      </c>
      <c r="C16" s="5" t="s">
        <v>10</v>
      </c>
      <c r="F16">
        <v>2</v>
      </c>
      <c r="G16">
        <f>LN(B16)</f>
        <v>-2.2537949288246137</v>
      </c>
      <c r="H16">
        <f t="shared" ref="H16:H18" si="0">LN(3.1581^0.5)</f>
        <v>0.57498529047162583</v>
      </c>
    </row>
    <row r="17" spans="1:11">
      <c r="A17" s="5" t="s">
        <v>84</v>
      </c>
      <c r="B17">
        <v>4.3799999999999999E-2</v>
      </c>
      <c r="C17" s="5" t="s">
        <v>10</v>
      </c>
      <c r="F17">
        <v>2</v>
      </c>
      <c r="G17">
        <f>LN(B17)</f>
        <v>-3.1281214615997368</v>
      </c>
      <c r="H17">
        <f t="shared" si="0"/>
        <v>0.57498529047162583</v>
      </c>
    </row>
    <row r="18" spans="1:11">
      <c r="A18" s="5" t="s">
        <v>81</v>
      </c>
      <c r="B18">
        <v>3.4799999999999998E-2</v>
      </c>
      <c r="C18" s="5" t="s">
        <v>10</v>
      </c>
      <c r="F18">
        <v>2</v>
      </c>
      <c r="G18">
        <f>LN(B18)</f>
        <v>-3.3581378922017087</v>
      </c>
      <c r="H18">
        <f t="shared" si="0"/>
        <v>0.57498529047162583</v>
      </c>
    </row>
    <row r="19" spans="1:11">
      <c r="A19" t="s">
        <v>41</v>
      </c>
      <c r="C19" t="s">
        <v>10</v>
      </c>
      <c r="D19" t="s">
        <v>55</v>
      </c>
      <c r="E19" t="s">
        <v>91</v>
      </c>
    </row>
    <row r="20" spans="1:11">
      <c r="A20" s="5" t="s">
        <v>53</v>
      </c>
      <c r="C20" t="s">
        <v>10</v>
      </c>
      <c r="D20" t="s">
        <v>54</v>
      </c>
      <c r="E20" t="s">
        <v>56</v>
      </c>
    </row>
    <row r="21" spans="1:11">
      <c r="A21" s="5" t="s">
        <v>67</v>
      </c>
      <c r="C21" t="s">
        <v>10</v>
      </c>
      <c r="E21" s="5" t="s">
        <v>69</v>
      </c>
    </row>
    <row r="22" spans="1:11">
      <c r="A22" s="5" t="s">
        <v>68</v>
      </c>
      <c r="C22" t="s">
        <v>10</v>
      </c>
      <c r="E22" s="5" t="s">
        <v>70</v>
      </c>
    </row>
    <row r="23" spans="1:11" ht="15">
      <c r="A23" s="5" t="s">
        <v>71</v>
      </c>
      <c r="C23" t="s">
        <v>10</v>
      </c>
      <c r="E23" t="s">
        <v>72</v>
      </c>
      <c r="G23" s="1"/>
      <c r="H23" s="1"/>
      <c r="I23" s="1"/>
      <c r="J23" s="1"/>
      <c r="K23" s="1"/>
    </row>
    <row r="24" spans="1:11">
      <c r="A24" s="5" t="s">
        <v>79</v>
      </c>
      <c r="C24" t="s">
        <v>10</v>
      </c>
      <c r="E24" s="5" t="s">
        <v>86</v>
      </c>
    </row>
    <row r="25" spans="1:11">
      <c r="A25" s="5" t="s">
        <v>80</v>
      </c>
      <c r="C25" t="s">
        <v>10</v>
      </c>
      <c r="E25" s="5" t="s">
        <v>87</v>
      </c>
    </row>
    <row r="26" spans="1:11" ht="15">
      <c r="A26" s="5" t="s">
        <v>85</v>
      </c>
      <c r="B26" t="s">
        <v>10</v>
      </c>
      <c r="C26" t="s">
        <v>10</v>
      </c>
      <c r="E26" t="s">
        <v>88</v>
      </c>
      <c r="J26" s="1"/>
      <c r="K26" s="1"/>
    </row>
    <row r="28" spans="1:11" ht="15">
      <c r="A28" s="1" t="s">
        <v>2</v>
      </c>
      <c r="B28" t="s">
        <v>47</v>
      </c>
      <c r="C28" s="2"/>
      <c r="F28" s="1"/>
    </row>
    <row r="29" spans="1:11">
      <c r="A29" t="s">
        <v>3</v>
      </c>
      <c r="B29" t="s">
        <v>34</v>
      </c>
    </row>
    <row r="30" spans="1:11">
      <c r="A30" t="s">
        <v>4</v>
      </c>
      <c r="B30" t="s">
        <v>92</v>
      </c>
    </row>
    <row r="31" spans="1:11">
      <c r="A31" t="s">
        <v>93</v>
      </c>
      <c r="B31" t="s">
        <v>94</v>
      </c>
    </row>
    <row r="32" spans="1:11">
      <c r="A32" t="s">
        <v>5</v>
      </c>
      <c r="B32" t="s">
        <v>26</v>
      </c>
      <c r="D32" s="4"/>
      <c r="E32" s="4"/>
    </row>
    <row r="33" spans="1:14">
      <c r="A33" t="s">
        <v>6</v>
      </c>
      <c r="B33">
        <v>1</v>
      </c>
    </row>
    <row r="34" spans="1:14">
      <c r="A34" t="s">
        <v>7</v>
      </c>
      <c r="B34" t="s">
        <v>8</v>
      </c>
    </row>
    <row r="35" spans="1:14">
      <c r="A35" t="s">
        <v>9</v>
      </c>
      <c r="B35" t="s">
        <v>10</v>
      </c>
    </row>
    <row r="37" spans="1:14" ht="15">
      <c r="A37" s="1" t="s">
        <v>11</v>
      </c>
    </row>
    <row r="38" spans="1:14" ht="15">
      <c r="A38" s="1" t="s">
        <v>12</v>
      </c>
      <c r="B38" s="1" t="s">
        <v>13</v>
      </c>
      <c r="C38" s="1" t="s">
        <v>9</v>
      </c>
      <c r="D38" s="1" t="s">
        <v>14</v>
      </c>
      <c r="E38" s="1" t="s">
        <v>5</v>
      </c>
      <c r="F38" s="1" t="s">
        <v>7</v>
      </c>
      <c r="G38" s="1" t="s">
        <v>15</v>
      </c>
      <c r="H38" s="1" t="s">
        <v>16</v>
      </c>
      <c r="I38" s="1" t="s">
        <v>17</v>
      </c>
      <c r="J38" s="1" t="s">
        <v>18</v>
      </c>
      <c r="K38" s="1" t="s">
        <v>19</v>
      </c>
      <c r="L38" s="1" t="s">
        <v>20</v>
      </c>
      <c r="M38" s="1" t="s">
        <v>96</v>
      </c>
      <c r="N38" s="1" t="s">
        <v>31</v>
      </c>
    </row>
    <row r="39" spans="1:14">
      <c r="A39" t="s">
        <v>48</v>
      </c>
      <c r="B39">
        <v>6.1749999999999999E-2</v>
      </c>
      <c r="C39" t="s">
        <v>27</v>
      </c>
      <c r="D39" s="5" t="s">
        <v>36</v>
      </c>
      <c r="E39" t="s">
        <v>26</v>
      </c>
      <c r="F39" t="s">
        <v>22</v>
      </c>
      <c r="G39">
        <v>2</v>
      </c>
      <c r="H39">
        <f>LN(B39)</f>
        <v>-2.7846613034740506</v>
      </c>
      <c r="I39">
        <v>0.2</v>
      </c>
      <c r="N39" s="5" t="s">
        <v>38</v>
      </c>
    </row>
    <row r="40" spans="1:14">
      <c r="A40" t="s">
        <v>33</v>
      </c>
      <c r="B40">
        <v>6.1749999999999999E-2</v>
      </c>
      <c r="C40" t="s">
        <v>27</v>
      </c>
      <c r="D40" s="5" t="s">
        <v>36</v>
      </c>
      <c r="E40" t="s">
        <v>26</v>
      </c>
      <c r="F40" t="s">
        <v>22</v>
      </c>
      <c r="G40">
        <v>2</v>
      </c>
      <c r="H40">
        <f>LN(B40)</f>
        <v>-2.7846613034740506</v>
      </c>
      <c r="I40">
        <v>0.2</v>
      </c>
      <c r="N40" s="5" t="s">
        <v>38</v>
      </c>
    </row>
    <row r="41" spans="1:14">
      <c r="A41" t="s">
        <v>52</v>
      </c>
      <c r="B41">
        <v>0.38390999999999997</v>
      </c>
      <c r="C41" t="s">
        <v>10</v>
      </c>
      <c r="D41" s="5" t="s">
        <v>36</v>
      </c>
      <c r="E41" t="s">
        <v>26</v>
      </c>
      <c r="F41" t="s">
        <v>22</v>
      </c>
      <c r="G41">
        <v>2</v>
      </c>
      <c r="H41">
        <f>LN(B41)</f>
        <v>-0.95734712886452289</v>
      </c>
      <c r="I41">
        <v>0.2</v>
      </c>
      <c r="M41" t="s">
        <v>42</v>
      </c>
      <c r="N41" t="s">
        <v>43</v>
      </c>
    </row>
    <row r="42" spans="1:14">
      <c r="A42" t="s">
        <v>49</v>
      </c>
      <c r="B42">
        <v>0.38390999999999997</v>
      </c>
      <c r="C42" t="s">
        <v>10</v>
      </c>
      <c r="D42" s="5" t="s">
        <v>36</v>
      </c>
      <c r="E42" t="s">
        <v>26</v>
      </c>
      <c r="F42" t="s">
        <v>22</v>
      </c>
      <c r="G42">
        <v>2</v>
      </c>
      <c r="H42">
        <f>LN(B42)</f>
        <v>-0.95734712886452289</v>
      </c>
      <c r="I42">
        <v>0.2</v>
      </c>
      <c r="M42" t="s">
        <v>44</v>
      </c>
      <c r="N42" t="s">
        <v>45</v>
      </c>
    </row>
    <row r="43" spans="1:14">
      <c r="A43" t="s">
        <v>47</v>
      </c>
      <c r="B43">
        <v>1</v>
      </c>
      <c r="C43" t="s">
        <v>10</v>
      </c>
      <c r="D43" s="5" t="s">
        <v>36</v>
      </c>
      <c r="E43" t="s">
        <v>26</v>
      </c>
      <c r="F43" t="s">
        <v>21</v>
      </c>
      <c r="G43">
        <v>1</v>
      </c>
      <c r="H43">
        <f>B43</f>
        <v>1</v>
      </c>
      <c r="M43" t="s">
        <v>46</v>
      </c>
    </row>
    <row r="44" spans="1:14" ht="15">
      <c r="A44" s="9"/>
      <c r="D44" s="3"/>
      <c r="E44" s="3"/>
    </row>
    <row r="45" spans="1:14" ht="15">
      <c r="A45" s="9"/>
      <c r="D45" s="3"/>
      <c r="E45" s="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B24" sqref="B24"/>
    </sheetView>
  </sheetViews>
  <sheetFormatPr baseColWidth="10" defaultColWidth="8.83203125" defaultRowHeight="14" x14ac:dyDescent="0"/>
  <cols>
    <col min="1" max="1" width="50.6640625" customWidth="1"/>
    <col min="2" max="2" width="24.6640625" customWidth="1"/>
    <col min="3" max="3" width="20.6640625" customWidth="1"/>
    <col min="4" max="4" width="30.6640625" customWidth="1"/>
    <col min="5" max="5" width="40.6640625" customWidth="1"/>
    <col min="6" max="6" width="15.6640625" customWidth="1"/>
    <col min="7" max="7" width="12.6640625" customWidth="1"/>
  </cols>
  <sheetData>
    <row r="1" spans="1:14">
      <c r="C1" s="2"/>
    </row>
    <row r="2" spans="1:14" ht="15">
      <c r="A2" s="1" t="s">
        <v>0</v>
      </c>
      <c r="B2" s="5" t="s">
        <v>36</v>
      </c>
      <c r="C2" s="2"/>
    </row>
    <row r="3" spans="1:14">
      <c r="A3" t="s">
        <v>1</v>
      </c>
      <c r="B3" t="s">
        <v>23</v>
      </c>
      <c r="C3" s="2"/>
    </row>
    <row r="4" spans="1:14">
      <c r="C4" s="2"/>
    </row>
    <row r="6" spans="1:14" ht="15">
      <c r="A6" s="1" t="s">
        <v>2</v>
      </c>
      <c r="B6" t="s">
        <v>48</v>
      </c>
      <c r="C6" s="2"/>
    </row>
    <row r="7" spans="1:14">
      <c r="A7" t="s">
        <v>3</v>
      </c>
      <c r="B7" t="s">
        <v>35</v>
      </c>
      <c r="D7" s="4"/>
    </row>
    <row r="8" spans="1:14">
      <c r="A8" t="s">
        <v>4</v>
      </c>
      <c r="B8" t="s">
        <v>28</v>
      </c>
    </row>
    <row r="9" spans="1:14">
      <c r="A9" t="s">
        <v>5</v>
      </c>
      <c r="B9" t="s">
        <v>26</v>
      </c>
    </row>
    <row r="10" spans="1:14">
      <c r="A10" t="s">
        <v>6</v>
      </c>
      <c r="B10">
        <v>1</v>
      </c>
    </row>
    <row r="11" spans="1:14">
      <c r="A11" t="s">
        <v>7</v>
      </c>
      <c r="B11" t="s">
        <v>8</v>
      </c>
    </row>
    <row r="12" spans="1:14">
      <c r="A12" t="s">
        <v>9</v>
      </c>
      <c r="B12" t="s">
        <v>10</v>
      </c>
    </row>
    <row r="13" spans="1:14" ht="15">
      <c r="A13" s="1" t="s">
        <v>11</v>
      </c>
    </row>
    <row r="14" spans="1:14" ht="15">
      <c r="A14" s="1" t="s">
        <v>12</v>
      </c>
      <c r="B14" s="1" t="s">
        <v>13</v>
      </c>
      <c r="C14" s="1" t="s">
        <v>9</v>
      </c>
      <c r="D14" s="1" t="s">
        <v>14</v>
      </c>
      <c r="E14" s="1" t="s">
        <v>5</v>
      </c>
      <c r="F14" s="1" t="s">
        <v>7</v>
      </c>
      <c r="G14" s="1" t="s">
        <v>15</v>
      </c>
      <c r="H14" s="1" t="s">
        <v>16</v>
      </c>
      <c r="I14" s="1" t="s">
        <v>17</v>
      </c>
      <c r="J14" s="1" t="s">
        <v>18</v>
      </c>
      <c r="K14" s="1" t="s">
        <v>19</v>
      </c>
      <c r="L14" s="1" t="s">
        <v>20</v>
      </c>
      <c r="M14" s="1" t="s">
        <v>96</v>
      </c>
      <c r="N14" s="1" t="s">
        <v>31</v>
      </c>
    </row>
    <row r="15" spans="1:14">
      <c r="A15" t="s">
        <v>48</v>
      </c>
      <c r="B15">
        <v>1</v>
      </c>
      <c r="C15" t="s">
        <v>27</v>
      </c>
      <c r="D15" s="5" t="s">
        <v>36</v>
      </c>
      <c r="E15" t="s">
        <v>26</v>
      </c>
      <c r="F15" t="s">
        <v>21</v>
      </c>
      <c r="G15">
        <v>0</v>
      </c>
    </row>
    <row r="16" spans="1:14">
      <c r="A16" t="s">
        <v>50</v>
      </c>
      <c r="B16">
        <v>0.5</v>
      </c>
      <c r="C16" t="s">
        <v>27</v>
      </c>
      <c r="D16" s="5" t="s">
        <v>36</v>
      </c>
      <c r="E16" t="s">
        <v>26</v>
      </c>
      <c r="F16" t="s">
        <v>22</v>
      </c>
      <c r="G16">
        <v>4</v>
      </c>
      <c r="K16">
        <v>0</v>
      </c>
      <c r="L16">
        <v>1</v>
      </c>
      <c r="N16" s="5" t="s">
        <v>58</v>
      </c>
    </row>
    <row r="17" spans="1:14">
      <c r="A17" t="s">
        <v>51</v>
      </c>
      <c r="B17">
        <v>0.5</v>
      </c>
      <c r="C17" t="s">
        <v>27</v>
      </c>
      <c r="D17" s="5" t="s">
        <v>36</v>
      </c>
      <c r="E17" t="s">
        <v>26</v>
      </c>
      <c r="F17" t="s">
        <v>22</v>
      </c>
      <c r="G17">
        <v>4</v>
      </c>
      <c r="K17">
        <v>0</v>
      </c>
      <c r="L17">
        <v>1</v>
      </c>
      <c r="N17" s="7" t="s">
        <v>59</v>
      </c>
    </row>
    <row r="18" spans="1:14" ht="15">
      <c r="D18" s="1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A18" sqref="A18"/>
    </sheetView>
  </sheetViews>
  <sheetFormatPr baseColWidth="10" defaultColWidth="8.83203125" defaultRowHeight="14" x14ac:dyDescent="0"/>
  <cols>
    <col min="1" max="1" width="50.6640625" customWidth="1"/>
    <col min="2" max="2" width="24.6640625" customWidth="1"/>
    <col min="3" max="3" width="20.6640625" customWidth="1"/>
    <col min="4" max="4" width="30.6640625" customWidth="1"/>
    <col min="5" max="5" width="40.6640625" customWidth="1"/>
    <col min="6" max="6" width="15.6640625" customWidth="1"/>
    <col min="7" max="7" width="12.6640625" customWidth="1"/>
  </cols>
  <sheetData>
    <row r="1" spans="1:16">
      <c r="C1" s="2"/>
    </row>
    <row r="2" spans="1:16">
      <c r="C2" s="2"/>
    </row>
    <row r="3" spans="1:16">
      <c r="C3" s="8"/>
    </row>
    <row r="4" spans="1:16" ht="15">
      <c r="A4" s="1" t="s">
        <v>2</v>
      </c>
      <c r="B4" t="s">
        <v>50</v>
      </c>
      <c r="F4" s="1"/>
      <c r="P4" s="5"/>
    </row>
    <row r="5" spans="1:16" ht="15">
      <c r="A5" t="s">
        <v>3</v>
      </c>
      <c r="B5" t="s">
        <v>24</v>
      </c>
      <c r="F5" s="1"/>
      <c r="P5" s="7"/>
    </row>
    <row r="6" spans="1:16">
      <c r="A6" t="s">
        <v>4</v>
      </c>
      <c r="B6" t="s">
        <v>25</v>
      </c>
    </row>
    <row r="7" spans="1:16">
      <c r="A7" t="s">
        <v>5</v>
      </c>
      <c r="B7" t="s">
        <v>26</v>
      </c>
    </row>
    <row r="8" spans="1:16">
      <c r="A8" t="s">
        <v>6</v>
      </c>
      <c r="B8">
        <v>1</v>
      </c>
    </row>
    <row r="9" spans="1:16">
      <c r="A9" t="s">
        <v>7</v>
      </c>
      <c r="B9" t="s">
        <v>8</v>
      </c>
    </row>
    <row r="10" spans="1:16">
      <c r="A10" t="s">
        <v>9</v>
      </c>
      <c r="B10" t="s">
        <v>10</v>
      </c>
    </row>
    <row r="11" spans="1:16" ht="15">
      <c r="A11" s="1" t="s">
        <v>11</v>
      </c>
    </row>
    <row r="12" spans="1:16" ht="15">
      <c r="A12" s="1" t="s">
        <v>12</v>
      </c>
      <c r="B12" s="1" t="s">
        <v>13</v>
      </c>
      <c r="C12" s="1" t="s">
        <v>9</v>
      </c>
      <c r="D12" s="1" t="s">
        <v>14</v>
      </c>
      <c r="E12" s="1" t="s">
        <v>5</v>
      </c>
      <c r="F12" s="1" t="s">
        <v>7</v>
      </c>
      <c r="G12" s="1" t="s">
        <v>15</v>
      </c>
      <c r="H12" s="1" t="s">
        <v>16</v>
      </c>
      <c r="I12" s="1" t="s">
        <v>17</v>
      </c>
      <c r="J12" s="1" t="s">
        <v>18</v>
      </c>
      <c r="K12" s="1" t="s">
        <v>19</v>
      </c>
      <c r="L12" s="1" t="s">
        <v>20</v>
      </c>
      <c r="M12" s="1" t="s">
        <v>12</v>
      </c>
      <c r="N12" s="1" t="s">
        <v>31</v>
      </c>
    </row>
    <row r="13" spans="1:16">
      <c r="A13" t="s">
        <v>50</v>
      </c>
      <c r="B13">
        <v>1</v>
      </c>
      <c r="C13" t="s">
        <v>27</v>
      </c>
      <c r="D13" s="5" t="s">
        <v>36</v>
      </c>
      <c r="E13" t="s">
        <v>26</v>
      </c>
      <c r="F13" t="s">
        <v>21</v>
      </c>
      <c r="G13">
        <v>0</v>
      </c>
    </row>
    <row r="14" spans="1:16" ht="15">
      <c r="A14" s="9" t="s">
        <v>89</v>
      </c>
      <c r="B14">
        <v>0.5</v>
      </c>
      <c r="C14" t="s">
        <v>27</v>
      </c>
      <c r="D14" s="3" t="s">
        <v>60</v>
      </c>
      <c r="E14" t="s">
        <v>26</v>
      </c>
      <c r="F14" t="s">
        <v>22</v>
      </c>
      <c r="G14">
        <v>0</v>
      </c>
      <c r="N14" s="5" t="s">
        <v>74</v>
      </c>
    </row>
    <row r="15" spans="1:16" ht="15">
      <c r="A15" s="9" t="s">
        <v>90</v>
      </c>
      <c r="B15">
        <v>0.5</v>
      </c>
      <c r="C15" t="s">
        <v>27</v>
      </c>
      <c r="D15" s="3" t="s">
        <v>60</v>
      </c>
      <c r="E15" t="s">
        <v>26</v>
      </c>
      <c r="F15" t="s">
        <v>22</v>
      </c>
      <c r="G15">
        <v>0</v>
      </c>
      <c r="N15" s="7" t="s">
        <v>75</v>
      </c>
    </row>
    <row r="16" spans="1:16" ht="15">
      <c r="D16" s="3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B74" sqref="B74"/>
    </sheetView>
  </sheetViews>
  <sheetFormatPr baseColWidth="10" defaultColWidth="8.83203125" defaultRowHeight="14" x14ac:dyDescent="0"/>
  <cols>
    <col min="1" max="1" width="50.6640625" customWidth="1"/>
    <col min="2" max="2" width="24.6640625" customWidth="1"/>
    <col min="3" max="3" width="20.6640625" customWidth="1"/>
    <col min="4" max="4" width="30.6640625" customWidth="1"/>
    <col min="5" max="5" width="40.6640625" customWidth="1"/>
    <col min="6" max="6" width="15.6640625" customWidth="1"/>
    <col min="7" max="7" width="12.6640625" customWidth="1"/>
  </cols>
  <sheetData>
    <row r="1" spans="1:14">
      <c r="C1" s="2"/>
    </row>
    <row r="3" spans="1:14" ht="15">
      <c r="A3" s="1" t="s">
        <v>2</v>
      </c>
      <c r="B3" t="s">
        <v>51</v>
      </c>
      <c r="C3" s="2"/>
    </row>
    <row r="4" spans="1:14">
      <c r="A4" t="s">
        <v>3</v>
      </c>
      <c r="B4" t="s">
        <v>35</v>
      </c>
      <c r="D4" s="4"/>
    </row>
    <row r="5" spans="1:14">
      <c r="A5" t="s">
        <v>4</v>
      </c>
      <c r="B5" t="s">
        <v>28</v>
      </c>
    </row>
    <row r="6" spans="1:14">
      <c r="A6" t="s">
        <v>5</v>
      </c>
      <c r="B6" t="s">
        <v>26</v>
      </c>
    </row>
    <row r="7" spans="1:14">
      <c r="A7" t="s">
        <v>6</v>
      </c>
      <c r="B7">
        <v>1</v>
      </c>
    </row>
    <row r="8" spans="1:14">
      <c r="A8" t="s">
        <v>7</v>
      </c>
      <c r="B8" t="s">
        <v>8</v>
      </c>
    </row>
    <row r="9" spans="1:14">
      <c r="A9" t="s">
        <v>9</v>
      </c>
      <c r="B9" t="s">
        <v>10</v>
      </c>
    </row>
    <row r="10" spans="1:14" ht="15">
      <c r="A10" s="1" t="s">
        <v>11</v>
      </c>
    </row>
    <row r="11" spans="1:14" ht="15">
      <c r="A11" s="1" t="s">
        <v>12</v>
      </c>
      <c r="B11" s="1" t="s">
        <v>13</v>
      </c>
      <c r="C11" s="1" t="s">
        <v>9</v>
      </c>
      <c r="D11" s="1" t="s">
        <v>14</v>
      </c>
      <c r="E11" s="1" t="s">
        <v>5</v>
      </c>
      <c r="F11" s="1" t="s">
        <v>7</v>
      </c>
      <c r="G11" s="1" t="s">
        <v>15</v>
      </c>
      <c r="H11" s="1" t="s">
        <v>16</v>
      </c>
      <c r="I11" s="1" t="s">
        <v>17</v>
      </c>
      <c r="J11" s="1" t="s">
        <v>18</v>
      </c>
      <c r="K11" s="1" t="s">
        <v>19</v>
      </c>
      <c r="L11" s="1" t="s">
        <v>20</v>
      </c>
      <c r="M11" s="1" t="s">
        <v>32</v>
      </c>
      <c r="N11" s="1" t="s">
        <v>31</v>
      </c>
    </row>
    <row r="12" spans="1:14">
      <c r="A12" t="s">
        <v>51</v>
      </c>
      <c r="B12">
        <v>1</v>
      </c>
      <c r="C12" t="s">
        <v>27</v>
      </c>
      <c r="D12" s="5" t="s">
        <v>36</v>
      </c>
      <c r="E12" t="s">
        <v>26</v>
      </c>
      <c r="F12" t="s">
        <v>21</v>
      </c>
      <c r="G12">
        <v>0</v>
      </c>
    </row>
    <row r="13" spans="1:14">
      <c r="A13" t="s">
        <v>76</v>
      </c>
      <c r="B13">
        <v>0.5</v>
      </c>
      <c r="C13" t="s">
        <v>27</v>
      </c>
      <c r="D13" s="5" t="s">
        <v>36</v>
      </c>
      <c r="E13" t="s">
        <v>26</v>
      </c>
      <c r="F13" t="s">
        <v>22</v>
      </c>
      <c r="G13">
        <v>4</v>
      </c>
      <c r="K13">
        <v>0</v>
      </c>
      <c r="L13">
        <v>1</v>
      </c>
      <c r="N13" s="5" t="s">
        <v>74</v>
      </c>
    </row>
    <row r="14" spans="1:14">
      <c r="A14" t="s">
        <v>77</v>
      </c>
      <c r="B14">
        <v>0.5</v>
      </c>
      <c r="C14" t="s">
        <v>27</v>
      </c>
      <c r="D14" s="5" t="s">
        <v>36</v>
      </c>
      <c r="E14" t="s">
        <v>26</v>
      </c>
      <c r="F14" t="s">
        <v>22</v>
      </c>
      <c r="G14">
        <v>4</v>
      </c>
      <c r="K14">
        <v>0</v>
      </c>
      <c r="L14">
        <v>1</v>
      </c>
      <c r="N14" s="7" t="s">
        <v>75</v>
      </c>
    </row>
    <row r="15" spans="1:14">
      <c r="D15" s="5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global parameters</vt:lpstr>
      <vt:lpstr>mounted PCB</vt:lpstr>
      <vt:lpstr>unmounted PCB</vt:lpstr>
      <vt:lpstr>unmounted TH</vt:lpstr>
      <vt:lpstr>unmounted SM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Lesage</dc:creator>
  <cp:lastModifiedBy>Chris Mutel</cp:lastModifiedBy>
  <dcterms:created xsi:type="dcterms:W3CDTF">2016-03-08T15:11:49Z</dcterms:created>
  <dcterms:modified xsi:type="dcterms:W3CDTF">2017-10-19T14:19:30Z</dcterms:modified>
</cp:coreProperties>
</file>