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Rapone\Documents\Research\PNNL\DJRepo\ccsi-robustoptfeas\Ben\ThmsResults\TestingResults\"/>
    </mc:Choice>
  </mc:AlternateContent>
  <bookViews>
    <workbookView xWindow="28725" yWindow="0" windowWidth="16125" windowHeight="8115"/>
  </bookViews>
  <sheets>
    <sheet name="Tables" sheetId="1" r:id="rId1"/>
    <sheet name="Figures XBds" sheetId="2" r:id="rId2"/>
    <sheet name="Linear Bd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X42" i="1" l="1"/>
  <c r="X43" i="1" s="1"/>
  <c r="X41" i="1"/>
  <c r="N33" i="1" l="1"/>
  <c r="N34" i="1" s="1"/>
  <c r="N35" i="1" s="1"/>
  <c r="N36" i="1" s="1"/>
  <c r="N37" i="1" s="1"/>
  <c r="N38" i="1" s="1"/>
  <c r="N39" i="1" s="1"/>
  <c r="N40" i="1" s="1"/>
  <c r="N41" i="1" s="1"/>
  <c r="N42" i="1" s="1"/>
  <c r="Z26" i="1" l="1"/>
  <c r="Z25" i="1" s="1"/>
  <c r="Z12" i="1"/>
  <c r="Z11" i="1" s="1"/>
  <c r="Z10" i="1" s="1"/>
  <c r="Z9" i="1" s="1"/>
  <c r="X17" i="1"/>
  <c r="X18" i="1" s="1"/>
  <c r="X3" i="1"/>
  <c r="Z24" i="1" l="1"/>
  <c r="X19" i="1"/>
  <c r="X4" i="1"/>
  <c r="Z8" i="1"/>
  <c r="X5" i="1" l="1"/>
  <c r="X20" i="1"/>
  <c r="Z7" i="1"/>
  <c r="Z23" i="1"/>
  <c r="X21" i="1" l="1"/>
  <c r="Z22" i="1"/>
  <c r="X6" i="1"/>
  <c r="Z6" i="1"/>
  <c r="AB6" i="1" l="1"/>
  <c r="Z5" i="1"/>
  <c r="AC6" i="1"/>
  <c r="X7" i="1"/>
  <c r="Z21" i="1"/>
  <c r="AC21" i="1" s="1"/>
  <c r="X22" i="1"/>
  <c r="Z4" i="1" l="1"/>
  <c r="AB5" i="1"/>
  <c r="AC5" i="1"/>
  <c r="X23" i="1"/>
  <c r="AC22" i="1"/>
  <c r="Z20" i="1"/>
  <c r="AB21" i="1"/>
  <c r="AC7" i="1"/>
  <c r="X8" i="1"/>
  <c r="AB7" i="1"/>
  <c r="AB22" i="1"/>
  <c r="AB4" i="1" l="1"/>
  <c r="Z3" i="1"/>
  <c r="AC4" i="1"/>
  <c r="AC8" i="1"/>
  <c r="X9" i="1"/>
  <c r="AB8" i="1"/>
  <c r="Z19" i="1"/>
  <c r="AB20" i="1"/>
  <c r="AC20" i="1"/>
  <c r="X24" i="1"/>
  <c r="AC23" i="1"/>
  <c r="AB23" i="1"/>
  <c r="Z18" i="1" l="1"/>
  <c r="AB19" i="1"/>
  <c r="AC19" i="1"/>
  <c r="AC9" i="1"/>
  <c r="X10" i="1"/>
  <c r="AB9" i="1"/>
  <c r="X25" i="1"/>
  <c r="AC24" i="1"/>
  <c r="AB24" i="1"/>
  <c r="AC10" i="1" l="1"/>
  <c r="X11" i="1"/>
  <c r="AB10" i="1"/>
  <c r="X26" i="1"/>
  <c r="AC25" i="1"/>
  <c r="AB25" i="1"/>
  <c r="Z17" i="1"/>
  <c r="AB18" i="1"/>
  <c r="AC18" i="1"/>
  <c r="AB17" i="1" l="1"/>
  <c r="AC17" i="1"/>
  <c r="AC11" i="1"/>
  <c r="X12" i="1"/>
  <c r="AB11" i="1"/>
  <c r="AC26" i="1"/>
  <c r="AB26" i="1"/>
  <c r="AC12" i="1" l="1"/>
  <c r="AB12" i="1"/>
  <c r="Z35" i="1" l="1"/>
  <c r="Z34" i="1" s="1"/>
  <c r="Z33" i="1" s="1"/>
  <c r="X33" i="1"/>
  <c r="X34" i="1" s="1"/>
  <c r="X35" i="1" s="1"/>
  <c r="P26" i="1"/>
  <c r="P25" i="1"/>
  <c r="P24" i="1" s="1"/>
  <c r="N17" i="1"/>
  <c r="N18" i="1" l="1"/>
  <c r="AD18" i="1" s="1"/>
  <c r="AD17" i="1"/>
  <c r="P23" i="1"/>
  <c r="N19" i="1" l="1"/>
  <c r="AD19" i="1" s="1"/>
  <c r="P22" i="1"/>
  <c r="N3" i="1"/>
  <c r="AD3" i="1" s="1"/>
  <c r="Z43" i="1"/>
  <c r="AC43" i="1" l="1"/>
  <c r="Z42" i="1"/>
  <c r="Z41" i="1" s="1"/>
  <c r="N20" i="1"/>
  <c r="AD20" i="1" s="1"/>
  <c r="N4" i="1"/>
  <c r="P21" i="1"/>
  <c r="AB43" i="1"/>
  <c r="P42" i="1"/>
  <c r="P12" i="1"/>
  <c r="P11" i="1" s="1"/>
  <c r="N21" i="1" l="1"/>
  <c r="AD21" i="1" s="1"/>
  <c r="N5" i="1"/>
  <c r="AD4" i="1"/>
  <c r="AC34" i="1"/>
  <c r="AB34" i="1"/>
  <c r="P20" i="1"/>
  <c r="R21" i="1"/>
  <c r="R42" i="1"/>
  <c r="S42" i="1"/>
  <c r="P41" i="1"/>
  <c r="S41" i="1" s="1"/>
  <c r="P10" i="1"/>
  <c r="F45" i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C35" i="1"/>
  <c r="C36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S21" i="1" l="1"/>
  <c r="N22" i="1"/>
  <c r="AD22" i="1" s="1"/>
  <c r="N6" i="1"/>
  <c r="AD5" i="1"/>
  <c r="R20" i="1"/>
  <c r="P19" i="1"/>
  <c r="S20" i="1"/>
  <c r="P40" i="1"/>
  <c r="S40" i="1" s="1"/>
  <c r="R41" i="1"/>
  <c r="P9" i="1"/>
  <c r="H36" i="1"/>
  <c r="I36" i="1" s="1"/>
  <c r="H35" i="1"/>
  <c r="I35" i="1" s="1"/>
  <c r="C37" i="1"/>
  <c r="F29" i="1"/>
  <c r="H29" i="1" s="1"/>
  <c r="I29" i="1" s="1"/>
  <c r="N23" i="1" l="1"/>
  <c r="AD23" i="1" s="1"/>
  <c r="R22" i="1"/>
  <c r="S22" i="1"/>
  <c r="AD6" i="1"/>
  <c r="N7" i="1"/>
  <c r="P18" i="1"/>
  <c r="R19" i="1"/>
  <c r="S19" i="1"/>
  <c r="N24" i="1"/>
  <c r="AD24" i="1" s="1"/>
  <c r="S23" i="1"/>
  <c r="R23" i="1"/>
  <c r="AC42" i="1"/>
  <c r="AB42" i="1"/>
  <c r="P39" i="1"/>
  <c r="S39" i="1" s="1"/>
  <c r="R40" i="1"/>
  <c r="P8" i="1"/>
  <c r="C38" i="1"/>
  <c r="H37" i="1"/>
  <c r="I37" i="1" s="1"/>
  <c r="F28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F13" i="1"/>
  <c r="F12" i="1" s="1"/>
  <c r="F11" i="1" s="1"/>
  <c r="F10" i="1" s="1"/>
  <c r="F9" i="1" s="1"/>
  <c r="F8" i="1" s="1"/>
  <c r="F7" i="1" s="1"/>
  <c r="F6" i="1" s="1"/>
  <c r="F5" i="1" s="1"/>
  <c r="F4" i="1" s="1"/>
  <c r="F3" i="1" s="1"/>
  <c r="AD7" i="1" l="1"/>
  <c r="N8" i="1"/>
  <c r="S8" i="1" s="1"/>
  <c r="R18" i="1"/>
  <c r="P17" i="1"/>
  <c r="S18" i="1"/>
  <c r="S24" i="1"/>
  <c r="N25" i="1"/>
  <c r="AD25" i="1" s="1"/>
  <c r="R24" i="1"/>
  <c r="P38" i="1"/>
  <c r="S38" i="1" s="1"/>
  <c r="R39" i="1"/>
  <c r="P7" i="1"/>
  <c r="S7" i="1" s="1"/>
  <c r="H38" i="1"/>
  <c r="I38" i="1" s="1"/>
  <c r="C39" i="1"/>
  <c r="H28" i="1"/>
  <c r="I28" i="1" s="1"/>
  <c r="F27" i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3" i="1"/>
  <c r="I3" i="1" s="1"/>
  <c r="R8" i="1" l="1"/>
  <c r="AD8" i="1"/>
  <c r="N9" i="1"/>
  <c r="AB33" i="1"/>
  <c r="AC33" i="1"/>
  <c r="N26" i="1"/>
  <c r="AD26" i="1" s="1"/>
  <c r="S25" i="1"/>
  <c r="R25" i="1"/>
  <c r="R17" i="1"/>
  <c r="S17" i="1"/>
  <c r="P37" i="1"/>
  <c r="S37" i="1" s="1"/>
  <c r="R38" i="1"/>
  <c r="P6" i="1"/>
  <c r="S6" i="1" s="1"/>
  <c r="R7" i="1"/>
  <c r="C40" i="1"/>
  <c r="H39" i="1"/>
  <c r="I39" i="1" s="1"/>
  <c r="F26" i="1"/>
  <c r="H27" i="1"/>
  <c r="I27" i="1" s="1"/>
  <c r="AD9" i="1" l="1"/>
  <c r="S9" i="1"/>
  <c r="N10" i="1"/>
  <c r="R9" i="1"/>
  <c r="AC35" i="1"/>
  <c r="AB35" i="1"/>
  <c r="S26" i="1"/>
  <c r="R26" i="1"/>
  <c r="P36" i="1"/>
  <c r="S36" i="1" s="1"/>
  <c r="R37" i="1"/>
  <c r="R6" i="1"/>
  <c r="P5" i="1"/>
  <c r="S5" i="1" s="1"/>
  <c r="C41" i="1"/>
  <c r="H40" i="1"/>
  <c r="I40" i="1" s="1"/>
  <c r="F25" i="1"/>
  <c r="H26" i="1"/>
  <c r="I26" i="1" s="1"/>
  <c r="AD10" i="1" l="1"/>
  <c r="N11" i="1"/>
  <c r="R10" i="1"/>
  <c r="S10" i="1"/>
  <c r="AC41" i="1"/>
  <c r="AB41" i="1"/>
  <c r="P35" i="1"/>
  <c r="S35" i="1" s="1"/>
  <c r="R36" i="1"/>
  <c r="P4" i="1"/>
  <c r="S4" i="1" s="1"/>
  <c r="R5" i="1"/>
  <c r="C42" i="1"/>
  <c r="H41" i="1"/>
  <c r="I41" i="1" s="1"/>
  <c r="F24" i="1"/>
  <c r="H25" i="1"/>
  <c r="I25" i="1" s="1"/>
  <c r="AD11" i="1" l="1"/>
  <c r="S11" i="1"/>
  <c r="N12" i="1"/>
  <c r="R11" i="1"/>
  <c r="P34" i="1"/>
  <c r="S34" i="1" s="1"/>
  <c r="R35" i="1"/>
  <c r="P3" i="1"/>
  <c r="S3" i="1" s="1"/>
  <c r="R4" i="1"/>
  <c r="C43" i="1"/>
  <c r="H42" i="1"/>
  <c r="I42" i="1" s="1"/>
  <c r="F23" i="1"/>
  <c r="H24" i="1"/>
  <c r="I24" i="1" s="1"/>
  <c r="AD12" i="1" l="1"/>
  <c r="S12" i="1"/>
  <c r="R12" i="1"/>
  <c r="R3" i="1"/>
  <c r="R34" i="1"/>
  <c r="P33" i="1"/>
  <c r="C44" i="1"/>
  <c r="H43" i="1"/>
  <c r="I43" i="1" s="1"/>
  <c r="F22" i="1"/>
  <c r="H23" i="1"/>
  <c r="I23" i="1" s="1"/>
  <c r="R33" i="1" l="1"/>
  <c r="S33" i="1"/>
  <c r="C45" i="1"/>
  <c r="H45" i="1" s="1"/>
  <c r="I45" i="1" s="1"/>
  <c r="H44" i="1"/>
  <c r="I44" i="1" s="1"/>
  <c r="F21" i="1"/>
  <c r="H22" i="1"/>
  <c r="I22" i="1" s="1"/>
  <c r="F20" i="1" l="1"/>
  <c r="H21" i="1"/>
  <c r="I21" i="1" s="1"/>
  <c r="F19" i="1" l="1"/>
  <c r="H19" i="1" s="1"/>
  <c r="I19" i="1" s="1"/>
  <c r="H20" i="1"/>
  <c r="I20" i="1" s="1"/>
</calcChain>
</file>

<file path=xl/sharedStrings.xml><?xml version="1.0" encoding="utf-8"?>
<sst xmlns="http://schemas.openxmlformats.org/spreadsheetml/2006/main" count="129" uniqueCount="34">
  <si>
    <t>Xrad used</t>
  </si>
  <si>
    <t>Case 5</t>
  </si>
  <si>
    <t xml:space="preserve">Max Inner C-Rad </t>
  </si>
  <si>
    <t>C-Gap</t>
  </si>
  <si>
    <t>Case 14</t>
  </si>
  <si>
    <t>Case 30</t>
  </si>
  <si>
    <t>Inner Time Elaspse</t>
  </si>
  <si>
    <t>Outer Time Elapse</t>
  </si>
  <si>
    <t>Max X-Rad is 0.98</t>
  </si>
  <si>
    <t>Max X-Rad is 0.097</t>
  </si>
  <si>
    <t>Min Outer C-Rad</t>
  </si>
  <si>
    <t>Inner C-Rad</t>
  </si>
  <si>
    <t>Outer C-Rad</t>
  </si>
  <si>
    <t>First 10 nodes have variation</t>
  </si>
  <si>
    <t>Inner Time Elapse</t>
  </si>
  <si>
    <t>C-Gap/(1+Max XRad - XRad Used)</t>
  </si>
  <si>
    <t>SDP</t>
  </si>
  <si>
    <t xml:space="preserve"> </t>
  </si>
  <si>
    <t>Max-Inner C-Rad</t>
  </si>
  <si>
    <t>Max X-Rad is 0.65</t>
  </si>
  <si>
    <t>case 5</t>
  </si>
  <si>
    <t>Linear Constraints</t>
  </si>
  <si>
    <t>Brad used</t>
  </si>
  <si>
    <t>Inner C-Rad found with Brad</t>
  </si>
  <si>
    <t>case14</t>
  </si>
  <si>
    <t>Ratio</t>
  </si>
  <si>
    <t>case30</t>
  </si>
  <si>
    <t>case 9</t>
  </si>
  <si>
    <t>case 22</t>
  </si>
  <si>
    <t>SDP XBds</t>
  </si>
  <si>
    <t>No SDP XBds</t>
  </si>
  <si>
    <t>First 5 nodes have variation</t>
  </si>
  <si>
    <t>Max Inncer C-Rad Difference with SDP</t>
  </si>
  <si>
    <t>Linear Constraints max z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</si>
</sst>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CASE5.M iNNER</a:t>
            </a:r>
            <a:r>
              <a:rPr lang="en-US" baseline="0"/>
              <a:t> vS. OUTER BOUNDS ON c </a:t>
            </a:r>
            <a:endParaRPr lang="en-US"/>
          </a:p>
        </c:rich>
      </c:tx>
      <c:layout>
        <c:manualLayout>
          <c:xMode val="edge"/>
          <c:yMode val="edge"/>
          <c:x val="0.10045948435185728"/>
          <c:y val="2.595666667347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Inner C Bound Radius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Tables!$A$3:$A$13</c:f>
              <c:numCache>
                <c:formatCode>General</c:formatCode>
                <c:ptCount val="11"/>
                <c:pt idx="0">
                  <c:v>0.01</c:v>
                </c:pt>
                <c:pt idx="1">
                  <c:v>0.107</c:v>
                </c:pt>
                <c:pt idx="2">
                  <c:v>0.20399999999999999</c:v>
                </c:pt>
                <c:pt idx="3">
                  <c:v>0.30099999999999999</c:v>
                </c:pt>
                <c:pt idx="4">
                  <c:v>0.39800000000000002</c:v>
                </c:pt>
                <c:pt idx="5">
                  <c:v>0.495</c:v>
                </c:pt>
                <c:pt idx="6">
                  <c:v>0.59199999999999997</c:v>
                </c:pt>
                <c:pt idx="7">
                  <c:v>0.68899999999999995</c:v>
                </c:pt>
                <c:pt idx="8">
                  <c:v>0.78599999999999903</c:v>
                </c:pt>
                <c:pt idx="9">
                  <c:v>0.88299999999999901</c:v>
                </c:pt>
                <c:pt idx="10">
                  <c:v>0.97999999999999898</c:v>
                </c:pt>
              </c:numCache>
            </c:numRef>
          </c:cat>
          <c:val>
            <c:numRef>
              <c:f>Tables!$C$3:$C$14</c:f>
              <c:numCache>
                <c:formatCode>General</c:formatCode>
                <c:ptCount val="12"/>
                <c:pt idx="0">
                  <c:v>1.9281E-2</c:v>
                </c:pt>
                <c:pt idx="1">
                  <c:v>0.19395100000000001</c:v>
                </c:pt>
                <c:pt idx="2">
                  <c:v>0.34380100000000002</c:v>
                </c:pt>
                <c:pt idx="3">
                  <c:v>0.46591100000000002</c:v>
                </c:pt>
                <c:pt idx="4">
                  <c:v>0.557700999999999</c:v>
                </c:pt>
                <c:pt idx="5">
                  <c:v>0.61772099999999897</c:v>
                </c:pt>
                <c:pt idx="6">
                  <c:v>0.648890999999999</c:v>
                </c:pt>
                <c:pt idx="7">
                  <c:v>0.65576099999999904</c:v>
                </c:pt>
                <c:pt idx="8">
                  <c:v>0.65576099999999904</c:v>
                </c:pt>
                <c:pt idx="9">
                  <c:v>0.65576099999999904</c:v>
                </c:pt>
                <c:pt idx="10">
                  <c:v>0.65576099999999904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D-4D6A-84C5-0C81257361FB}"/>
            </c:ext>
          </c:extLst>
        </c:ser>
        <c:ser>
          <c:idx val="3"/>
          <c:order val="3"/>
          <c:tx>
            <c:v>Outer C Bound Radius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Tables!$A$3:$A$13</c:f>
              <c:numCache>
                <c:formatCode>General</c:formatCode>
                <c:ptCount val="11"/>
                <c:pt idx="0">
                  <c:v>0.01</c:v>
                </c:pt>
                <c:pt idx="1">
                  <c:v>0.107</c:v>
                </c:pt>
                <c:pt idx="2">
                  <c:v>0.20399999999999999</c:v>
                </c:pt>
                <c:pt idx="3">
                  <c:v>0.30099999999999999</c:v>
                </c:pt>
                <c:pt idx="4">
                  <c:v>0.39800000000000002</c:v>
                </c:pt>
                <c:pt idx="5">
                  <c:v>0.495</c:v>
                </c:pt>
                <c:pt idx="6">
                  <c:v>0.59199999999999997</c:v>
                </c:pt>
                <c:pt idx="7">
                  <c:v>0.68899999999999995</c:v>
                </c:pt>
                <c:pt idx="8">
                  <c:v>0.78599999999999903</c:v>
                </c:pt>
                <c:pt idx="9">
                  <c:v>0.88299999999999901</c:v>
                </c:pt>
                <c:pt idx="10">
                  <c:v>0.97999999999999898</c:v>
                </c:pt>
              </c:numCache>
            </c:numRef>
          </c:cat>
          <c:val>
            <c:numRef>
              <c:f>Tables!$F$3:$F$14</c:f>
              <c:numCache>
                <c:formatCode>General</c:formatCode>
                <c:ptCount val="12"/>
                <c:pt idx="0">
                  <c:v>1.967967E-2</c:v>
                </c:pt>
                <c:pt idx="1">
                  <c:v>0.21794983600000001</c:v>
                </c:pt>
                <c:pt idx="2">
                  <c:v>0.42551858799999998</c:v>
                </c:pt>
                <c:pt idx="3">
                  <c:v>0.64093877499999996</c:v>
                </c:pt>
                <c:pt idx="4">
                  <c:v>0.85878928300000001</c:v>
                </c:pt>
                <c:pt idx="5">
                  <c:v>1.0732742630000001</c:v>
                </c:pt>
                <c:pt idx="6">
                  <c:v>1.278923228</c:v>
                </c:pt>
                <c:pt idx="7">
                  <c:v>1.480421872</c:v>
                </c:pt>
                <c:pt idx="8">
                  <c:v>1.6958458620000001</c:v>
                </c:pt>
                <c:pt idx="9">
                  <c:v>1.909101564</c:v>
                </c:pt>
                <c:pt idx="10">
                  <c:v>2.0811769980000001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D-4D6A-84C5-0C812573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 Bound Radius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0.59199999999999997</c:v>
                      </c:pt>
                      <c:pt idx="1">
                        <c:v>0.68899999999999995</c:v>
                      </c:pt>
                      <c:pt idx="2">
                        <c:v>0.78599999999999903</c:v>
                      </c:pt>
                      <c:pt idx="3">
                        <c:v>0.88299999999999901</c:v>
                      </c:pt>
                      <c:pt idx="4">
                        <c:v>0.97999999999999898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73D-4D6A-84C5-0C81257361F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Tables!$D$9:$D$14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272.14451238999999</c:v>
                      </c:pt>
                      <c:pt idx="1">
                        <c:v>308.83029656399998</c:v>
                      </c:pt>
                      <c:pt idx="2">
                        <c:v>1745.300698326</c:v>
                      </c:pt>
                      <c:pt idx="3">
                        <c:v>18940.206929804001</c:v>
                      </c:pt>
                      <c:pt idx="4">
                        <c:v>1565.8935722379999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3D-4D6A-84C5-0C81257361F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Tables!$G$9:$G$14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6.6928092999999994E-2</c:v>
                      </c:pt>
                      <c:pt idx="1">
                        <c:v>8.5079861000000007E-2</c:v>
                      </c:pt>
                      <c:pt idx="2">
                        <c:v>7.6164981000000007E-2</c:v>
                      </c:pt>
                      <c:pt idx="3">
                        <c:v>8.2365670000000002E-2</c:v>
                      </c:pt>
                      <c:pt idx="4">
                        <c:v>7.2586970000000001E-2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3D-4D6A-84C5-0C81257361F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Tables!$H$9:$H$14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0.63003222800000103</c:v>
                      </c:pt>
                      <c:pt idx="1">
                        <c:v>0.82466087200000093</c:v>
                      </c:pt>
                      <c:pt idx="2">
                        <c:v>1.0400848620000009</c:v>
                      </c:pt>
                      <c:pt idx="3">
                        <c:v>1.253340564000001</c:v>
                      </c:pt>
                      <c:pt idx="4">
                        <c:v>1.425415998000001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3D-4D6A-84C5-0C81257361FB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Cases 5, 14 &amp; 30 c Bound Gap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1"/>
          <c:order val="5"/>
          <c:tx>
            <c:v>C Bound Gap CS5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Tables!$H$3:$H$13</c:f>
              <c:numCache>
                <c:formatCode>General</c:formatCode>
                <c:ptCount val="11"/>
                <c:pt idx="0">
                  <c:v>3.9867000000000027E-4</c:v>
                </c:pt>
                <c:pt idx="1">
                  <c:v>2.3998835999999996E-2</c:v>
                </c:pt>
                <c:pt idx="2">
                  <c:v>8.1717587999999952E-2</c:v>
                </c:pt>
                <c:pt idx="3">
                  <c:v>0.17502777499999994</c:v>
                </c:pt>
                <c:pt idx="4">
                  <c:v>0.30108828300000101</c:v>
                </c:pt>
                <c:pt idx="5">
                  <c:v>0.4555532630000011</c:v>
                </c:pt>
                <c:pt idx="6">
                  <c:v>0.63003222800000103</c:v>
                </c:pt>
                <c:pt idx="7">
                  <c:v>0.82466087200000093</c:v>
                </c:pt>
                <c:pt idx="8">
                  <c:v>1.0400848620000009</c:v>
                </c:pt>
                <c:pt idx="9">
                  <c:v>1.253340564000001</c:v>
                </c:pt>
                <c:pt idx="10">
                  <c:v>1.425415998000001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0-4B92-8C2F-187FAC34149C}"/>
            </c:ext>
          </c:extLst>
        </c:ser>
        <c:ser>
          <c:idx val="5"/>
          <c:order val="11"/>
          <c:tx>
            <c:v>C Bound Gap CS14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val>
            <c:numRef>
              <c:f>Tables!$H$19:$H$29</c:f>
              <c:numCache>
                <c:formatCode>General</c:formatCode>
                <c:ptCount val="11"/>
                <c:pt idx="0">
                  <c:v>2.3001358259535601E-2</c:v>
                </c:pt>
                <c:pt idx="1">
                  <c:v>0.22905234096803201</c:v>
                </c:pt>
                <c:pt idx="2">
                  <c:v>0.55509113787109998</c:v>
                </c:pt>
                <c:pt idx="3">
                  <c:v>1.0097732314007399</c:v>
                </c:pt>
                <c:pt idx="4">
                  <c:v>1.5892125496298899</c:v>
                </c:pt>
                <c:pt idx="5">
                  <c:v>2.2775526475318602</c:v>
                </c:pt>
                <c:pt idx="6">
                  <c:v>3.0717925064958802</c:v>
                </c:pt>
                <c:pt idx="7">
                  <c:v>3.9723900381500794</c:v>
                </c:pt>
                <c:pt idx="8">
                  <c:v>4.9920795078211997</c:v>
                </c:pt>
                <c:pt idx="9">
                  <c:v>6.1324045648011802</c:v>
                </c:pt>
                <c:pt idx="10">
                  <c:v>7.3823761294355394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0-4B92-8C2F-187FAC34149C}"/>
            </c:ext>
          </c:extLst>
        </c:ser>
        <c:ser>
          <c:idx val="12"/>
          <c:order val="12"/>
          <c:tx>
            <c:v>C Bound Gap CS30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val>
            <c:numRef>
              <c:f>Tables!$H$35:$H$45</c:f>
              <c:numCache>
                <c:formatCode>General</c:formatCode>
                <c:ptCount val="11"/>
                <c:pt idx="0">
                  <c:v>8.0427825594333507E-2</c:v>
                </c:pt>
                <c:pt idx="1">
                  <c:v>0.1512856219905731</c:v>
                </c:pt>
                <c:pt idx="2">
                  <c:v>0.2241639393835001</c:v>
                </c:pt>
                <c:pt idx="3">
                  <c:v>0.29952489479958405</c:v>
                </c:pt>
                <c:pt idx="4">
                  <c:v>0.37950250619153408</c:v>
                </c:pt>
                <c:pt idx="5">
                  <c:v>0.46391228212440011</c:v>
                </c:pt>
                <c:pt idx="6">
                  <c:v>0.55063905935201207</c:v>
                </c:pt>
                <c:pt idx="7">
                  <c:v>0.63965052630443309</c:v>
                </c:pt>
                <c:pt idx="8">
                  <c:v>0.73200655491755806</c:v>
                </c:pt>
                <c:pt idx="9">
                  <c:v>0.82665598190572809</c:v>
                </c:pt>
                <c:pt idx="10">
                  <c:v>0.9236081126317861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4C0-4B92-8C2F-187FAC341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hiLowLines>
        <c:marker val="1"/>
        <c:smooth val="0"/>
        <c:axId val="379510992"/>
        <c:axId val="37951164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X Bound Radius</c:v>
                </c:tx>
                <c:val>
                  <c:numRef>
                    <c:extLst>
                      <c:ext uri="{02D57815-91ED-43cb-92C2-25804820EDAC}">
                        <c15:formulaRef>
                          <c15:sqref>Tables!$A$9:$A$14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0.59199999999999997</c:v>
                      </c:pt>
                      <c:pt idx="1">
                        <c:v>0.68899999999999995</c:v>
                      </c:pt>
                      <c:pt idx="2">
                        <c:v>0.78599999999999903</c:v>
                      </c:pt>
                      <c:pt idx="3">
                        <c:v>0.88299999999999901</c:v>
                      </c:pt>
                      <c:pt idx="4">
                        <c:v>0.97999999999999898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C0-4B92-8C2F-187FAC34149C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v>Inner C Bound Radius CS5</c:v>
                </c:tx>
                <c:spPr>
                  <a:ln w="28575">
                    <a:solidFill>
                      <a:schemeClr val="accent6"/>
                    </a:solidFill>
                  </a:ln>
                </c:spPr>
                <c:marker>
                  <c:spPr>
                    <a:solidFill>
                      <a:schemeClr val="accent6"/>
                    </a:solidFill>
                    <a:ln w="44450">
                      <a:solidFill>
                        <a:schemeClr val="accent6"/>
                      </a:solidFill>
                    </a:ln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Tables!$C$9:$C$14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0.648890999999999</c:v>
                      </c:pt>
                      <c:pt idx="1">
                        <c:v>0.65576099999999904</c:v>
                      </c:pt>
                      <c:pt idx="2">
                        <c:v>0.65576099999999904</c:v>
                      </c:pt>
                      <c:pt idx="3">
                        <c:v>0.65576099999999904</c:v>
                      </c:pt>
                      <c:pt idx="4">
                        <c:v>0.65576099999999904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C0-4B92-8C2F-187FAC34149C}"/>
                  </c:ext>
                </c:extLst>
              </c15:ser>
            </c15:filteredLineSeries>
            <c15:filteredLineSeries>
              <c15:ser>
                <c:idx val="8"/>
                <c:order val="2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Tables!$D$9:$D$14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272.14451238999999</c:v>
                      </c:pt>
                      <c:pt idx="1">
                        <c:v>308.83029656399998</c:v>
                      </c:pt>
                      <c:pt idx="2">
                        <c:v>1745.300698326</c:v>
                      </c:pt>
                      <c:pt idx="3">
                        <c:v>18940.206929804001</c:v>
                      </c:pt>
                      <c:pt idx="4">
                        <c:v>1565.8935722379999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C0-4B92-8C2F-187FAC34149C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v>Outer C Bound Radius CS5</c:v>
                </c:tx>
                <c:spPr>
                  <a:ln w="28575">
                    <a:solidFill>
                      <a:schemeClr val="accent1"/>
                    </a:solidFill>
                  </a:ln>
                </c:spPr>
                <c:marker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Tables!$F$9:$F$14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1.278923228</c:v>
                      </c:pt>
                      <c:pt idx="1">
                        <c:v>1.480421872</c:v>
                      </c:pt>
                      <c:pt idx="2">
                        <c:v>1.6958458620000001</c:v>
                      </c:pt>
                      <c:pt idx="3">
                        <c:v>1.909101564</c:v>
                      </c:pt>
                      <c:pt idx="4">
                        <c:v>2.0811769980000001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C0-4B92-8C2F-187FAC34149C}"/>
                  </c:ext>
                </c:extLst>
              </c15:ser>
            </c15:filteredLineSeries>
            <c15:filteredLineSeries>
              <c15:ser>
                <c:idx val="10"/>
                <c:order val="4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Tables!$G$9:$G$14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6.6928092999999994E-2</c:v>
                      </c:pt>
                      <c:pt idx="1">
                        <c:v>8.5079861000000007E-2</c:v>
                      </c:pt>
                      <c:pt idx="2">
                        <c:v>7.6164981000000007E-2</c:v>
                      </c:pt>
                      <c:pt idx="3">
                        <c:v>8.2365670000000002E-2</c:v>
                      </c:pt>
                      <c:pt idx="4">
                        <c:v>7.2586970000000001E-2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C0-4B92-8C2F-187FAC34149C}"/>
                  </c:ext>
                </c:extLst>
              </c15:ser>
            </c15:filteredLineSeries>
            <c15:filteredLineSeries>
              <c15:ser>
                <c:idx val="0"/>
                <c:order val="6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Tables!$A$25:$A$31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0.39400000000000002</c:v>
                      </c:pt>
                      <c:pt idx="1">
                        <c:v>0.45800000000000002</c:v>
                      </c:pt>
                      <c:pt idx="2">
                        <c:v>0.52200000000000002</c:v>
                      </c:pt>
                      <c:pt idx="3">
                        <c:v>0.58599999999999997</c:v>
                      </c:pt>
                      <c:pt idx="4">
                        <c:v>0.65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C0-4B92-8C2F-187FAC34149C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v>Inner C Bound Radius C14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Tables!$C$25:$C$31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6.0161000000000103E-2</c:v>
                      </c:pt>
                      <c:pt idx="1">
                        <c:v>6.2591000000000105E-2</c:v>
                      </c:pt>
                      <c:pt idx="2">
                        <c:v>6.4441000000000095E-2</c:v>
                      </c:pt>
                      <c:pt idx="3">
                        <c:v>6.5761000000000097E-2</c:v>
                      </c:pt>
                      <c:pt idx="4">
                        <c:v>6.6601000000000105E-2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C0-4B92-8C2F-187FAC34149C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v>Inner C Bound Comp. Time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Tables!$D$30:$D$31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C0-4B92-8C2F-187FAC34149C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Outer C Bound Radius CS14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Tables!$F$30:$F$31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4C0-4B92-8C2F-187FAC34149C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v>Outer C Bound Comp. Time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Tables!$G$30:$G$31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4C0-4B92-8C2F-187FAC34149C}"/>
                  </c:ext>
                </c:extLst>
              </c15:ser>
            </c15:filteredLineSeries>
          </c:ext>
        </c:extLst>
      </c:lineChart>
      <c:catAx>
        <c:axId val="379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1648"/>
        <c:crosses val="autoZero"/>
        <c:auto val="1"/>
        <c:lblAlgn val="ctr"/>
        <c:lblOffset val="100"/>
        <c:noMultiLvlLbl val="0"/>
      </c:catAx>
      <c:valAx>
        <c:axId val="379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BOUND RADIUS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09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Cases 5, 14 and 30 Scaled c Bound Gap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6"/>
          <c:tx>
            <c:v>C Gap Normalized CS5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Tables!$I$3:$I$13</c:f>
              <c:numCache>
                <c:formatCode>General</c:formatCode>
                <c:ptCount val="11"/>
                <c:pt idx="0">
                  <c:v>2.0237055837563466E-4</c:v>
                </c:pt>
                <c:pt idx="1">
                  <c:v>1.281304644954618E-2</c:v>
                </c:pt>
                <c:pt idx="2">
                  <c:v>4.6012155405405375E-2</c:v>
                </c:pt>
                <c:pt idx="3">
                  <c:v>0.10424525014889811</c:v>
                </c:pt>
                <c:pt idx="4">
                  <c:v>0.19032129140328763</c:v>
                </c:pt>
                <c:pt idx="5">
                  <c:v>0.30676987407407486</c:v>
                </c:pt>
                <c:pt idx="6">
                  <c:v>0.45391370893371835</c:v>
                </c:pt>
                <c:pt idx="7">
                  <c:v>0.63877681797056618</c:v>
                </c:pt>
                <c:pt idx="8">
                  <c:v>0.87109284924623132</c:v>
                </c:pt>
                <c:pt idx="9">
                  <c:v>1.1425164667274386</c:v>
                </c:pt>
                <c:pt idx="10">
                  <c:v>1.4254159979999996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0C3-48BE-A743-CD144B3FFD99}"/>
            </c:ext>
          </c:extLst>
        </c:ser>
        <c:ser>
          <c:idx val="13"/>
          <c:order val="13"/>
          <c:tx>
            <c:v>C Gap Normalized CS14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rgbClr val="FFFF00"/>
              </a:solidFill>
              <a:ln>
                <a:solidFill>
                  <a:srgbClr val="FFFF00">
                    <a:alpha val="96000"/>
                  </a:srgbClr>
                </a:solidFill>
              </a:ln>
            </c:spPr>
          </c:marker>
          <c:val>
            <c:numRef>
              <c:f>Tables!$I$19:$I$29</c:f>
              <c:numCache>
                <c:formatCode>General</c:formatCode>
                <c:ptCount val="11"/>
                <c:pt idx="0">
                  <c:v>1.8853572343881641E-2</c:v>
                </c:pt>
                <c:pt idx="1">
                  <c:v>0.19814216346715569</c:v>
                </c:pt>
                <c:pt idx="2">
                  <c:v>0.50832521783067763</c:v>
                </c:pt>
                <c:pt idx="3">
                  <c:v>0.98226968035091433</c:v>
                </c:pt>
                <c:pt idx="4">
                  <c:v>1.6485607361305912</c:v>
                </c:pt>
                <c:pt idx="5">
                  <c:v>2.5306140528131778</c:v>
                </c:pt>
                <c:pt idx="6">
                  <c:v>3.6743929503539237</c:v>
                </c:pt>
                <c:pt idx="7">
                  <c:v>5.1455829509716056</c:v>
                </c:pt>
                <c:pt idx="8">
                  <c:v>7.0509597568096041</c:v>
                </c:pt>
                <c:pt idx="9">
                  <c:v>9.522367336647795</c:v>
                </c:pt>
                <c:pt idx="10">
                  <c:v>12.728234705923345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3-48BE-A743-CD144B3FFD99}"/>
            </c:ext>
          </c:extLst>
        </c:ser>
        <c:ser>
          <c:idx val="14"/>
          <c:order val="14"/>
          <c:tx>
            <c:v>C Gap Normalized CS30</c:v>
          </c:tx>
          <c:spPr>
            <a:ln>
              <a:solidFill>
                <a:schemeClr val="tx1"/>
              </a:solidFill>
            </a:ln>
          </c:spPr>
          <c:val>
            <c:numRef>
              <c:f>Tables!$I$35:$I$45</c:f>
              <c:numCache>
                <c:formatCode>General</c:formatCode>
                <c:ptCount val="11"/>
                <c:pt idx="0">
                  <c:v>7.3990639921189982E-2</c:v>
                </c:pt>
                <c:pt idx="1">
                  <c:v>0.14030012240616999</c:v>
                </c:pt>
                <c:pt idx="2">
                  <c:v>0.20957735544455883</c:v>
                </c:pt>
                <c:pt idx="3">
                  <c:v>0.28233094052180607</c:v>
                </c:pt>
                <c:pt idx="4">
                  <c:v>0.36067525773762982</c:v>
                </c:pt>
                <c:pt idx="5">
                  <c:v>0.44457334175793023</c:v>
                </c:pt>
                <c:pt idx="6">
                  <c:v>0.53212124019328577</c:v>
                </c:pt>
                <c:pt idx="7">
                  <c:v>0.62338030046236537</c:v>
                </c:pt>
                <c:pt idx="8">
                  <c:v>0.71948747288928461</c:v>
                </c:pt>
                <c:pt idx="9">
                  <c:v>0.81952610479402022</c:v>
                </c:pt>
                <c:pt idx="10">
                  <c:v>0.9236081126317861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0C3-48BE-A743-CD144B3F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hiLowLines>
        <c:marker val="1"/>
        <c:smooth val="0"/>
        <c:axId val="379510992"/>
        <c:axId val="37951164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X Bound Radius</c:v>
                </c:tx>
                <c:val>
                  <c:numRef>
                    <c:extLst>
                      <c:ext uri="{02D57815-91ED-43cb-92C2-25804820EDAC}">
                        <c15:formulaRef>
                          <c15:sqref>Tables!$A$9:$A$14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0.59199999999999997</c:v>
                      </c:pt>
                      <c:pt idx="1">
                        <c:v>0.68899999999999995</c:v>
                      </c:pt>
                      <c:pt idx="2">
                        <c:v>0.78599999999999903</c:v>
                      </c:pt>
                      <c:pt idx="3">
                        <c:v>0.88299999999999901</c:v>
                      </c:pt>
                      <c:pt idx="4">
                        <c:v>0.97999999999999898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0C3-48BE-A743-CD144B3FFD99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v>Inner C Bound Radius CS5</c:v>
                </c:tx>
                <c:spPr>
                  <a:ln w="28575">
                    <a:solidFill>
                      <a:schemeClr val="accent6"/>
                    </a:solidFill>
                  </a:ln>
                </c:spPr>
                <c:marker>
                  <c:spPr>
                    <a:solidFill>
                      <a:schemeClr val="accent6"/>
                    </a:solidFill>
                    <a:ln w="44450">
                      <a:solidFill>
                        <a:schemeClr val="accent6"/>
                      </a:solidFill>
                    </a:ln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Tables!$C$9:$C$14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0.648890999999999</c:v>
                      </c:pt>
                      <c:pt idx="1">
                        <c:v>0.65576099999999904</c:v>
                      </c:pt>
                      <c:pt idx="2">
                        <c:v>0.65576099999999904</c:v>
                      </c:pt>
                      <c:pt idx="3">
                        <c:v>0.65576099999999904</c:v>
                      </c:pt>
                      <c:pt idx="4">
                        <c:v>0.65576099999999904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C3-48BE-A743-CD144B3FFD99}"/>
                  </c:ext>
                </c:extLst>
              </c15:ser>
            </c15:filteredLineSeries>
            <c15:filteredLineSeries>
              <c15:ser>
                <c:idx val="8"/>
                <c:order val="2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Tables!$D$9:$D$14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272.14451238999999</c:v>
                      </c:pt>
                      <c:pt idx="1">
                        <c:v>308.83029656399998</c:v>
                      </c:pt>
                      <c:pt idx="2">
                        <c:v>1745.300698326</c:v>
                      </c:pt>
                      <c:pt idx="3">
                        <c:v>18940.206929804001</c:v>
                      </c:pt>
                      <c:pt idx="4">
                        <c:v>1565.8935722379999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C3-48BE-A743-CD144B3FFD99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v>Outer C Bound Radius CS5</c:v>
                </c:tx>
                <c:spPr>
                  <a:ln w="28575">
                    <a:solidFill>
                      <a:schemeClr val="accent1"/>
                    </a:solidFill>
                  </a:ln>
                </c:spPr>
                <c:marker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Tables!$F$9:$F$14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1.278923228</c:v>
                      </c:pt>
                      <c:pt idx="1">
                        <c:v>1.480421872</c:v>
                      </c:pt>
                      <c:pt idx="2">
                        <c:v>1.6958458620000001</c:v>
                      </c:pt>
                      <c:pt idx="3">
                        <c:v>1.909101564</c:v>
                      </c:pt>
                      <c:pt idx="4">
                        <c:v>2.0811769980000001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C3-48BE-A743-CD144B3FFD99}"/>
                  </c:ext>
                </c:extLst>
              </c15:ser>
            </c15:filteredLineSeries>
            <c15:filteredLineSeries>
              <c15:ser>
                <c:idx val="10"/>
                <c:order val="4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Tables!$G$9:$G$14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6.6928092999999994E-2</c:v>
                      </c:pt>
                      <c:pt idx="1">
                        <c:v>8.5079861000000007E-2</c:v>
                      </c:pt>
                      <c:pt idx="2">
                        <c:v>7.6164981000000007E-2</c:v>
                      </c:pt>
                      <c:pt idx="3">
                        <c:v>8.2365670000000002E-2</c:v>
                      </c:pt>
                      <c:pt idx="4">
                        <c:v>7.2586970000000001E-2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C3-48BE-A743-CD144B3FFD99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v>C Bound Gap CS5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Tables!$H$9:$H$14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0.63003222800000103</c:v>
                      </c:pt>
                      <c:pt idx="1">
                        <c:v>0.82466087200000093</c:v>
                      </c:pt>
                      <c:pt idx="2">
                        <c:v>1.0400848620000009</c:v>
                      </c:pt>
                      <c:pt idx="3">
                        <c:v>1.253340564000001</c:v>
                      </c:pt>
                      <c:pt idx="4">
                        <c:v>1.425415998000001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C3-48BE-A743-CD144B3FFD99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v>Inner C Bound Radius C14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Tables!$C$25:$C$31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6.0161000000000103E-2</c:v>
                      </c:pt>
                      <c:pt idx="1">
                        <c:v>6.2591000000000105E-2</c:v>
                      </c:pt>
                      <c:pt idx="2">
                        <c:v>6.4441000000000095E-2</c:v>
                      </c:pt>
                      <c:pt idx="3">
                        <c:v>6.5761000000000097E-2</c:v>
                      </c:pt>
                      <c:pt idx="4">
                        <c:v>6.6601000000000105E-2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C3-48BE-A743-CD144B3FFD99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v>Inner C Bound Comp. Time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Tables!$D$30:$D$31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C3-48BE-A743-CD144B3FFD99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Outer C Bound Radius CS14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Tables!$F$30:$F$31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C3-48BE-A743-CD144B3FFD99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v>Outer C Bound Comp. Time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Tables!$G$30:$G$31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C3-48BE-A743-CD144B3FFD99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v>C Bound Gap CS14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Tables!$H$25:$H$31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3.0717925064958802</c:v>
                      </c:pt>
                      <c:pt idx="1">
                        <c:v>3.9723900381500794</c:v>
                      </c:pt>
                      <c:pt idx="2">
                        <c:v>4.9920795078211997</c:v>
                      </c:pt>
                      <c:pt idx="3">
                        <c:v>6.1324045648011802</c:v>
                      </c:pt>
                      <c:pt idx="4">
                        <c:v>7.3823761294355394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C3-48BE-A743-CD144B3FFD9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C Gap Normalized CS5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pPr>
                    <a:solidFill>
                      <a:schemeClr val="accent6"/>
                    </a:solidFill>
                    <a:ln>
                      <a:solidFill>
                        <a:schemeClr val="accent6"/>
                      </a:solidFill>
                    </a:ln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Tables!$I$3:$I$14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2.0237055837563466E-4</c:v>
                      </c:pt>
                      <c:pt idx="1">
                        <c:v>1.281304644954618E-2</c:v>
                      </c:pt>
                      <c:pt idx="2">
                        <c:v>4.6012155405405375E-2</c:v>
                      </c:pt>
                      <c:pt idx="3">
                        <c:v>0.10424525014889811</c:v>
                      </c:pt>
                      <c:pt idx="4">
                        <c:v>0.19032129140328763</c:v>
                      </c:pt>
                      <c:pt idx="5">
                        <c:v>0.30676987407407486</c:v>
                      </c:pt>
                      <c:pt idx="6">
                        <c:v>0.45391370893371835</c:v>
                      </c:pt>
                      <c:pt idx="7">
                        <c:v>0.63877681797056618</c:v>
                      </c:pt>
                      <c:pt idx="8">
                        <c:v>0.87109284924623132</c:v>
                      </c:pt>
                      <c:pt idx="9">
                        <c:v>1.1425164667274386</c:v>
                      </c:pt>
                      <c:pt idx="10">
                        <c:v>1.4254159979999996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C3-48BE-A743-CD144B3FFD99}"/>
                  </c:ext>
                </c:extLst>
              </c15:ser>
            </c15:filteredLineSeries>
          </c:ext>
        </c:extLst>
      </c:lineChart>
      <c:catAx>
        <c:axId val="379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1648"/>
        <c:crosses val="autoZero"/>
        <c:auto val="1"/>
        <c:lblAlgn val="ctr"/>
        <c:lblOffset val="100"/>
        <c:noMultiLvlLbl val="0"/>
      </c:catAx>
      <c:valAx>
        <c:axId val="379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BOUND RADIUS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09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CASE5&amp;14.M c Bound Computational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2"/>
          <c:tx>
            <c:v>Inner C Bound Comp. Time CS5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Tables!$D$3:$D$13</c:f>
              <c:numCache>
                <c:formatCode>General</c:formatCode>
                <c:ptCount val="11"/>
                <c:pt idx="0">
                  <c:v>27.857520151999999</c:v>
                </c:pt>
                <c:pt idx="1">
                  <c:v>123.399812696</c:v>
                </c:pt>
                <c:pt idx="2">
                  <c:v>162.99038551199999</c:v>
                </c:pt>
                <c:pt idx="3">
                  <c:v>149.70470824700001</c:v>
                </c:pt>
                <c:pt idx="4">
                  <c:v>234.96130984199999</c:v>
                </c:pt>
                <c:pt idx="5">
                  <c:v>208.08255896</c:v>
                </c:pt>
                <c:pt idx="6">
                  <c:v>272.14451238999999</c:v>
                </c:pt>
                <c:pt idx="7">
                  <c:v>308.83029656399998</c:v>
                </c:pt>
                <c:pt idx="8">
                  <c:v>1745.300698326</c:v>
                </c:pt>
                <c:pt idx="9">
                  <c:v>18940.206929804001</c:v>
                </c:pt>
                <c:pt idx="10">
                  <c:v>1565.8935722379999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B-4217-BE76-3DF4A852C106}"/>
            </c:ext>
          </c:extLst>
        </c:ser>
        <c:ser>
          <c:idx val="10"/>
          <c:order val="4"/>
          <c:tx>
            <c:v>Outer C Bound Comp. Time CS5</c:v>
          </c:tx>
          <c:val>
            <c:numRef>
              <c:f>Tables!$G$3:$G$13</c:f>
              <c:numCache>
                <c:formatCode>General</c:formatCode>
                <c:ptCount val="11"/>
                <c:pt idx="0">
                  <c:v>3.4317398269999999</c:v>
                </c:pt>
                <c:pt idx="1">
                  <c:v>0.100992111</c:v>
                </c:pt>
                <c:pt idx="2">
                  <c:v>8.1517671999999999E-2</c:v>
                </c:pt>
                <c:pt idx="3">
                  <c:v>8.4006927999999995E-2</c:v>
                </c:pt>
                <c:pt idx="4">
                  <c:v>8.2969487999999994E-2</c:v>
                </c:pt>
                <c:pt idx="5">
                  <c:v>9.1230942999999995E-2</c:v>
                </c:pt>
                <c:pt idx="6">
                  <c:v>6.6928092999999994E-2</c:v>
                </c:pt>
                <c:pt idx="7">
                  <c:v>8.5079861000000007E-2</c:v>
                </c:pt>
                <c:pt idx="8">
                  <c:v>7.6164981000000007E-2</c:v>
                </c:pt>
                <c:pt idx="9">
                  <c:v>8.2365670000000002E-2</c:v>
                </c:pt>
                <c:pt idx="10">
                  <c:v>7.2586970000000001E-2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B-4217-BE76-3DF4A852C106}"/>
            </c:ext>
          </c:extLst>
        </c:ser>
        <c:ser>
          <c:idx val="2"/>
          <c:order val="8"/>
          <c:tx>
            <c:v>Inner C Bound Comp. Time C14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val>
            <c:numRef>
              <c:f>Tables!$D$19:$D$29</c:f>
              <c:numCache>
                <c:formatCode>General</c:formatCode>
                <c:ptCount val="11"/>
                <c:pt idx="0">
                  <c:v>449.75025251800002</c:v>
                </c:pt>
                <c:pt idx="1">
                  <c:v>1133.065511343</c:v>
                </c:pt>
                <c:pt idx="2">
                  <c:v>1391.9749410940001</c:v>
                </c:pt>
                <c:pt idx="3">
                  <c:v>1603.1081819149999</c:v>
                </c:pt>
                <c:pt idx="4">
                  <c:v>2372.126887895</c:v>
                </c:pt>
                <c:pt idx="5">
                  <c:v>3642.5294365929999</c:v>
                </c:pt>
                <c:pt idx="6">
                  <c:v>2220.3986974280001</c:v>
                </c:pt>
                <c:pt idx="7">
                  <c:v>3115.4648574910002</c:v>
                </c:pt>
                <c:pt idx="8">
                  <c:v>4611.4347230009998</c:v>
                </c:pt>
                <c:pt idx="9">
                  <c:v>3585.0963347510001</c:v>
                </c:pt>
                <c:pt idx="10">
                  <c:v>5679.8793183520002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B-4217-BE76-3DF4A852C106}"/>
            </c:ext>
          </c:extLst>
        </c:ser>
        <c:ser>
          <c:idx val="4"/>
          <c:order val="10"/>
          <c:tx>
            <c:v>Outer C Bound Comp. Time CS14</c:v>
          </c:tx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Tables!$G$19:$G$29</c:f>
              <c:numCache>
                <c:formatCode>General</c:formatCode>
                <c:ptCount val="11"/>
                <c:pt idx="0">
                  <c:v>18.865539993999999</c:v>
                </c:pt>
                <c:pt idx="1">
                  <c:v>10.984538047999999</c:v>
                </c:pt>
                <c:pt idx="2">
                  <c:v>9.7547991189999994</c:v>
                </c:pt>
                <c:pt idx="3">
                  <c:v>8.7924864760000006</c:v>
                </c:pt>
                <c:pt idx="4">
                  <c:v>8.4118488740000004</c:v>
                </c:pt>
                <c:pt idx="5">
                  <c:v>8.5204383250000006</c:v>
                </c:pt>
                <c:pt idx="6">
                  <c:v>8.5383985120000006</c:v>
                </c:pt>
                <c:pt idx="7">
                  <c:v>9.0093998170000003</c:v>
                </c:pt>
                <c:pt idx="8">
                  <c:v>8.4664444400000001</c:v>
                </c:pt>
                <c:pt idx="9">
                  <c:v>8.4978190680000001</c:v>
                </c:pt>
                <c:pt idx="10">
                  <c:v>8.365778186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DCB-4217-BE76-3DF4A852C106}"/>
            </c:ext>
          </c:extLst>
        </c:ser>
        <c:ser>
          <c:idx val="14"/>
          <c:order val="14"/>
          <c:tx>
            <c:v>Inner C Bound Comp. Time CS30</c:v>
          </c:tx>
          <c:val>
            <c:numRef>
              <c:f>Tables!$D$35:$D$45</c:f>
              <c:numCache>
                <c:formatCode>General</c:formatCode>
                <c:ptCount val="11"/>
                <c:pt idx="0">
                  <c:v>4887.5830798180004</c:v>
                </c:pt>
                <c:pt idx="1">
                  <c:v>7639.3845649900004</c:v>
                </c:pt>
                <c:pt idx="2">
                  <c:v>10533.84924544</c:v>
                </c:pt>
                <c:pt idx="3">
                  <c:v>12864.423220081</c:v>
                </c:pt>
                <c:pt idx="4">
                  <c:v>32291.78904317</c:v>
                </c:pt>
                <c:pt idx="5">
                  <c:v>25437.869278795999</c:v>
                </c:pt>
                <c:pt idx="6">
                  <c:v>9411.4439389340005</c:v>
                </c:pt>
                <c:pt idx="7">
                  <c:v>8576.8278406640002</c:v>
                </c:pt>
                <c:pt idx="8">
                  <c:v>6715.3541127669996</c:v>
                </c:pt>
                <c:pt idx="9">
                  <c:v>7466.3341645110004</c:v>
                </c:pt>
                <c:pt idx="10">
                  <c:v>6001.337321731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B-4217-BE76-3DF4A852C106}"/>
            </c:ext>
          </c:extLst>
        </c:ser>
        <c:ser>
          <c:idx val="15"/>
          <c:order val="15"/>
          <c:tx>
            <c:v>Outer C Bound Comp. Time CS30</c:v>
          </c:tx>
          <c:val>
            <c:numRef>
              <c:f>Tables!$G$35:$G$45</c:f>
              <c:numCache>
                <c:formatCode>General</c:formatCode>
                <c:ptCount val="11"/>
                <c:pt idx="0">
                  <c:v>548.87137120700004</c:v>
                </c:pt>
                <c:pt idx="1">
                  <c:v>538.54999166100004</c:v>
                </c:pt>
                <c:pt idx="2">
                  <c:v>533.00928435499998</c:v>
                </c:pt>
                <c:pt idx="3">
                  <c:v>523.07068229000004</c:v>
                </c:pt>
                <c:pt idx="4">
                  <c:v>516.90199875999997</c:v>
                </c:pt>
                <c:pt idx="5">
                  <c:v>518.31200966400002</c:v>
                </c:pt>
                <c:pt idx="6">
                  <c:v>515.98494002400003</c:v>
                </c:pt>
                <c:pt idx="7">
                  <c:v>512.46281810599999</c:v>
                </c:pt>
                <c:pt idx="8">
                  <c:v>513.68012914500002</c:v>
                </c:pt>
                <c:pt idx="9">
                  <c:v>510.88119780199997</c:v>
                </c:pt>
                <c:pt idx="10">
                  <c:v>509.07052534799999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CB-4217-BE76-3DF4A852C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hiLowLines>
        <c:marker val="1"/>
        <c:smooth val="0"/>
        <c:axId val="379510992"/>
        <c:axId val="37951164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X Bound Radius</c:v>
                </c:tx>
                <c:val>
                  <c:numRef>
                    <c:extLst>
                      <c:ext uri="{02D57815-91ED-43cb-92C2-25804820EDAC}">
                        <c15:formulaRef>
                          <c15:sqref>Tables!$A$9:$A$14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0.59199999999999997</c:v>
                      </c:pt>
                      <c:pt idx="1">
                        <c:v>0.68899999999999995</c:v>
                      </c:pt>
                      <c:pt idx="2">
                        <c:v>0.78599999999999903</c:v>
                      </c:pt>
                      <c:pt idx="3">
                        <c:v>0.88299999999999901</c:v>
                      </c:pt>
                      <c:pt idx="4">
                        <c:v>0.97999999999999898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DCB-4217-BE76-3DF4A852C106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v>Inner C Bound Radius CS5</c:v>
                </c:tx>
                <c:spPr>
                  <a:ln w="28575">
                    <a:solidFill>
                      <a:schemeClr val="accent6"/>
                    </a:solidFill>
                  </a:ln>
                </c:spPr>
                <c:marker>
                  <c:spPr>
                    <a:solidFill>
                      <a:schemeClr val="accent6"/>
                    </a:solidFill>
                    <a:ln w="44450">
                      <a:solidFill>
                        <a:schemeClr val="accent6"/>
                      </a:solidFill>
                    </a:ln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Tables!$C$9:$C$14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0.648890999999999</c:v>
                      </c:pt>
                      <c:pt idx="1">
                        <c:v>0.65576099999999904</c:v>
                      </c:pt>
                      <c:pt idx="2">
                        <c:v>0.65576099999999904</c:v>
                      </c:pt>
                      <c:pt idx="3">
                        <c:v>0.65576099999999904</c:v>
                      </c:pt>
                      <c:pt idx="4">
                        <c:v>0.65576099999999904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CB-4217-BE76-3DF4A852C106}"/>
                  </c:ext>
                </c:extLst>
              </c15:ser>
            </c15:filteredLineSeries>
            <c15:filteredLineSeries>
              <c15:ser>
                <c:idx val="9"/>
                <c:order val="3"/>
                <c:tx>
                  <c:v>Outer C Bound Radius CS5</c:v>
                </c:tx>
                <c:spPr>
                  <a:ln w="28575">
                    <a:solidFill>
                      <a:schemeClr val="accent1"/>
                    </a:solidFill>
                  </a:ln>
                </c:spPr>
                <c:marker>
                  <c:spPr>
                    <a:solidFill>
                      <a:schemeClr val="accent1"/>
                    </a:solidFill>
                    <a:ln>
                      <a:solidFill>
                        <a:schemeClr val="accent1"/>
                      </a:solidFill>
                    </a:ln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Tables!$F$9:$F$14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1.278923228</c:v>
                      </c:pt>
                      <c:pt idx="1">
                        <c:v>1.480421872</c:v>
                      </c:pt>
                      <c:pt idx="2">
                        <c:v>1.6958458620000001</c:v>
                      </c:pt>
                      <c:pt idx="3">
                        <c:v>1.909101564</c:v>
                      </c:pt>
                      <c:pt idx="4">
                        <c:v>2.0811769980000001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CB-4217-BE76-3DF4A852C106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v>C Bound Gap CS5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Tables!$H$9:$H$14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0.63003222800000103</c:v>
                      </c:pt>
                      <c:pt idx="1">
                        <c:v>0.82466087200000093</c:v>
                      </c:pt>
                      <c:pt idx="2">
                        <c:v>1.0400848620000009</c:v>
                      </c:pt>
                      <c:pt idx="3">
                        <c:v>1.253340564000001</c:v>
                      </c:pt>
                      <c:pt idx="4">
                        <c:v>1.425415998000001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DCB-4217-BE76-3DF4A852C106}"/>
                  </c:ext>
                </c:extLst>
              </c15:ser>
            </c15:filteredLineSeries>
            <c15:filteredLineSeries>
              <c15:ser>
                <c:idx val="0"/>
                <c:order val="6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Tables!$A$25:$A$31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0.39400000000000002</c:v>
                      </c:pt>
                      <c:pt idx="1">
                        <c:v>0.45800000000000002</c:v>
                      </c:pt>
                      <c:pt idx="2">
                        <c:v>0.52200000000000002</c:v>
                      </c:pt>
                      <c:pt idx="3">
                        <c:v>0.58599999999999997</c:v>
                      </c:pt>
                      <c:pt idx="4">
                        <c:v>0.65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CB-4217-BE76-3DF4A852C106}"/>
                  </c:ext>
                </c:extLst>
              </c15:ser>
            </c15:filteredLineSeries>
            <c15:filteredLineSeries>
              <c15:ser>
                <c:idx val="1"/>
                <c:order val="7"/>
                <c:tx>
                  <c:v>Inner C Bound Radius C14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Tables!$C$25:$C$31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6.0161000000000103E-2</c:v>
                      </c:pt>
                      <c:pt idx="1">
                        <c:v>6.2591000000000105E-2</c:v>
                      </c:pt>
                      <c:pt idx="2">
                        <c:v>6.4441000000000095E-2</c:v>
                      </c:pt>
                      <c:pt idx="3">
                        <c:v>6.5761000000000097E-2</c:v>
                      </c:pt>
                      <c:pt idx="4">
                        <c:v>6.6601000000000105E-2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DCB-4217-BE76-3DF4A852C106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Outer C Bound Radius CS14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Tables!$F$30:$F$31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DCB-4217-BE76-3DF4A852C106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v>C Bound Gap CS14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Tables!$H$25:$H$31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3.0717925064958802</c:v>
                      </c:pt>
                      <c:pt idx="1">
                        <c:v>3.9723900381500794</c:v>
                      </c:pt>
                      <c:pt idx="2">
                        <c:v>4.9920795078211997</c:v>
                      </c:pt>
                      <c:pt idx="3">
                        <c:v>6.1324045648011802</c:v>
                      </c:pt>
                      <c:pt idx="4">
                        <c:v>7.3823761294355394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DCB-4217-BE76-3DF4A852C10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v>C Gap Normalized CS5</c:v>
                </c:tx>
                <c:spPr>
                  <a:ln>
                    <a:solidFill>
                      <a:schemeClr val="accent1"/>
                    </a:solidFill>
                  </a:ln>
                </c:spPr>
                <c:marker>
                  <c:spPr>
                    <a:solidFill>
                      <a:schemeClr val="accent6"/>
                    </a:solidFill>
                    <a:ln>
                      <a:solidFill>
                        <a:schemeClr val="accent6"/>
                      </a:solidFill>
                    </a:ln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Tables!$I$9:$I$14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0.45391370893371835</c:v>
                      </c:pt>
                      <c:pt idx="1">
                        <c:v>0.63877681797056618</c:v>
                      </c:pt>
                      <c:pt idx="2">
                        <c:v>0.87109284924623132</c:v>
                      </c:pt>
                      <c:pt idx="3">
                        <c:v>1.1425164667274386</c:v>
                      </c:pt>
                      <c:pt idx="4">
                        <c:v>1.4254159979999996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DCB-4217-BE76-3DF4A852C10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v>C Gap Normalized CS14</c:v>
                </c:tx>
                <c:spPr>
                  <a:ln>
                    <a:solidFill>
                      <a:schemeClr val="accent2"/>
                    </a:solidFill>
                  </a:ln>
                </c:spPr>
                <c:marker>
                  <c:spPr>
                    <a:solidFill>
                      <a:srgbClr val="FFFF00"/>
                    </a:solidFill>
                    <a:ln>
                      <a:solidFill>
                        <a:srgbClr val="FFFF00">
                          <a:alpha val="96000"/>
                        </a:srgbClr>
                      </a:solidFill>
                    </a:ln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Tables!$I$25:$I$31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3.6743929503539237</c:v>
                      </c:pt>
                      <c:pt idx="1">
                        <c:v>5.1455829509716056</c:v>
                      </c:pt>
                      <c:pt idx="2">
                        <c:v>7.0509597568096041</c:v>
                      </c:pt>
                      <c:pt idx="3">
                        <c:v>9.522367336647795</c:v>
                      </c:pt>
                      <c:pt idx="4">
                        <c:v>12.728234705923345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CB-4217-BE76-3DF4A852C106}"/>
                  </c:ext>
                </c:extLst>
              </c15:ser>
            </c15:filteredLineSeries>
          </c:ext>
        </c:extLst>
      </c:lineChart>
      <c:catAx>
        <c:axId val="379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1648"/>
        <c:crosses val="autoZero"/>
        <c:auto val="1"/>
        <c:lblAlgn val="ctr"/>
        <c:lblOffset val="100"/>
        <c:noMultiLvlLbl val="0"/>
      </c:catAx>
      <c:valAx>
        <c:axId val="379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 InSec.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09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CASE30.M iNNER vS. OUTER BOUNDS ON c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Inner C Bound Radius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Tables!$A$35:$A$45</c:f>
              <c:numCache>
                <c:formatCode>General</c:formatCode>
                <c:ptCount val="11"/>
                <c:pt idx="0">
                  <c:v>0.01</c:v>
                </c:pt>
                <c:pt idx="1">
                  <c:v>1.8700000000000001E-2</c:v>
                </c:pt>
                <c:pt idx="2">
                  <c:v>2.7400000000000001E-2</c:v>
                </c:pt>
                <c:pt idx="3">
                  <c:v>3.61E-2</c:v>
                </c:pt>
                <c:pt idx="4">
                  <c:v>4.48E-2</c:v>
                </c:pt>
                <c:pt idx="5">
                  <c:v>5.3499999999999999E-2</c:v>
                </c:pt>
                <c:pt idx="6">
                  <c:v>6.2199999999999998E-2</c:v>
                </c:pt>
                <c:pt idx="7">
                  <c:v>7.0900000000000005E-2</c:v>
                </c:pt>
                <c:pt idx="8">
                  <c:v>7.9600000000000004E-2</c:v>
                </c:pt>
                <c:pt idx="9">
                  <c:v>8.8300000000000003E-2</c:v>
                </c:pt>
                <c:pt idx="10">
                  <c:v>9.7000000000000003E-2</c:v>
                </c:pt>
              </c:numCache>
            </c:numRef>
          </c:cat>
          <c:val>
            <c:numRef>
              <c:f>Tables!$C$35:$C$45</c:f>
              <c:numCache>
                <c:formatCode>General</c:formatCode>
                <c:ptCount val="11"/>
                <c:pt idx="0">
                  <c:v>6.87099999999999E-3</c:v>
                </c:pt>
                <c:pt idx="1">
                  <c:v>1.25309999999999E-2</c:v>
                </c:pt>
                <c:pt idx="2">
                  <c:v>1.7280999999999901E-2</c:v>
                </c:pt>
                <c:pt idx="3">
                  <c:v>2.0600999999999901E-2</c:v>
                </c:pt>
                <c:pt idx="4">
                  <c:v>2.2250999999999899E-2</c:v>
                </c:pt>
                <c:pt idx="5">
                  <c:v>2.2250999999999899E-2</c:v>
                </c:pt>
                <c:pt idx="6">
                  <c:v>2.2250999999999899E-2</c:v>
                </c:pt>
                <c:pt idx="7">
                  <c:v>2.2250999999999899E-2</c:v>
                </c:pt>
                <c:pt idx="8">
                  <c:v>2.2250999999999899E-2</c:v>
                </c:pt>
                <c:pt idx="9">
                  <c:v>2.2250999999999899E-2</c:v>
                </c:pt>
                <c:pt idx="10">
                  <c:v>2.2250999999999899E-2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7-4D8F-86EF-4258C7C5FD83}"/>
            </c:ext>
          </c:extLst>
        </c:ser>
        <c:ser>
          <c:idx val="2"/>
          <c:order val="2"/>
          <c:tx>
            <c:v>Outer C Bound Radius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Tables!$A$35:$A$45</c:f>
              <c:numCache>
                <c:formatCode>General</c:formatCode>
                <c:ptCount val="11"/>
                <c:pt idx="0">
                  <c:v>0.01</c:v>
                </c:pt>
                <c:pt idx="1">
                  <c:v>1.8700000000000001E-2</c:v>
                </c:pt>
                <c:pt idx="2">
                  <c:v>2.7400000000000001E-2</c:v>
                </c:pt>
                <c:pt idx="3">
                  <c:v>3.61E-2</c:v>
                </c:pt>
                <c:pt idx="4">
                  <c:v>4.48E-2</c:v>
                </c:pt>
                <c:pt idx="5">
                  <c:v>5.3499999999999999E-2</c:v>
                </c:pt>
                <c:pt idx="6">
                  <c:v>6.2199999999999998E-2</c:v>
                </c:pt>
                <c:pt idx="7">
                  <c:v>7.0900000000000005E-2</c:v>
                </c:pt>
                <c:pt idx="8">
                  <c:v>7.9600000000000004E-2</c:v>
                </c:pt>
                <c:pt idx="9">
                  <c:v>8.8300000000000003E-2</c:v>
                </c:pt>
                <c:pt idx="10">
                  <c:v>9.7000000000000003E-2</c:v>
                </c:pt>
              </c:numCache>
            </c:numRef>
          </c:cat>
          <c:val>
            <c:numRef>
              <c:f>Tables!$F$35:$F$45</c:f>
              <c:numCache>
                <c:formatCode>General</c:formatCode>
                <c:ptCount val="11"/>
                <c:pt idx="0">
                  <c:v>8.7298825594333496E-2</c:v>
                </c:pt>
                <c:pt idx="1">
                  <c:v>0.16381662199057301</c:v>
                </c:pt>
                <c:pt idx="2">
                  <c:v>0.24144493938350001</c:v>
                </c:pt>
                <c:pt idx="3">
                  <c:v>0.32012589479958398</c:v>
                </c:pt>
                <c:pt idx="4">
                  <c:v>0.40175350619153399</c:v>
                </c:pt>
                <c:pt idx="5">
                  <c:v>0.48616328212440002</c:v>
                </c:pt>
                <c:pt idx="6">
                  <c:v>0.57289005935201198</c:v>
                </c:pt>
                <c:pt idx="7">
                  <c:v>0.661901526304433</c:v>
                </c:pt>
                <c:pt idx="8">
                  <c:v>0.75425755491755797</c:v>
                </c:pt>
                <c:pt idx="9">
                  <c:v>0.848906981905728</c:v>
                </c:pt>
                <c:pt idx="10">
                  <c:v>0.94585911263178601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7-4D8F-86EF-4258C7C5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4298448"/>
        <c:axId val="444303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Tables!$A$35:$A$40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C7-4D8F-86EF-4258C7C5FD83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Tables!$H$35:$H$40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8.0427825594333507E-2</c:v>
                      </c:pt>
                      <c:pt idx="1">
                        <c:v>0.1512856219905731</c:v>
                      </c:pt>
                      <c:pt idx="2">
                        <c:v>0.2241639393835001</c:v>
                      </c:pt>
                      <c:pt idx="3">
                        <c:v>0.29952489479958405</c:v>
                      </c:pt>
                      <c:pt idx="4">
                        <c:v>0.37950250619153408</c:v>
                      </c:pt>
                      <c:pt idx="5">
                        <c:v>0.46391228212440011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C7-4D8F-86EF-4258C7C5FD83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Tables!$I$35:$I$40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7.3990639921189982E-2</c:v>
                      </c:pt>
                      <c:pt idx="1">
                        <c:v>0.14030012240616999</c:v>
                      </c:pt>
                      <c:pt idx="2">
                        <c:v>0.20957735544455883</c:v>
                      </c:pt>
                      <c:pt idx="3">
                        <c:v>0.28233094052180607</c:v>
                      </c:pt>
                      <c:pt idx="4">
                        <c:v>0.36067525773762982</c:v>
                      </c:pt>
                      <c:pt idx="5">
                        <c:v>0.44457334175793023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6C7-4D8F-86EF-4258C7C5FD83}"/>
                  </c:ext>
                </c:extLst>
              </c15:ser>
            </c15:filteredLineSeries>
          </c:ext>
        </c:extLst>
      </c:lineChart>
      <c:catAx>
        <c:axId val="44429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03040"/>
        <c:crosses val="autoZero"/>
        <c:auto val="1"/>
        <c:lblAlgn val="ctr"/>
        <c:lblOffset val="100"/>
        <c:noMultiLvlLbl val="0"/>
      </c:catAx>
      <c:valAx>
        <c:axId val="444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CASE30.M C Bound Gap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C Bound Gap</c:v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Tables!$A$35:$A$45</c:f>
              <c:numCache>
                <c:formatCode>General</c:formatCode>
                <c:ptCount val="11"/>
                <c:pt idx="0">
                  <c:v>0.01</c:v>
                </c:pt>
                <c:pt idx="1">
                  <c:v>1.8700000000000001E-2</c:v>
                </c:pt>
                <c:pt idx="2">
                  <c:v>2.7400000000000001E-2</c:v>
                </c:pt>
                <c:pt idx="3">
                  <c:v>3.61E-2</c:v>
                </c:pt>
                <c:pt idx="4">
                  <c:v>4.48E-2</c:v>
                </c:pt>
                <c:pt idx="5">
                  <c:v>5.3499999999999999E-2</c:v>
                </c:pt>
                <c:pt idx="6">
                  <c:v>6.2199999999999998E-2</c:v>
                </c:pt>
                <c:pt idx="7">
                  <c:v>7.0900000000000005E-2</c:v>
                </c:pt>
                <c:pt idx="8">
                  <c:v>7.9600000000000004E-2</c:v>
                </c:pt>
                <c:pt idx="9">
                  <c:v>8.8300000000000003E-2</c:v>
                </c:pt>
                <c:pt idx="10">
                  <c:v>9.7000000000000003E-2</c:v>
                </c:pt>
              </c:numCache>
            </c:numRef>
          </c:cat>
          <c:val>
            <c:numRef>
              <c:f>Tables!$H$35:$H$45</c:f>
              <c:numCache>
                <c:formatCode>General</c:formatCode>
                <c:ptCount val="11"/>
                <c:pt idx="0">
                  <c:v>8.0427825594333507E-2</c:v>
                </c:pt>
                <c:pt idx="1">
                  <c:v>0.1512856219905731</c:v>
                </c:pt>
                <c:pt idx="2">
                  <c:v>0.2241639393835001</c:v>
                </c:pt>
                <c:pt idx="3">
                  <c:v>0.29952489479958405</c:v>
                </c:pt>
                <c:pt idx="4">
                  <c:v>0.37950250619153408</c:v>
                </c:pt>
                <c:pt idx="5">
                  <c:v>0.46391228212440011</c:v>
                </c:pt>
                <c:pt idx="6">
                  <c:v>0.55063905935201207</c:v>
                </c:pt>
                <c:pt idx="7">
                  <c:v>0.63965052630443309</c:v>
                </c:pt>
                <c:pt idx="8">
                  <c:v>0.73200655491755806</c:v>
                </c:pt>
                <c:pt idx="9">
                  <c:v>0.82665598190572809</c:v>
                </c:pt>
                <c:pt idx="10">
                  <c:v>0.9236081126317861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F-4741-917B-891FDC0D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4298448"/>
        <c:axId val="444303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Tables!$A$35:$A$40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7CF-4741-917B-891FDC0D67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Inner C Bound Radius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Tables!$D$35:$D$40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4887.5830798180004</c:v>
                      </c:pt>
                      <c:pt idx="1">
                        <c:v>7639.3845649900004</c:v>
                      </c:pt>
                      <c:pt idx="2">
                        <c:v>10533.84924544</c:v>
                      </c:pt>
                      <c:pt idx="3">
                        <c:v>12864.423220081</c:v>
                      </c:pt>
                      <c:pt idx="4">
                        <c:v>32291.78904317</c:v>
                      </c:pt>
                      <c:pt idx="5">
                        <c:v>25437.869278795999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7CF-4741-917B-891FDC0D67F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Outer C Bound Radius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Tables!$E$35:$E$40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8.7298825594333496E-2</c:v>
                      </c:pt>
                      <c:pt idx="1">
                        <c:v>0.16381662199057301</c:v>
                      </c:pt>
                      <c:pt idx="2">
                        <c:v>0.24144493938350001</c:v>
                      </c:pt>
                      <c:pt idx="3">
                        <c:v>0.32012589479958398</c:v>
                      </c:pt>
                      <c:pt idx="4">
                        <c:v>0.40175350619153399</c:v>
                      </c:pt>
                      <c:pt idx="5">
                        <c:v>0.48616328212440002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7CF-4741-917B-891FDC0D67F0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Tables!$I$35:$I$40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7.3990639921189982E-2</c:v>
                      </c:pt>
                      <c:pt idx="1">
                        <c:v>0.14030012240616999</c:v>
                      </c:pt>
                      <c:pt idx="2">
                        <c:v>0.20957735544455883</c:v>
                      </c:pt>
                      <c:pt idx="3">
                        <c:v>0.28233094052180607</c:v>
                      </c:pt>
                      <c:pt idx="4">
                        <c:v>0.36067525773762982</c:v>
                      </c:pt>
                      <c:pt idx="5">
                        <c:v>0.44457334175793023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7CF-4741-917B-891FDC0D67F0}"/>
                  </c:ext>
                </c:extLst>
              </c15:ser>
            </c15:filteredLineSeries>
          </c:ext>
        </c:extLst>
      </c:lineChart>
      <c:catAx>
        <c:axId val="44429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03040"/>
        <c:crosses val="autoZero"/>
        <c:auto val="1"/>
        <c:lblAlgn val="ctr"/>
        <c:lblOffset val="100"/>
        <c:noMultiLvlLbl val="0"/>
      </c:catAx>
      <c:valAx>
        <c:axId val="444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 BOUND</a:t>
                </a:r>
                <a:r>
                  <a:rPr lang="en-US" baseline="0"/>
                  <a:t> RADIUS GaP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CASE30.M C Bound Gap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Tables!$I$34</c:f>
              <c:strCache>
                <c:ptCount val="1"/>
                <c:pt idx="0">
                  <c:v>C-Gap/(1+Max XRad - XRad Used)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Tables!$A$35:$A$45</c:f>
              <c:numCache>
                <c:formatCode>General</c:formatCode>
                <c:ptCount val="11"/>
                <c:pt idx="0">
                  <c:v>0.01</c:v>
                </c:pt>
                <c:pt idx="1">
                  <c:v>1.8700000000000001E-2</c:v>
                </c:pt>
                <c:pt idx="2">
                  <c:v>2.7400000000000001E-2</c:v>
                </c:pt>
                <c:pt idx="3">
                  <c:v>3.61E-2</c:v>
                </c:pt>
                <c:pt idx="4">
                  <c:v>4.48E-2</c:v>
                </c:pt>
                <c:pt idx="5">
                  <c:v>5.3499999999999999E-2</c:v>
                </c:pt>
                <c:pt idx="6">
                  <c:v>6.2199999999999998E-2</c:v>
                </c:pt>
                <c:pt idx="7">
                  <c:v>7.0900000000000005E-2</c:v>
                </c:pt>
                <c:pt idx="8">
                  <c:v>7.9600000000000004E-2</c:v>
                </c:pt>
                <c:pt idx="9">
                  <c:v>8.8300000000000003E-2</c:v>
                </c:pt>
                <c:pt idx="10">
                  <c:v>9.7000000000000003E-2</c:v>
                </c:pt>
              </c:numCache>
            </c:numRef>
          </c:cat>
          <c:val>
            <c:numRef>
              <c:f>Tables!$I$35:$I$45</c:f>
              <c:numCache>
                <c:formatCode>General</c:formatCode>
                <c:ptCount val="11"/>
                <c:pt idx="0">
                  <c:v>7.3990639921189982E-2</c:v>
                </c:pt>
                <c:pt idx="1">
                  <c:v>0.14030012240616999</c:v>
                </c:pt>
                <c:pt idx="2">
                  <c:v>0.20957735544455883</c:v>
                </c:pt>
                <c:pt idx="3">
                  <c:v>0.28233094052180607</c:v>
                </c:pt>
                <c:pt idx="4">
                  <c:v>0.36067525773762982</c:v>
                </c:pt>
                <c:pt idx="5">
                  <c:v>0.44457334175793023</c:v>
                </c:pt>
                <c:pt idx="6">
                  <c:v>0.53212124019328577</c:v>
                </c:pt>
                <c:pt idx="7">
                  <c:v>0.62338030046236537</c:v>
                </c:pt>
                <c:pt idx="8">
                  <c:v>0.71948747288928461</c:v>
                </c:pt>
                <c:pt idx="9">
                  <c:v>0.81952610479402022</c:v>
                </c:pt>
                <c:pt idx="10">
                  <c:v>0.9236081126317861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F-4F74-AF51-4CE7F4365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4298448"/>
        <c:axId val="444303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Tables!$A$35:$A$40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A7F-4F74-AF51-4CE7F43659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Inner C Bound Radius</c:v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Tables!$D$35:$D$40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4887.5830798180004</c:v>
                      </c:pt>
                      <c:pt idx="1">
                        <c:v>7639.3845649900004</c:v>
                      </c:pt>
                      <c:pt idx="2">
                        <c:v>10533.84924544</c:v>
                      </c:pt>
                      <c:pt idx="3">
                        <c:v>12864.423220081</c:v>
                      </c:pt>
                      <c:pt idx="4">
                        <c:v>32291.78904317</c:v>
                      </c:pt>
                      <c:pt idx="5">
                        <c:v>25437.869278795999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A7F-4F74-AF51-4CE7F43659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Outer C Bound Radius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Tables!$E$35:$E$40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8.7298825594333496E-2</c:v>
                      </c:pt>
                      <c:pt idx="1">
                        <c:v>0.16381662199057301</c:v>
                      </c:pt>
                      <c:pt idx="2">
                        <c:v>0.24144493938350001</c:v>
                      </c:pt>
                      <c:pt idx="3">
                        <c:v>0.32012589479958398</c:v>
                      </c:pt>
                      <c:pt idx="4">
                        <c:v>0.40175350619153399</c:v>
                      </c:pt>
                      <c:pt idx="5">
                        <c:v>0.48616328212440002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A7F-4F74-AF51-4CE7F43659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 Bound Gap</c:v>
                </c:tx>
                <c:spPr>
                  <a:ln w="28575" cap="rnd">
                    <a:solidFill>
                      <a:schemeClr val="tx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Tables!$H$35:$H$40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8.0427825594333507E-2</c:v>
                      </c:pt>
                      <c:pt idx="1">
                        <c:v>0.1512856219905731</c:v>
                      </c:pt>
                      <c:pt idx="2">
                        <c:v>0.2241639393835001</c:v>
                      </c:pt>
                      <c:pt idx="3">
                        <c:v>0.29952489479958405</c:v>
                      </c:pt>
                      <c:pt idx="4">
                        <c:v>0.37950250619153408</c:v>
                      </c:pt>
                      <c:pt idx="5">
                        <c:v>0.46391228212440011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A7F-4F74-AF51-4CE7F43659A7}"/>
                  </c:ext>
                </c:extLst>
              </c15:ser>
            </c15:filteredLineSeries>
          </c:ext>
        </c:extLst>
      </c:lineChart>
      <c:catAx>
        <c:axId val="44429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</a:t>
                </a:r>
                <a:r>
                  <a:rPr lang="en-US" baseline="0"/>
                  <a:t>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03040"/>
        <c:crosses val="autoZero"/>
        <c:auto val="1"/>
        <c:lblAlgn val="ctr"/>
        <c:lblOffset val="100"/>
        <c:noMultiLvlLbl val="0"/>
      </c:catAx>
      <c:valAx>
        <c:axId val="4443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 BOUND</a:t>
                </a:r>
                <a:r>
                  <a:rPr lang="en-US" baseline="0"/>
                  <a:t> RADIUS GaP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9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CASE30.M C BOUND Computational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Inner C Bound Comp.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Tables!$A$35:$A$45</c:f>
              <c:numCache>
                <c:formatCode>General</c:formatCode>
                <c:ptCount val="11"/>
                <c:pt idx="0">
                  <c:v>0.01</c:v>
                </c:pt>
                <c:pt idx="1">
                  <c:v>1.8700000000000001E-2</c:v>
                </c:pt>
                <c:pt idx="2">
                  <c:v>2.7400000000000001E-2</c:v>
                </c:pt>
                <c:pt idx="3">
                  <c:v>3.61E-2</c:v>
                </c:pt>
                <c:pt idx="4">
                  <c:v>4.48E-2</c:v>
                </c:pt>
                <c:pt idx="5">
                  <c:v>5.3499999999999999E-2</c:v>
                </c:pt>
                <c:pt idx="6">
                  <c:v>6.2199999999999998E-2</c:v>
                </c:pt>
                <c:pt idx="7">
                  <c:v>7.0900000000000005E-2</c:v>
                </c:pt>
                <c:pt idx="8">
                  <c:v>7.9600000000000004E-2</c:v>
                </c:pt>
                <c:pt idx="9">
                  <c:v>8.8300000000000003E-2</c:v>
                </c:pt>
                <c:pt idx="10">
                  <c:v>9.7000000000000003E-2</c:v>
                </c:pt>
              </c:numCache>
            </c:numRef>
          </c:cat>
          <c:val>
            <c:numRef>
              <c:f>Tables!$D$35:$D$45</c:f>
              <c:numCache>
                <c:formatCode>General</c:formatCode>
                <c:ptCount val="11"/>
                <c:pt idx="0">
                  <c:v>4887.5830798180004</c:v>
                </c:pt>
                <c:pt idx="1">
                  <c:v>7639.3845649900004</c:v>
                </c:pt>
                <c:pt idx="2">
                  <c:v>10533.84924544</c:v>
                </c:pt>
                <c:pt idx="3">
                  <c:v>12864.423220081</c:v>
                </c:pt>
                <c:pt idx="4">
                  <c:v>32291.78904317</c:v>
                </c:pt>
                <c:pt idx="5">
                  <c:v>25437.869278795999</c:v>
                </c:pt>
                <c:pt idx="6">
                  <c:v>9411.4439389340005</c:v>
                </c:pt>
                <c:pt idx="7">
                  <c:v>8576.8278406640002</c:v>
                </c:pt>
                <c:pt idx="8">
                  <c:v>6715.3541127669996</c:v>
                </c:pt>
                <c:pt idx="9">
                  <c:v>7466.3341645110004</c:v>
                </c:pt>
                <c:pt idx="10">
                  <c:v>6001.337321731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6-4DD7-95F8-814D57FB9062}"/>
            </c:ext>
          </c:extLst>
        </c:ser>
        <c:ser>
          <c:idx val="4"/>
          <c:order val="4"/>
          <c:tx>
            <c:v>Outer C Bound Comp. Time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Tables!$A$35:$A$45</c:f>
              <c:numCache>
                <c:formatCode>General</c:formatCode>
                <c:ptCount val="11"/>
                <c:pt idx="0">
                  <c:v>0.01</c:v>
                </c:pt>
                <c:pt idx="1">
                  <c:v>1.8700000000000001E-2</c:v>
                </c:pt>
                <c:pt idx="2">
                  <c:v>2.7400000000000001E-2</c:v>
                </c:pt>
                <c:pt idx="3">
                  <c:v>3.61E-2</c:v>
                </c:pt>
                <c:pt idx="4">
                  <c:v>4.48E-2</c:v>
                </c:pt>
                <c:pt idx="5">
                  <c:v>5.3499999999999999E-2</c:v>
                </c:pt>
                <c:pt idx="6">
                  <c:v>6.2199999999999998E-2</c:v>
                </c:pt>
                <c:pt idx="7">
                  <c:v>7.0900000000000005E-2</c:v>
                </c:pt>
                <c:pt idx="8">
                  <c:v>7.9600000000000004E-2</c:v>
                </c:pt>
                <c:pt idx="9">
                  <c:v>8.8300000000000003E-2</c:v>
                </c:pt>
                <c:pt idx="10">
                  <c:v>9.7000000000000003E-2</c:v>
                </c:pt>
              </c:numCache>
            </c:numRef>
          </c:cat>
          <c:val>
            <c:numRef>
              <c:f>Tables!$G$35:$G$45</c:f>
              <c:numCache>
                <c:formatCode>General</c:formatCode>
                <c:ptCount val="11"/>
                <c:pt idx="0">
                  <c:v>548.87137120700004</c:v>
                </c:pt>
                <c:pt idx="1">
                  <c:v>538.54999166100004</c:v>
                </c:pt>
                <c:pt idx="2">
                  <c:v>533.00928435499998</c:v>
                </c:pt>
                <c:pt idx="3">
                  <c:v>523.07068229000004</c:v>
                </c:pt>
                <c:pt idx="4">
                  <c:v>516.90199875999997</c:v>
                </c:pt>
                <c:pt idx="5">
                  <c:v>518.31200966400002</c:v>
                </c:pt>
                <c:pt idx="6">
                  <c:v>515.98494002400003</c:v>
                </c:pt>
                <c:pt idx="7">
                  <c:v>512.46281810599999</c:v>
                </c:pt>
                <c:pt idx="8">
                  <c:v>513.68012914500002</c:v>
                </c:pt>
                <c:pt idx="9">
                  <c:v>510.88119780199997</c:v>
                </c:pt>
                <c:pt idx="10">
                  <c:v>509.07052534799999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1F6-4DD7-95F8-814D57FB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79510992"/>
        <c:axId val="379511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Tables!$A$25:$A$31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0.39400000000000002</c:v>
                      </c:pt>
                      <c:pt idx="1">
                        <c:v>0.45800000000000002</c:v>
                      </c:pt>
                      <c:pt idx="2">
                        <c:v>0.52200000000000002</c:v>
                      </c:pt>
                      <c:pt idx="3">
                        <c:v>0.58599999999999997</c:v>
                      </c:pt>
                      <c:pt idx="4">
                        <c:v>0.65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F6-4DD7-95F8-814D57FB90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Inner C Bound Radius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Tables!$C$25:$C$31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6.0161000000000103E-2</c:v>
                      </c:pt>
                      <c:pt idx="1">
                        <c:v>6.2591000000000105E-2</c:v>
                      </c:pt>
                      <c:pt idx="2">
                        <c:v>6.4441000000000095E-2</c:v>
                      </c:pt>
                      <c:pt idx="3">
                        <c:v>6.5761000000000097E-2</c:v>
                      </c:pt>
                      <c:pt idx="4">
                        <c:v>6.6601000000000105E-2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F6-4DD7-95F8-814D57FB90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Outer C Bound Radius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Tables!$F$30:$F$31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1F6-4DD7-95F8-814D57FB90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C Bound Gap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Tables!$H$25:$H$31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3.0717925064958802</c:v>
                      </c:pt>
                      <c:pt idx="1">
                        <c:v>3.9723900381500794</c:v>
                      </c:pt>
                      <c:pt idx="2">
                        <c:v>4.9920795078211997</c:v>
                      </c:pt>
                      <c:pt idx="3">
                        <c:v>6.1324045648011802</c:v>
                      </c:pt>
                      <c:pt idx="4">
                        <c:v>7.3823761294355394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F6-4DD7-95F8-814D57FB90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Tables!$I$24</c15:sqref>
                        </c15:formulaRef>
                      </c:ext>
                    </c:extLst>
                    <c:strCache>
                      <c:ptCount val="1"/>
                      <c:pt idx="0">
                        <c:v>2.530614053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Tables!$A$35:$A$45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0.01</c:v>
                      </c:pt>
                      <c:pt idx="1">
                        <c:v>1.8700000000000001E-2</c:v>
                      </c:pt>
                      <c:pt idx="2">
                        <c:v>2.7400000000000001E-2</c:v>
                      </c:pt>
                      <c:pt idx="3">
                        <c:v>3.61E-2</c:v>
                      </c:pt>
                      <c:pt idx="4">
                        <c:v>4.48E-2</c:v>
                      </c:pt>
                      <c:pt idx="5">
                        <c:v>5.3499999999999999E-2</c:v>
                      </c:pt>
                      <c:pt idx="6">
                        <c:v>6.2199999999999998E-2</c:v>
                      </c:pt>
                      <c:pt idx="7">
                        <c:v>7.0900000000000005E-2</c:v>
                      </c:pt>
                      <c:pt idx="8">
                        <c:v>7.9600000000000004E-2</c:v>
                      </c:pt>
                      <c:pt idx="9">
                        <c:v>8.8300000000000003E-2</c:v>
                      </c:pt>
                      <c:pt idx="10">
                        <c:v>9.7000000000000003E-2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Tables!$I$25:$I$31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3.6743929503539237</c:v>
                      </c:pt>
                      <c:pt idx="1">
                        <c:v>5.1455829509716056</c:v>
                      </c:pt>
                      <c:pt idx="2">
                        <c:v>7.0509597568096041</c:v>
                      </c:pt>
                      <c:pt idx="3">
                        <c:v>9.522367336647795</c:v>
                      </c:pt>
                      <c:pt idx="4">
                        <c:v>12.728234705923345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F6-4DD7-95F8-814D57FB9062}"/>
                  </c:ext>
                </c:extLst>
              </c15:ser>
            </c15:filteredLineSeries>
          </c:ext>
        </c:extLst>
      </c:lineChart>
      <c:catAx>
        <c:axId val="379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1648"/>
        <c:crosses val="autoZero"/>
        <c:auto val="1"/>
        <c:lblAlgn val="ctr"/>
        <c:lblOffset val="100"/>
        <c:noMultiLvlLbl val="0"/>
      </c:catAx>
      <c:valAx>
        <c:axId val="379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Sec.</a:t>
                </a:r>
                <a:r>
                  <a:rPr lang="en-US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CASE5.M iNNER</a:t>
            </a:r>
            <a:r>
              <a:rPr lang="en-US" baseline="0"/>
              <a:t> vS. OUTER c bounds Linear Constraints</a:t>
            </a:r>
            <a:endParaRPr lang="en-US"/>
          </a:p>
        </c:rich>
      </c:tx>
      <c:layout>
        <c:manualLayout>
          <c:xMode val="edge"/>
          <c:yMode val="edge"/>
          <c:x val="0.10045948435185728"/>
          <c:y val="2.595666667347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MaxInC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Tables!$N$3:$N$12</c:f>
              <c:numCache>
                <c:formatCode>General</c:formatCode>
                <c:ptCount val="10"/>
                <c:pt idx="0">
                  <c:v>1.9401000000000002E-2</c:v>
                </c:pt>
                <c:pt idx="1">
                  <c:v>4.1100999999999999E-2</c:v>
                </c:pt>
                <c:pt idx="2">
                  <c:v>6.2701000000000007E-2</c:v>
                </c:pt>
                <c:pt idx="3">
                  <c:v>8.4401000000000101E-2</c:v>
                </c:pt>
                <c:pt idx="4">
                  <c:v>0.106001</c:v>
                </c:pt>
                <c:pt idx="5">
                  <c:v>0.12760099999999999</c:v>
                </c:pt>
                <c:pt idx="6">
                  <c:v>0.14930099999999999</c:v>
                </c:pt>
                <c:pt idx="7">
                  <c:v>0.170901</c:v>
                </c:pt>
                <c:pt idx="8">
                  <c:v>0.19250099999999901</c:v>
                </c:pt>
                <c:pt idx="9">
                  <c:v>0.21410099999999899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59-4379-B8D9-EAD950184A25}"/>
            </c:ext>
          </c:extLst>
        </c:ser>
        <c:ser>
          <c:idx val="1"/>
          <c:order val="1"/>
          <c:tx>
            <c:v>MinOutC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Tables!$P$3:$P$12</c:f>
              <c:numCache>
                <c:formatCode>General</c:formatCode>
                <c:ptCount val="10"/>
                <c:pt idx="0">
                  <c:v>2.3749641006736998E-2</c:v>
                </c:pt>
                <c:pt idx="1">
                  <c:v>4.7504991865576898E-2</c:v>
                </c:pt>
                <c:pt idx="2">
                  <c:v>7.1257449416889898E-2</c:v>
                </c:pt>
                <c:pt idx="3">
                  <c:v>9.5022521654894901E-2</c:v>
                </c:pt>
                <c:pt idx="4">
                  <c:v>0.11878827973407401</c:v>
                </c:pt>
                <c:pt idx="5">
                  <c:v>0.142586527981796</c:v>
                </c:pt>
                <c:pt idx="6">
                  <c:v>0.166458209674542</c:v>
                </c:pt>
                <c:pt idx="7">
                  <c:v>0.19036113956482001</c:v>
                </c:pt>
                <c:pt idx="8">
                  <c:v>0.21429554954091701</c:v>
                </c:pt>
                <c:pt idx="9">
                  <c:v>0.23826167421716199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59-4379-B8D9-EAD95018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/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CASE5.M iNNER</a:t>
            </a:r>
            <a:r>
              <a:rPr lang="en-US" baseline="0"/>
              <a:t> vS. OUTER C gap Linear Constraints</a:t>
            </a:r>
            <a:endParaRPr lang="en-US"/>
          </a:p>
        </c:rich>
      </c:tx>
      <c:layout>
        <c:manualLayout>
          <c:xMode val="edge"/>
          <c:yMode val="edge"/>
          <c:x val="0.10045948435185728"/>
          <c:y val="2.595666667347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CGap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Tables!$R$3:$R$12</c:f>
              <c:numCache>
                <c:formatCode>General</c:formatCode>
                <c:ptCount val="10"/>
                <c:pt idx="0">
                  <c:v>4.3486410067369967E-3</c:v>
                </c:pt>
                <c:pt idx="1">
                  <c:v>6.4039918655768996E-3</c:v>
                </c:pt>
                <c:pt idx="2">
                  <c:v>8.5564494168898914E-3</c:v>
                </c:pt>
                <c:pt idx="3">
                  <c:v>1.06215216548948E-2</c:v>
                </c:pt>
                <c:pt idx="4">
                  <c:v>1.2787279734074009E-2</c:v>
                </c:pt>
                <c:pt idx="5">
                  <c:v>1.4985527981796004E-2</c:v>
                </c:pt>
                <c:pt idx="6">
                  <c:v>1.7157209674542012E-2</c:v>
                </c:pt>
                <c:pt idx="7">
                  <c:v>1.9460139564820012E-2</c:v>
                </c:pt>
                <c:pt idx="8">
                  <c:v>2.1794549540918001E-2</c:v>
                </c:pt>
                <c:pt idx="9">
                  <c:v>2.4160674217163003E-2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2-4EB1-8D76-E78D94E74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Tables!$N$3:$N$12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1.9401000000000002E-2</c:v>
                      </c:pt>
                      <c:pt idx="1">
                        <c:v>4.1100999999999999E-2</c:v>
                      </c:pt>
                      <c:pt idx="2">
                        <c:v>6.2701000000000007E-2</c:v>
                      </c:pt>
                      <c:pt idx="3">
                        <c:v>8.4401000000000101E-2</c:v>
                      </c:pt>
                      <c:pt idx="4">
                        <c:v>0.106001</c:v>
                      </c:pt>
                      <c:pt idx="5">
                        <c:v>0.12760099999999999</c:v>
                      </c:pt>
                      <c:pt idx="6">
                        <c:v>0.14930099999999999</c:v>
                      </c:pt>
                      <c:pt idx="7">
                        <c:v>0.170901</c:v>
                      </c:pt>
                      <c:pt idx="8">
                        <c:v>0.19250099999999901</c:v>
                      </c:pt>
                      <c:pt idx="9">
                        <c:v>0.21410099999999899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4C2-4EB1-8D76-E78D94E7446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Tables!$P$3:$P$12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2.3749641006736998E-2</c:v>
                      </c:pt>
                      <c:pt idx="1">
                        <c:v>4.7504991865576898E-2</c:v>
                      </c:pt>
                      <c:pt idx="2">
                        <c:v>7.1257449416889898E-2</c:v>
                      </c:pt>
                      <c:pt idx="3">
                        <c:v>9.5022521654894901E-2</c:v>
                      </c:pt>
                      <c:pt idx="4">
                        <c:v>0.11878827973407401</c:v>
                      </c:pt>
                      <c:pt idx="5">
                        <c:v>0.142586527981796</c:v>
                      </c:pt>
                      <c:pt idx="6">
                        <c:v>0.166458209674542</c:v>
                      </c:pt>
                      <c:pt idx="7">
                        <c:v>0.19036113956482001</c:v>
                      </c:pt>
                      <c:pt idx="8">
                        <c:v>0.21429554954091701</c:v>
                      </c:pt>
                      <c:pt idx="9">
                        <c:v>0.23826167421716199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C2-4EB1-8D76-E78D94E7446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4C2-4EB1-8D76-E78D94E7446B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CASE5.M iNNER</a:t>
            </a:r>
            <a:r>
              <a:rPr lang="en-US" baseline="0"/>
              <a:t> vS. OUTER Time elapse Linear Constraints</a:t>
            </a:r>
            <a:endParaRPr lang="en-US"/>
          </a:p>
        </c:rich>
      </c:tx>
      <c:layout>
        <c:manualLayout>
          <c:xMode val="edge"/>
          <c:yMode val="edge"/>
          <c:x val="0.14613662591786919"/>
          <c:y val="2.5956770109618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MaxInTime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Tables!$M$3:$M$12</c:f>
              <c:numCache>
                <c:formatCode>General</c:formatCode>
                <c:ptCount val="10"/>
                <c:pt idx="0">
                  <c:v>109.330395775</c:v>
                </c:pt>
                <c:pt idx="1">
                  <c:v>94.962507216000006</c:v>
                </c:pt>
                <c:pt idx="2">
                  <c:v>102.973245526</c:v>
                </c:pt>
                <c:pt idx="3">
                  <c:v>104.125665291</c:v>
                </c:pt>
                <c:pt idx="4">
                  <c:v>104.32909277500001</c:v>
                </c:pt>
                <c:pt idx="5">
                  <c:v>102.293008617</c:v>
                </c:pt>
                <c:pt idx="6">
                  <c:v>125.045328743</c:v>
                </c:pt>
                <c:pt idx="7">
                  <c:v>126.470047681</c:v>
                </c:pt>
                <c:pt idx="8">
                  <c:v>122.624068507</c:v>
                </c:pt>
                <c:pt idx="9">
                  <c:v>119.298248413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60-43F1-A011-6EEA545D65C8}"/>
            </c:ext>
          </c:extLst>
        </c:ser>
        <c:ser>
          <c:idx val="5"/>
          <c:order val="5"/>
          <c:tx>
            <c:v>MinOutTime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Tables!$Q$3:$Q$12</c:f>
              <c:numCache>
                <c:formatCode>General</c:formatCode>
                <c:ptCount val="10"/>
                <c:pt idx="0">
                  <c:v>8.4246317000000008</c:v>
                </c:pt>
                <c:pt idx="1">
                  <c:v>0.93619790899999999</c:v>
                </c:pt>
                <c:pt idx="2">
                  <c:v>0.84185935099999998</c:v>
                </c:pt>
                <c:pt idx="3">
                  <c:v>0.86618999799999996</c:v>
                </c:pt>
                <c:pt idx="4">
                  <c:v>0.88418354099999996</c:v>
                </c:pt>
                <c:pt idx="5">
                  <c:v>0.92880925400000003</c:v>
                </c:pt>
                <c:pt idx="6">
                  <c:v>0.925407855</c:v>
                </c:pt>
                <c:pt idx="7">
                  <c:v>0.85385661400000001</c:v>
                </c:pt>
                <c:pt idx="8">
                  <c:v>0.94545788900000005</c:v>
                </c:pt>
                <c:pt idx="9">
                  <c:v>0.87948512899999998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60-43F1-A011-6EEA545D6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Tables!$N$3:$N$12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1.9401000000000002E-2</c:v>
                      </c:pt>
                      <c:pt idx="1">
                        <c:v>4.1100999999999999E-2</c:v>
                      </c:pt>
                      <c:pt idx="2">
                        <c:v>6.2701000000000007E-2</c:v>
                      </c:pt>
                      <c:pt idx="3">
                        <c:v>8.4401000000000101E-2</c:v>
                      </c:pt>
                      <c:pt idx="4">
                        <c:v>0.106001</c:v>
                      </c:pt>
                      <c:pt idx="5">
                        <c:v>0.12760099999999999</c:v>
                      </c:pt>
                      <c:pt idx="6">
                        <c:v>0.14930099999999999</c:v>
                      </c:pt>
                      <c:pt idx="7">
                        <c:v>0.170901</c:v>
                      </c:pt>
                      <c:pt idx="8">
                        <c:v>0.19250099999999901</c:v>
                      </c:pt>
                      <c:pt idx="9">
                        <c:v>0.21410099999999899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60-43F1-A011-6EEA545D65C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Tables!$P$3:$P$12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2.3749641006736998E-2</c:v>
                      </c:pt>
                      <c:pt idx="1">
                        <c:v>4.7504991865576898E-2</c:v>
                      </c:pt>
                      <c:pt idx="2">
                        <c:v>7.1257449416889898E-2</c:v>
                      </c:pt>
                      <c:pt idx="3">
                        <c:v>9.5022521654894901E-2</c:v>
                      </c:pt>
                      <c:pt idx="4">
                        <c:v>0.11878827973407401</c:v>
                      </c:pt>
                      <c:pt idx="5">
                        <c:v>0.142586527981796</c:v>
                      </c:pt>
                      <c:pt idx="6">
                        <c:v>0.166458209674542</c:v>
                      </c:pt>
                      <c:pt idx="7">
                        <c:v>0.19036113956482001</c:v>
                      </c:pt>
                      <c:pt idx="8">
                        <c:v>0.21429554954091701</c:v>
                      </c:pt>
                      <c:pt idx="9">
                        <c:v>0.23826167421716199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60-43F1-A011-6EEA545D65C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60-43F1-A011-6EEA545D65C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CGap</c:v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Tables!$R$3:$R$12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4.3486410067369967E-3</c:v>
                      </c:pt>
                      <c:pt idx="1">
                        <c:v>6.4039918655768996E-3</c:v>
                      </c:pt>
                      <c:pt idx="2">
                        <c:v>8.5564494168898914E-3</c:v>
                      </c:pt>
                      <c:pt idx="3">
                        <c:v>1.06215216548948E-2</c:v>
                      </c:pt>
                      <c:pt idx="4">
                        <c:v>1.2787279734074009E-2</c:v>
                      </c:pt>
                      <c:pt idx="5">
                        <c:v>1.4985527981796004E-2</c:v>
                      </c:pt>
                      <c:pt idx="6">
                        <c:v>1.7157209674542012E-2</c:v>
                      </c:pt>
                      <c:pt idx="7">
                        <c:v>1.9460139564820012E-2</c:v>
                      </c:pt>
                      <c:pt idx="8">
                        <c:v>2.1794549540918001E-2</c:v>
                      </c:pt>
                      <c:pt idx="9">
                        <c:v>2.4160674217163003E-2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E60-43F1-A011-6EEA545D65C8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CASE5.M iNNER</a:t>
            </a:r>
            <a:r>
              <a:rPr lang="en-US" baseline="0"/>
              <a:t> vS. OUTER BOUND GAP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26587163846767E-2"/>
          <c:y val="0.13209428887076807"/>
          <c:w val="0.63764140136175451"/>
          <c:h val="0.71860112225362427"/>
        </c:manualLayout>
      </c:layout>
      <c:lineChart>
        <c:grouping val="standard"/>
        <c:varyColors val="0"/>
        <c:ser>
          <c:idx val="5"/>
          <c:order val="5"/>
          <c:tx>
            <c:v>C Bound Gap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Tables!$A$3:$A$14</c:f>
              <c:numCache>
                <c:formatCode>General</c:formatCode>
                <c:ptCount val="12"/>
                <c:pt idx="0">
                  <c:v>0.01</c:v>
                </c:pt>
                <c:pt idx="1">
                  <c:v>0.107</c:v>
                </c:pt>
                <c:pt idx="2">
                  <c:v>0.20399999999999999</c:v>
                </c:pt>
                <c:pt idx="3">
                  <c:v>0.30099999999999999</c:v>
                </c:pt>
                <c:pt idx="4">
                  <c:v>0.39800000000000002</c:v>
                </c:pt>
                <c:pt idx="5">
                  <c:v>0.495</c:v>
                </c:pt>
                <c:pt idx="6">
                  <c:v>0.59199999999999997</c:v>
                </c:pt>
                <c:pt idx="7">
                  <c:v>0.68899999999999995</c:v>
                </c:pt>
                <c:pt idx="8">
                  <c:v>0.78599999999999903</c:v>
                </c:pt>
                <c:pt idx="9">
                  <c:v>0.88299999999999901</c:v>
                </c:pt>
                <c:pt idx="10">
                  <c:v>0.97999999999999898</c:v>
                </c:pt>
              </c:numCache>
            </c:numRef>
          </c:cat>
          <c:val>
            <c:numRef>
              <c:f>Tables!$H$3:$H$14</c:f>
              <c:numCache>
                <c:formatCode>General</c:formatCode>
                <c:ptCount val="12"/>
                <c:pt idx="0">
                  <c:v>3.9867000000000027E-4</c:v>
                </c:pt>
                <c:pt idx="1">
                  <c:v>2.3998835999999996E-2</c:v>
                </c:pt>
                <c:pt idx="2">
                  <c:v>8.1717587999999952E-2</c:v>
                </c:pt>
                <c:pt idx="3">
                  <c:v>0.17502777499999994</c:v>
                </c:pt>
                <c:pt idx="4">
                  <c:v>0.30108828300000101</c:v>
                </c:pt>
                <c:pt idx="5">
                  <c:v>0.4555532630000011</c:v>
                </c:pt>
                <c:pt idx="6">
                  <c:v>0.63003222800000103</c:v>
                </c:pt>
                <c:pt idx="7">
                  <c:v>0.82466087200000093</c:v>
                </c:pt>
                <c:pt idx="8">
                  <c:v>1.0400848620000009</c:v>
                </c:pt>
                <c:pt idx="9">
                  <c:v>1.253340564000001</c:v>
                </c:pt>
                <c:pt idx="10">
                  <c:v>1.425415998000001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C-4D65-A616-E6225680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2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 Bound Radius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0.59199999999999997</c:v>
                      </c:pt>
                      <c:pt idx="1">
                        <c:v>0.68899999999999995</c:v>
                      </c:pt>
                      <c:pt idx="2">
                        <c:v>0.78599999999999903</c:v>
                      </c:pt>
                      <c:pt idx="3">
                        <c:v>0.88299999999999901</c:v>
                      </c:pt>
                      <c:pt idx="4">
                        <c:v>0.97999999999999898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3DC-4D65-A616-E6225680B79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Inner C Bound Radius</c:v>
                </c:tx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Tables!$C$9:$C$14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0.648890999999999</c:v>
                      </c:pt>
                      <c:pt idx="1">
                        <c:v>0.65576099999999904</c:v>
                      </c:pt>
                      <c:pt idx="2">
                        <c:v>0.65576099999999904</c:v>
                      </c:pt>
                      <c:pt idx="3">
                        <c:v>0.65576099999999904</c:v>
                      </c:pt>
                      <c:pt idx="4">
                        <c:v>0.65576099999999904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3DC-4D65-A616-E6225680B79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Tables!$D$9:$D$14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272.14451238999999</c:v>
                      </c:pt>
                      <c:pt idx="1">
                        <c:v>308.83029656399998</c:v>
                      </c:pt>
                      <c:pt idx="2">
                        <c:v>1745.300698326</c:v>
                      </c:pt>
                      <c:pt idx="3">
                        <c:v>18940.206929804001</c:v>
                      </c:pt>
                      <c:pt idx="4">
                        <c:v>1565.8935722379999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3DC-4D65-A616-E6225680B79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Outer C Bound Radius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Tables!$F$9:$F$14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1.278923228</c:v>
                      </c:pt>
                      <c:pt idx="1">
                        <c:v>1.480421872</c:v>
                      </c:pt>
                      <c:pt idx="2">
                        <c:v>1.6958458620000001</c:v>
                      </c:pt>
                      <c:pt idx="3">
                        <c:v>1.909101564</c:v>
                      </c:pt>
                      <c:pt idx="4">
                        <c:v>2.0811769980000001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3DC-4D65-A616-E6225680B790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Tables!$G$9:$G$14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6.6928092999999994E-2</c:v>
                      </c:pt>
                      <c:pt idx="1">
                        <c:v>8.5079861000000007E-2</c:v>
                      </c:pt>
                      <c:pt idx="2">
                        <c:v>7.6164981000000007E-2</c:v>
                      </c:pt>
                      <c:pt idx="3">
                        <c:v>8.2365670000000002E-2</c:v>
                      </c:pt>
                      <c:pt idx="4">
                        <c:v>7.2586970000000001E-2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DC-4D65-A616-E6225680B790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 Radius Gap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CASE9.M iNNER</a:t>
            </a:r>
            <a:r>
              <a:rPr lang="en-US" baseline="0"/>
              <a:t> vS. OUTER C bounds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MaxInC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  <c:extLst xmlns:c15="http://schemas.microsoft.com/office/drawing/2012/chart"/>
            </c:numRef>
          </c:cat>
          <c:val>
            <c:numRef>
              <c:f>Tables!$N$17:$N$26</c:f>
              <c:numCache>
                <c:formatCode>General</c:formatCode>
                <c:ptCount val="10"/>
                <c:pt idx="0">
                  <c:v>3.241E-3</c:v>
                </c:pt>
                <c:pt idx="1">
                  <c:v>6.8510000000000003E-3</c:v>
                </c:pt>
                <c:pt idx="2">
                  <c:v>1.0460999999999899E-2</c:v>
                </c:pt>
                <c:pt idx="3">
                  <c:v>1.40609999999999E-2</c:v>
                </c:pt>
                <c:pt idx="4">
                  <c:v>1.7670999999999899E-2</c:v>
                </c:pt>
                <c:pt idx="5">
                  <c:v>2.1270999999999901E-2</c:v>
                </c:pt>
                <c:pt idx="6">
                  <c:v>2.48709999999999E-2</c:v>
                </c:pt>
                <c:pt idx="7">
                  <c:v>2.8470999999999899E-2</c:v>
                </c:pt>
                <c:pt idx="8">
                  <c:v>3.2071000000000002E-2</c:v>
                </c:pt>
                <c:pt idx="9">
                  <c:v>3.5671000000000001E-2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A-493B-98C7-C7F80503F4E7}"/>
            </c:ext>
          </c:extLst>
        </c:ser>
        <c:ser>
          <c:idx val="1"/>
          <c:order val="1"/>
          <c:tx>
            <c:v>MinOutC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  <c:extLst xmlns:c15="http://schemas.microsoft.com/office/drawing/2012/chart"/>
            </c:numRef>
          </c:cat>
          <c:val>
            <c:numRef>
              <c:f>Tables!$P$17:$P$26</c:f>
              <c:numCache>
                <c:formatCode>General</c:formatCode>
                <c:ptCount val="10"/>
                <c:pt idx="0">
                  <c:v>8.85515175160736E-3</c:v>
                </c:pt>
                <c:pt idx="1">
                  <c:v>1.7728338779724399E-2</c:v>
                </c:pt>
                <c:pt idx="2">
                  <c:v>2.66195579777572E-2</c:v>
                </c:pt>
                <c:pt idx="3">
                  <c:v>3.5528806237988202E-2</c:v>
                </c:pt>
                <c:pt idx="4">
                  <c:v>4.4456080451576299E-2</c:v>
                </c:pt>
                <c:pt idx="5">
                  <c:v>5.3401377508555899E-2</c:v>
                </c:pt>
                <c:pt idx="6">
                  <c:v>6.2364694297836899E-2</c:v>
                </c:pt>
                <c:pt idx="7">
                  <c:v>7.1346027707203802E-2</c:v>
                </c:pt>
                <c:pt idx="8">
                  <c:v>8.0345374623314994E-2</c:v>
                </c:pt>
                <c:pt idx="9">
                  <c:v>8.9362731931703507E-2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A-493B-98C7-C7F80503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89A-493B-98C7-C7F80503F4E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CGap</c:v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Tables!$R$3:$R$12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4.3486410067369967E-3</c:v>
                      </c:pt>
                      <c:pt idx="1">
                        <c:v>6.4039918655768996E-3</c:v>
                      </c:pt>
                      <c:pt idx="2">
                        <c:v>8.5564494168898914E-3</c:v>
                      </c:pt>
                      <c:pt idx="3">
                        <c:v>1.06215216548948E-2</c:v>
                      </c:pt>
                      <c:pt idx="4">
                        <c:v>1.2787279734074009E-2</c:v>
                      </c:pt>
                      <c:pt idx="5">
                        <c:v>1.4985527981796004E-2</c:v>
                      </c:pt>
                      <c:pt idx="6">
                        <c:v>1.7157209674542012E-2</c:v>
                      </c:pt>
                      <c:pt idx="7">
                        <c:v>1.9460139564820012E-2</c:v>
                      </c:pt>
                      <c:pt idx="8">
                        <c:v>2.1794549540918001E-2</c:v>
                      </c:pt>
                      <c:pt idx="9">
                        <c:v>2.4160674217163003E-2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89A-493B-98C7-C7F80503F4E7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CASE9.M iNNER</a:t>
            </a:r>
            <a:r>
              <a:rPr lang="en-US" baseline="0"/>
              <a:t> vS. OUTER C bounds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CGap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  <c:extLst xmlns:c15="http://schemas.microsoft.com/office/drawing/2012/chart"/>
            </c:numRef>
          </c:cat>
          <c:val>
            <c:numRef>
              <c:f>Tables!$R$17:$R$26</c:f>
              <c:numCache>
                <c:formatCode>General</c:formatCode>
                <c:ptCount val="10"/>
                <c:pt idx="0">
                  <c:v>5.6141517516073601E-3</c:v>
                </c:pt>
                <c:pt idx="1">
                  <c:v>1.08773387797244E-2</c:v>
                </c:pt>
                <c:pt idx="2">
                  <c:v>1.6158557977757303E-2</c:v>
                </c:pt>
                <c:pt idx="3">
                  <c:v>2.1467806237988302E-2</c:v>
                </c:pt>
                <c:pt idx="4">
                  <c:v>2.6785080451576401E-2</c:v>
                </c:pt>
                <c:pt idx="5">
                  <c:v>3.2130377508555998E-2</c:v>
                </c:pt>
                <c:pt idx="6">
                  <c:v>3.7493694297836999E-2</c:v>
                </c:pt>
                <c:pt idx="7">
                  <c:v>4.2875027707203903E-2</c:v>
                </c:pt>
                <c:pt idx="8">
                  <c:v>4.8274374623314992E-2</c:v>
                </c:pt>
                <c:pt idx="9">
                  <c:v>5.3691731931703505E-2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D-4C98-ABB7-E2742DFF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Tables!$N$17:$N$26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3.241E-3</c:v>
                      </c:pt>
                      <c:pt idx="1">
                        <c:v>6.8510000000000003E-3</c:v>
                      </c:pt>
                      <c:pt idx="2">
                        <c:v>1.0460999999999899E-2</c:v>
                      </c:pt>
                      <c:pt idx="3">
                        <c:v>1.40609999999999E-2</c:v>
                      </c:pt>
                      <c:pt idx="4">
                        <c:v>1.7670999999999899E-2</c:v>
                      </c:pt>
                      <c:pt idx="5">
                        <c:v>2.1270999999999901E-2</c:v>
                      </c:pt>
                      <c:pt idx="6">
                        <c:v>2.48709999999999E-2</c:v>
                      </c:pt>
                      <c:pt idx="7">
                        <c:v>2.8470999999999899E-2</c:v>
                      </c:pt>
                      <c:pt idx="8">
                        <c:v>3.2071000000000002E-2</c:v>
                      </c:pt>
                      <c:pt idx="9">
                        <c:v>3.5671000000000001E-2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1D-4C98-ABB7-E2742DFF25A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Tables!$P$17:$P$26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8.85515175160736E-3</c:v>
                      </c:pt>
                      <c:pt idx="1">
                        <c:v>1.7728338779724399E-2</c:v>
                      </c:pt>
                      <c:pt idx="2">
                        <c:v>2.66195579777572E-2</c:v>
                      </c:pt>
                      <c:pt idx="3">
                        <c:v>3.5528806237988202E-2</c:v>
                      </c:pt>
                      <c:pt idx="4">
                        <c:v>4.4456080451576299E-2</c:v>
                      </c:pt>
                      <c:pt idx="5">
                        <c:v>5.3401377508555899E-2</c:v>
                      </c:pt>
                      <c:pt idx="6">
                        <c:v>6.2364694297836899E-2</c:v>
                      </c:pt>
                      <c:pt idx="7">
                        <c:v>7.1346027707203802E-2</c:v>
                      </c:pt>
                      <c:pt idx="8">
                        <c:v>8.0345374623314994E-2</c:v>
                      </c:pt>
                      <c:pt idx="9">
                        <c:v>8.9362731931703507E-2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1D-4C98-ABB7-E2742DFF25A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1D-4C98-ABB7-E2742DFF25A9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CASE9.M iNNER</a:t>
            </a:r>
            <a:r>
              <a:rPr lang="en-US" baseline="0"/>
              <a:t> vS. OUTER time elaps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MaxInTime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Tables!$M$17:$M$26</c:f>
              <c:numCache>
                <c:formatCode>General</c:formatCode>
                <c:ptCount val="10"/>
                <c:pt idx="0">
                  <c:v>513.48044388300002</c:v>
                </c:pt>
                <c:pt idx="1">
                  <c:v>675.06427719199996</c:v>
                </c:pt>
                <c:pt idx="2">
                  <c:v>689.99006906299996</c:v>
                </c:pt>
                <c:pt idx="3">
                  <c:v>1099.877795977</c:v>
                </c:pt>
                <c:pt idx="4">
                  <c:v>789.49310312399996</c:v>
                </c:pt>
                <c:pt idx="5">
                  <c:v>1321.2453924609999</c:v>
                </c:pt>
                <c:pt idx="6">
                  <c:v>1549.3710633109999</c:v>
                </c:pt>
                <c:pt idx="7">
                  <c:v>1445.779515491</c:v>
                </c:pt>
                <c:pt idx="8">
                  <c:v>1479.492897004</c:v>
                </c:pt>
                <c:pt idx="9">
                  <c:v>1638.744514101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B-43AF-B683-8A1749E0067C}"/>
            </c:ext>
          </c:extLst>
        </c:ser>
        <c:ser>
          <c:idx val="5"/>
          <c:order val="5"/>
          <c:tx>
            <c:v>MinOutTime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Tables!$Q$17:$Q$26</c:f>
              <c:numCache>
                <c:formatCode>General</c:formatCode>
                <c:ptCount val="10"/>
                <c:pt idx="0">
                  <c:v>12.948793859</c:v>
                </c:pt>
                <c:pt idx="1">
                  <c:v>6.7670482590000001</c:v>
                </c:pt>
                <c:pt idx="2">
                  <c:v>5.323129851</c:v>
                </c:pt>
                <c:pt idx="3">
                  <c:v>5.4062913469999998</c:v>
                </c:pt>
                <c:pt idx="4">
                  <c:v>5.3557617229999996</c:v>
                </c:pt>
                <c:pt idx="5">
                  <c:v>5.2640338680000003</c:v>
                </c:pt>
                <c:pt idx="6">
                  <c:v>5.3330586499999999</c:v>
                </c:pt>
                <c:pt idx="7">
                  <c:v>5.3345592169999998</c:v>
                </c:pt>
                <c:pt idx="8">
                  <c:v>5.4392755890000002</c:v>
                </c:pt>
                <c:pt idx="9">
                  <c:v>5.447572965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B-43AF-B683-8A1749E00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Tables!$N$17:$N$26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3.241E-3</c:v>
                      </c:pt>
                      <c:pt idx="1">
                        <c:v>6.8510000000000003E-3</c:v>
                      </c:pt>
                      <c:pt idx="2">
                        <c:v>1.0460999999999899E-2</c:v>
                      </c:pt>
                      <c:pt idx="3">
                        <c:v>1.40609999999999E-2</c:v>
                      </c:pt>
                      <c:pt idx="4">
                        <c:v>1.7670999999999899E-2</c:v>
                      </c:pt>
                      <c:pt idx="5">
                        <c:v>2.1270999999999901E-2</c:v>
                      </c:pt>
                      <c:pt idx="6">
                        <c:v>2.48709999999999E-2</c:v>
                      </c:pt>
                      <c:pt idx="7">
                        <c:v>2.8470999999999899E-2</c:v>
                      </c:pt>
                      <c:pt idx="8">
                        <c:v>3.2071000000000002E-2</c:v>
                      </c:pt>
                      <c:pt idx="9">
                        <c:v>3.5671000000000001E-2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2B-43AF-B683-8A1749E0067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Tables!$P$17:$P$26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8.85515175160736E-3</c:v>
                      </c:pt>
                      <c:pt idx="1">
                        <c:v>1.7728338779724399E-2</c:v>
                      </c:pt>
                      <c:pt idx="2">
                        <c:v>2.66195579777572E-2</c:v>
                      </c:pt>
                      <c:pt idx="3">
                        <c:v>3.5528806237988202E-2</c:v>
                      </c:pt>
                      <c:pt idx="4">
                        <c:v>4.4456080451576299E-2</c:v>
                      </c:pt>
                      <c:pt idx="5">
                        <c:v>5.3401377508555899E-2</c:v>
                      </c:pt>
                      <c:pt idx="6">
                        <c:v>6.2364694297836899E-2</c:v>
                      </c:pt>
                      <c:pt idx="7">
                        <c:v>7.1346027707203802E-2</c:v>
                      </c:pt>
                      <c:pt idx="8">
                        <c:v>8.0345374623314994E-2</c:v>
                      </c:pt>
                      <c:pt idx="9">
                        <c:v>8.9362731931703507E-2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32B-43AF-B683-8A1749E0067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2B-43AF-B683-8A1749E0067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CGap</c:v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Tables!$R$17:$R$26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5.6141517516073601E-3</c:v>
                      </c:pt>
                      <c:pt idx="1">
                        <c:v>1.08773387797244E-2</c:v>
                      </c:pt>
                      <c:pt idx="2">
                        <c:v>1.6158557977757303E-2</c:v>
                      </c:pt>
                      <c:pt idx="3">
                        <c:v>2.1467806237988302E-2</c:v>
                      </c:pt>
                      <c:pt idx="4">
                        <c:v>2.6785080451576401E-2</c:v>
                      </c:pt>
                      <c:pt idx="5">
                        <c:v>3.2130377508555998E-2</c:v>
                      </c:pt>
                      <c:pt idx="6">
                        <c:v>3.7493694297836999E-2</c:v>
                      </c:pt>
                      <c:pt idx="7">
                        <c:v>4.2875027707203903E-2</c:v>
                      </c:pt>
                      <c:pt idx="8">
                        <c:v>4.8274374623314992E-2</c:v>
                      </c:pt>
                      <c:pt idx="9">
                        <c:v>5.3691731931703505E-2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32B-43AF-B683-8A1749E0067C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CASE14.M iNNER</a:t>
            </a:r>
            <a:r>
              <a:rPr lang="en-US" baseline="0"/>
              <a:t> vS. OUTER C bounds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MaxInC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  <c:extLst xmlns:c15="http://schemas.microsoft.com/office/drawing/2012/chart"/>
            </c:numRef>
          </c:cat>
          <c:val>
            <c:numRef>
              <c:f>Tables!$N$33:$N$42</c:f>
              <c:numCache>
                <c:formatCode>General</c:formatCode>
                <c:ptCount val="10"/>
                <c:pt idx="0">
                  <c:v>1.2210000000000001E-3</c:v>
                </c:pt>
                <c:pt idx="1">
                  <c:v>2.591E-3</c:v>
                </c:pt>
                <c:pt idx="2">
                  <c:v>3.9609999999999897E-3</c:v>
                </c:pt>
                <c:pt idx="3">
                  <c:v>5.3309999999999903E-3</c:v>
                </c:pt>
                <c:pt idx="4">
                  <c:v>6.70099999999999E-3</c:v>
                </c:pt>
                <c:pt idx="5">
                  <c:v>8.06099999999999E-3</c:v>
                </c:pt>
                <c:pt idx="6">
                  <c:v>9.4309999999999793E-3</c:v>
                </c:pt>
                <c:pt idx="7">
                  <c:v>1.0800999999999899E-2</c:v>
                </c:pt>
                <c:pt idx="8">
                  <c:v>1.2170999999999901E-2</c:v>
                </c:pt>
                <c:pt idx="9">
                  <c:v>1.3530999999999901E-2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E-46ED-832D-DC26F6DC7EAB}"/>
            </c:ext>
          </c:extLst>
        </c:ser>
        <c:ser>
          <c:idx val="1"/>
          <c:order val="1"/>
          <c:tx>
            <c:v>MinOutC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  <c:extLst xmlns:c15="http://schemas.microsoft.com/office/drawing/2012/chart"/>
            </c:numRef>
          </c:cat>
          <c:val>
            <c:numRef>
              <c:f>Tables!$P$33:$P$42</c:f>
              <c:numCache>
                <c:formatCode>General</c:formatCode>
                <c:ptCount val="10"/>
                <c:pt idx="0">
                  <c:v>3.6772549283819599E-3</c:v>
                </c:pt>
                <c:pt idx="1">
                  <c:v>7.3493182571454096E-3</c:v>
                </c:pt>
                <c:pt idx="2">
                  <c:v>1.1020184496104E-2</c:v>
                </c:pt>
                <c:pt idx="3">
                  <c:v>1.4691768360121701E-2</c:v>
                </c:pt>
                <c:pt idx="4">
                  <c:v>1.8362746106967899E-2</c:v>
                </c:pt>
                <c:pt idx="5">
                  <c:v>2.2033321848788201E-2</c:v>
                </c:pt>
                <c:pt idx="6">
                  <c:v>2.5703102106736601E-2</c:v>
                </c:pt>
                <c:pt idx="7">
                  <c:v>2.9372565488603598E-2</c:v>
                </c:pt>
                <c:pt idx="8">
                  <c:v>3.3041625025804301E-2</c:v>
                </c:pt>
                <c:pt idx="9">
                  <c:v>3.6709999584523499E-2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E-46ED-832D-DC26F6DC7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EE-46ED-832D-DC26F6DC7E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CGap</c:v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Tables!$R$3:$R$12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4.3486410067369967E-3</c:v>
                      </c:pt>
                      <c:pt idx="1">
                        <c:v>6.4039918655768996E-3</c:v>
                      </c:pt>
                      <c:pt idx="2">
                        <c:v>8.5564494168898914E-3</c:v>
                      </c:pt>
                      <c:pt idx="3">
                        <c:v>1.06215216548948E-2</c:v>
                      </c:pt>
                      <c:pt idx="4">
                        <c:v>1.2787279734074009E-2</c:v>
                      </c:pt>
                      <c:pt idx="5">
                        <c:v>1.4985527981796004E-2</c:v>
                      </c:pt>
                      <c:pt idx="6">
                        <c:v>1.7157209674542012E-2</c:v>
                      </c:pt>
                      <c:pt idx="7">
                        <c:v>1.9460139564820012E-2</c:v>
                      </c:pt>
                      <c:pt idx="8">
                        <c:v>2.1794549540918001E-2</c:v>
                      </c:pt>
                      <c:pt idx="9">
                        <c:v>2.4160674217163003E-2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EE-46ED-832D-DC26F6DC7EAB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CASE14.M iNNER</a:t>
            </a:r>
            <a:r>
              <a:rPr lang="en-US" baseline="0"/>
              <a:t> vS. OUTER C bd. Gap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CGap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  <c:extLst xmlns:c15="http://schemas.microsoft.com/office/drawing/2012/chart"/>
            </c:numRef>
          </c:cat>
          <c:val>
            <c:numRef>
              <c:f>Tables!$R$33:$R$42</c:f>
              <c:numCache>
                <c:formatCode>General</c:formatCode>
                <c:ptCount val="10"/>
                <c:pt idx="0">
                  <c:v>2.4562549283819596E-3</c:v>
                </c:pt>
                <c:pt idx="1">
                  <c:v>4.7583182571454101E-3</c:v>
                </c:pt>
                <c:pt idx="2">
                  <c:v>7.0591844961040108E-3</c:v>
                </c:pt>
                <c:pt idx="3">
                  <c:v>9.3607683601217104E-3</c:v>
                </c:pt>
                <c:pt idx="4">
                  <c:v>1.1661746106967909E-2</c:v>
                </c:pt>
                <c:pt idx="5">
                  <c:v>1.3972321848788211E-2</c:v>
                </c:pt>
                <c:pt idx="6">
                  <c:v>1.6272102106736623E-2</c:v>
                </c:pt>
                <c:pt idx="7">
                  <c:v>1.8571565488603697E-2</c:v>
                </c:pt>
                <c:pt idx="8">
                  <c:v>2.0870625025804401E-2</c:v>
                </c:pt>
                <c:pt idx="9">
                  <c:v>2.3178999584523598E-2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A-4C5F-8574-E22E3E87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Tables!$N$17:$N$26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3.241E-3</c:v>
                      </c:pt>
                      <c:pt idx="1">
                        <c:v>6.8510000000000003E-3</c:v>
                      </c:pt>
                      <c:pt idx="2">
                        <c:v>1.0460999999999899E-2</c:v>
                      </c:pt>
                      <c:pt idx="3">
                        <c:v>1.40609999999999E-2</c:v>
                      </c:pt>
                      <c:pt idx="4">
                        <c:v>1.7670999999999899E-2</c:v>
                      </c:pt>
                      <c:pt idx="5">
                        <c:v>2.1270999999999901E-2</c:v>
                      </c:pt>
                      <c:pt idx="6">
                        <c:v>2.48709999999999E-2</c:v>
                      </c:pt>
                      <c:pt idx="7">
                        <c:v>2.8470999999999899E-2</c:v>
                      </c:pt>
                      <c:pt idx="8">
                        <c:v>3.2071000000000002E-2</c:v>
                      </c:pt>
                      <c:pt idx="9">
                        <c:v>3.5671000000000001E-2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50A-4C5F-8574-E22E3E87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Tables!$P$17:$P$26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8.85515175160736E-3</c:v>
                      </c:pt>
                      <c:pt idx="1">
                        <c:v>1.7728338779724399E-2</c:v>
                      </c:pt>
                      <c:pt idx="2">
                        <c:v>2.66195579777572E-2</c:v>
                      </c:pt>
                      <c:pt idx="3">
                        <c:v>3.5528806237988202E-2</c:v>
                      </c:pt>
                      <c:pt idx="4">
                        <c:v>4.4456080451576299E-2</c:v>
                      </c:pt>
                      <c:pt idx="5">
                        <c:v>5.3401377508555899E-2</c:v>
                      </c:pt>
                      <c:pt idx="6">
                        <c:v>6.2364694297836899E-2</c:v>
                      </c:pt>
                      <c:pt idx="7">
                        <c:v>7.1346027707203802E-2</c:v>
                      </c:pt>
                      <c:pt idx="8">
                        <c:v>8.0345374623314994E-2</c:v>
                      </c:pt>
                      <c:pt idx="9">
                        <c:v>8.9362731931703507E-2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50A-4C5F-8574-E22E3E87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0A-4C5F-8574-E22E3E8766A8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CASE14.M iNNER</a:t>
            </a:r>
            <a:r>
              <a:rPr lang="en-US" baseline="0"/>
              <a:t> vS. OUTER time elaps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MaxInTime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Tables!$M$33:$M$42</c:f>
              <c:numCache>
                <c:formatCode>General</c:formatCode>
                <c:ptCount val="10"/>
                <c:pt idx="0">
                  <c:v>1113.1275450600001</c:v>
                </c:pt>
                <c:pt idx="1">
                  <c:v>1486.826824754</c:v>
                </c:pt>
                <c:pt idx="2">
                  <c:v>1548.8658907680001</c:v>
                </c:pt>
                <c:pt idx="3">
                  <c:v>2930.6621854969999</c:v>
                </c:pt>
                <c:pt idx="4">
                  <c:v>1455.191822197</c:v>
                </c:pt>
                <c:pt idx="5">
                  <c:v>1652.616218336</c:v>
                </c:pt>
                <c:pt idx="6">
                  <c:v>1558.571878747</c:v>
                </c:pt>
                <c:pt idx="7">
                  <c:v>2937.5657015840002</c:v>
                </c:pt>
                <c:pt idx="8">
                  <c:v>1662.325755671</c:v>
                </c:pt>
                <c:pt idx="9">
                  <c:v>2063.5326117449999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A-4801-BC70-EA7A8B201DDA}"/>
            </c:ext>
          </c:extLst>
        </c:ser>
        <c:ser>
          <c:idx val="5"/>
          <c:order val="5"/>
          <c:tx>
            <c:v>MinOutTime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Tables!$Q$33:$Q$42</c:f>
              <c:numCache>
                <c:formatCode>General</c:formatCode>
                <c:ptCount val="10"/>
                <c:pt idx="0">
                  <c:v>525.21882015899996</c:v>
                </c:pt>
                <c:pt idx="1">
                  <c:v>698.84939382899995</c:v>
                </c:pt>
                <c:pt idx="2">
                  <c:v>998.33968355100001</c:v>
                </c:pt>
                <c:pt idx="3">
                  <c:v>926.424023605</c:v>
                </c:pt>
                <c:pt idx="4">
                  <c:v>775.37672902999998</c:v>
                </c:pt>
                <c:pt idx="5">
                  <c:v>840.94851846300003</c:v>
                </c:pt>
                <c:pt idx="6">
                  <c:v>1002.324177981</c:v>
                </c:pt>
                <c:pt idx="7">
                  <c:v>925.16791421599999</c:v>
                </c:pt>
                <c:pt idx="8">
                  <c:v>933.13349825700004</c:v>
                </c:pt>
                <c:pt idx="9">
                  <c:v>875.47574889400005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A-4801-BC70-EA7A8B20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Tables!$N$17:$N$26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3.241E-3</c:v>
                      </c:pt>
                      <c:pt idx="1">
                        <c:v>6.8510000000000003E-3</c:v>
                      </c:pt>
                      <c:pt idx="2">
                        <c:v>1.0460999999999899E-2</c:v>
                      </c:pt>
                      <c:pt idx="3">
                        <c:v>1.40609999999999E-2</c:v>
                      </c:pt>
                      <c:pt idx="4">
                        <c:v>1.7670999999999899E-2</c:v>
                      </c:pt>
                      <c:pt idx="5">
                        <c:v>2.1270999999999901E-2</c:v>
                      </c:pt>
                      <c:pt idx="6">
                        <c:v>2.48709999999999E-2</c:v>
                      </c:pt>
                      <c:pt idx="7">
                        <c:v>2.8470999999999899E-2</c:v>
                      </c:pt>
                      <c:pt idx="8">
                        <c:v>3.2071000000000002E-2</c:v>
                      </c:pt>
                      <c:pt idx="9">
                        <c:v>3.5671000000000001E-2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59A-4801-BC70-EA7A8B201DD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Tables!$P$17:$P$26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8.85515175160736E-3</c:v>
                      </c:pt>
                      <c:pt idx="1">
                        <c:v>1.7728338779724399E-2</c:v>
                      </c:pt>
                      <c:pt idx="2">
                        <c:v>2.66195579777572E-2</c:v>
                      </c:pt>
                      <c:pt idx="3">
                        <c:v>3.5528806237988202E-2</c:v>
                      </c:pt>
                      <c:pt idx="4">
                        <c:v>4.4456080451576299E-2</c:v>
                      </c:pt>
                      <c:pt idx="5">
                        <c:v>5.3401377508555899E-2</c:v>
                      </c:pt>
                      <c:pt idx="6">
                        <c:v>6.2364694297836899E-2</c:v>
                      </c:pt>
                      <c:pt idx="7">
                        <c:v>7.1346027707203802E-2</c:v>
                      </c:pt>
                      <c:pt idx="8">
                        <c:v>8.0345374623314994E-2</c:v>
                      </c:pt>
                      <c:pt idx="9">
                        <c:v>8.9362731931703507E-2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59A-4801-BC70-EA7A8B201DD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59A-4801-BC70-EA7A8B201DD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CGap</c:v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Tables!$R$17:$R$26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5.6141517516073601E-3</c:v>
                      </c:pt>
                      <c:pt idx="1">
                        <c:v>1.08773387797244E-2</c:v>
                      </c:pt>
                      <c:pt idx="2">
                        <c:v>1.6158557977757303E-2</c:v>
                      </c:pt>
                      <c:pt idx="3">
                        <c:v>2.1467806237988302E-2</c:v>
                      </c:pt>
                      <c:pt idx="4">
                        <c:v>2.6785080451576401E-2</c:v>
                      </c:pt>
                      <c:pt idx="5">
                        <c:v>3.2130377508555998E-2</c:v>
                      </c:pt>
                      <c:pt idx="6">
                        <c:v>3.7493694297836999E-2</c:v>
                      </c:pt>
                      <c:pt idx="7">
                        <c:v>4.2875027707203903E-2</c:v>
                      </c:pt>
                      <c:pt idx="8">
                        <c:v>4.8274374623314992E-2</c:v>
                      </c:pt>
                      <c:pt idx="9">
                        <c:v>5.3691731931703505E-2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59A-4801-BC70-EA7A8B201DDA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CASE22.M iNNER</a:t>
            </a:r>
            <a:r>
              <a:rPr lang="en-US" baseline="0"/>
              <a:t> vS. OUTER C bounds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MaxInC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Tables!$U$33:$U$35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Tables!$X$33:$X$35</c:f>
              <c:numCache>
                <c:formatCode>General</c:formatCode>
                <c:ptCount val="3"/>
                <c:pt idx="0">
                  <c:v>2.4009999999999999E-3</c:v>
                </c:pt>
                <c:pt idx="1">
                  <c:v>1.3200999999999999E-2</c:v>
                </c:pt>
                <c:pt idx="2">
                  <c:v>2.6200999999999999E-2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A-4A8A-B762-2C108E15393E}"/>
            </c:ext>
          </c:extLst>
        </c:ser>
        <c:ser>
          <c:idx val="1"/>
          <c:order val="1"/>
          <c:tx>
            <c:v>MinOutC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Tables!$U$33:$U$35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Tables!$Z$33:$Z$35</c:f>
              <c:numCache>
                <c:formatCode>General</c:formatCode>
                <c:ptCount val="3"/>
                <c:pt idx="0">
                  <c:v>3.7849404152117301E-3</c:v>
                </c:pt>
                <c:pt idx="1">
                  <c:v>2.1304367716593501E-2</c:v>
                </c:pt>
                <c:pt idx="2">
                  <c:v>4.8607081351903302E-2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A-4A8A-B762-2C108E153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Tables!$U$33:$U$35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1E-3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D2A-4A8A-B762-2C108E1539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CGap</c:v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Tables!$U$33:$U$35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1E-3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Tables!$R$3:$R$12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4.3486410067369967E-3</c:v>
                      </c:pt>
                      <c:pt idx="1">
                        <c:v>6.4039918655768996E-3</c:v>
                      </c:pt>
                      <c:pt idx="2">
                        <c:v>8.5564494168898914E-3</c:v>
                      </c:pt>
                      <c:pt idx="3">
                        <c:v>1.06215216548948E-2</c:v>
                      </c:pt>
                      <c:pt idx="4">
                        <c:v>1.2787279734074009E-2</c:v>
                      </c:pt>
                      <c:pt idx="5">
                        <c:v>1.4985527981796004E-2</c:v>
                      </c:pt>
                      <c:pt idx="6">
                        <c:v>1.7157209674542012E-2</c:v>
                      </c:pt>
                      <c:pt idx="7">
                        <c:v>1.9460139564820012E-2</c:v>
                      </c:pt>
                      <c:pt idx="8">
                        <c:v>2.1794549540918001E-2</c:v>
                      </c:pt>
                      <c:pt idx="9">
                        <c:v>2.4160674217163003E-2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2A-4A8A-B762-2C108E15393E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CASE5.M iNNER</a:t>
            </a:r>
            <a:r>
              <a:rPr lang="en-US" baseline="0"/>
              <a:t> C Bounds SDP VS. Linear Relax Gap, Linear Constraints</a:t>
            </a:r>
            <a:endParaRPr lang="en-US"/>
          </a:p>
        </c:rich>
      </c:tx>
      <c:layout>
        <c:manualLayout>
          <c:xMode val="edge"/>
          <c:yMode val="edge"/>
          <c:x val="0.10045948435185728"/>
          <c:y val="2.595666667347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SDPGap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Tables!$AD$3:$AD$12</c:f>
              <c:numCache>
                <c:formatCode>General</c:formatCode>
                <c:ptCount val="10"/>
                <c:pt idx="0">
                  <c:v>-1.9999999896999979E-3</c:v>
                </c:pt>
                <c:pt idx="1">
                  <c:v>-1.7999999896999991E-3</c:v>
                </c:pt>
                <c:pt idx="2">
                  <c:v>-1.6999999896999962E-3</c:v>
                </c:pt>
                <c:pt idx="3">
                  <c:v>-1.4999999896998933E-3</c:v>
                </c:pt>
                <c:pt idx="4">
                  <c:v>-1.1999999900000058E-3</c:v>
                </c:pt>
                <c:pt idx="5">
                  <c:v>-9.9999999000000006E-4</c:v>
                </c:pt>
                <c:pt idx="6">
                  <c:v>-4.9999998999999962E-4</c:v>
                </c:pt>
                <c:pt idx="7">
                  <c:v>-9.9999990000015915E-5</c:v>
                </c:pt>
                <c:pt idx="8">
                  <c:v>3.0000000999899634E-4</c:v>
                </c:pt>
                <c:pt idx="9">
                  <c:v>8.0000000999899679E-4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2-4A16-9AAD-935C7278A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Tables!$N$3:$N$12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1.9401000000000002E-2</c:v>
                      </c:pt>
                      <c:pt idx="1">
                        <c:v>4.1100999999999999E-2</c:v>
                      </c:pt>
                      <c:pt idx="2">
                        <c:v>6.2701000000000007E-2</c:v>
                      </c:pt>
                      <c:pt idx="3">
                        <c:v>8.4401000000000101E-2</c:v>
                      </c:pt>
                      <c:pt idx="4">
                        <c:v>0.106001</c:v>
                      </c:pt>
                      <c:pt idx="5">
                        <c:v>0.12760099999999999</c:v>
                      </c:pt>
                      <c:pt idx="6">
                        <c:v>0.14930099999999999</c:v>
                      </c:pt>
                      <c:pt idx="7">
                        <c:v>0.170901</c:v>
                      </c:pt>
                      <c:pt idx="8">
                        <c:v>0.19250099999999901</c:v>
                      </c:pt>
                      <c:pt idx="9">
                        <c:v>0.21410099999999899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72-4A16-9AAD-935C7278AC1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Tables!$P$3:$P$12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2.3749641006736998E-2</c:v>
                      </c:pt>
                      <c:pt idx="1">
                        <c:v>4.7504991865576898E-2</c:v>
                      </c:pt>
                      <c:pt idx="2">
                        <c:v>7.1257449416889898E-2</c:v>
                      </c:pt>
                      <c:pt idx="3">
                        <c:v>9.5022521654894901E-2</c:v>
                      </c:pt>
                      <c:pt idx="4">
                        <c:v>0.11878827973407401</c:v>
                      </c:pt>
                      <c:pt idx="5">
                        <c:v>0.142586527981796</c:v>
                      </c:pt>
                      <c:pt idx="6">
                        <c:v>0.166458209674542</c:v>
                      </c:pt>
                      <c:pt idx="7">
                        <c:v>0.19036113956482001</c:v>
                      </c:pt>
                      <c:pt idx="8">
                        <c:v>0.21429554954091701</c:v>
                      </c:pt>
                      <c:pt idx="9">
                        <c:v>0.23826167421716199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D72-4A16-9AAD-935C7278AC1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MaxInCLinRel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Tables!$X$3:$X$12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2.1400999989699999E-2</c:v>
                      </c:pt>
                      <c:pt idx="1">
                        <c:v>4.2900999989699998E-2</c:v>
                      </c:pt>
                      <c:pt idx="2">
                        <c:v>6.4400999989700003E-2</c:v>
                      </c:pt>
                      <c:pt idx="3">
                        <c:v>8.5900999989699994E-2</c:v>
                      </c:pt>
                      <c:pt idx="4">
                        <c:v>0.10720099999</c:v>
                      </c:pt>
                      <c:pt idx="5">
                        <c:v>0.12860099998999999</c:v>
                      </c:pt>
                      <c:pt idx="6">
                        <c:v>0.14980099998999999</c:v>
                      </c:pt>
                      <c:pt idx="7">
                        <c:v>0.17100099999000001</c:v>
                      </c:pt>
                      <c:pt idx="8">
                        <c:v>0.19220099999000001</c:v>
                      </c:pt>
                      <c:pt idx="9">
                        <c:v>0.21330099998999999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D72-4A16-9AAD-935C7278AC12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CASE9.M iNNER</a:t>
            </a:r>
            <a:r>
              <a:rPr lang="en-US" baseline="0"/>
              <a:t> C Bounds SDP VS. Linear Relax Gap, Linear Constraints</a:t>
            </a:r>
            <a:endParaRPr lang="en-US"/>
          </a:p>
        </c:rich>
      </c:tx>
      <c:layout>
        <c:manualLayout>
          <c:xMode val="edge"/>
          <c:yMode val="edge"/>
          <c:x val="0.10045948435185728"/>
          <c:y val="2.59566666734794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SDPGap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Tables!$AD$17:$AD$26</c:f>
              <c:numCache>
                <c:formatCode>General</c:formatCode>
                <c:ptCount val="10"/>
                <c:pt idx="0">
                  <c:v>4.0000000000000105E-5</c:v>
                </c:pt>
                <c:pt idx="1">
                  <c:v>5.0000000000000565E-5</c:v>
                </c:pt>
                <c:pt idx="2">
                  <c:v>5.9999999999898676E-5</c:v>
                </c:pt>
                <c:pt idx="3">
                  <c:v>5.9999999999900411E-5</c:v>
                </c:pt>
                <c:pt idx="4">
                  <c:v>6.9999999999900003E-5</c:v>
                </c:pt>
                <c:pt idx="5">
                  <c:v>6.9999999999900003E-5</c:v>
                </c:pt>
                <c:pt idx="6">
                  <c:v>6.9999999999900003E-5</c:v>
                </c:pt>
                <c:pt idx="7">
                  <c:v>6.9999999999900003E-5</c:v>
                </c:pt>
                <c:pt idx="8">
                  <c:v>7.0000000000000617E-5</c:v>
                </c:pt>
                <c:pt idx="9">
                  <c:v>7.0000000000000617E-5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A-4F7C-9CF7-9776D3A5A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Tables!$N$3:$N$12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1.9401000000000002E-2</c:v>
                      </c:pt>
                      <c:pt idx="1">
                        <c:v>4.1100999999999999E-2</c:v>
                      </c:pt>
                      <c:pt idx="2">
                        <c:v>6.2701000000000007E-2</c:v>
                      </c:pt>
                      <c:pt idx="3">
                        <c:v>8.4401000000000101E-2</c:v>
                      </c:pt>
                      <c:pt idx="4">
                        <c:v>0.106001</c:v>
                      </c:pt>
                      <c:pt idx="5">
                        <c:v>0.12760099999999999</c:v>
                      </c:pt>
                      <c:pt idx="6">
                        <c:v>0.14930099999999999</c:v>
                      </c:pt>
                      <c:pt idx="7">
                        <c:v>0.170901</c:v>
                      </c:pt>
                      <c:pt idx="8">
                        <c:v>0.19250099999999901</c:v>
                      </c:pt>
                      <c:pt idx="9">
                        <c:v>0.21410099999999899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7A-4F7C-9CF7-9776D3A5A74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Tables!$P$3:$P$12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2.3749641006736998E-2</c:v>
                      </c:pt>
                      <c:pt idx="1">
                        <c:v>4.7504991865576898E-2</c:v>
                      </c:pt>
                      <c:pt idx="2">
                        <c:v>7.1257449416889898E-2</c:v>
                      </c:pt>
                      <c:pt idx="3">
                        <c:v>9.5022521654894901E-2</c:v>
                      </c:pt>
                      <c:pt idx="4">
                        <c:v>0.11878827973407401</c:v>
                      </c:pt>
                      <c:pt idx="5">
                        <c:v>0.142586527981796</c:v>
                      </c:pt>
                      <c:pt idx="6">
                        <c:v>0.166458209674542</c:v>
                      </c:pt>
                      <c:pt idx="7">
                        <c:v>0.19036113956482001</c:v>
                      </c:pt>
                      <c:pt idx="8">
                        <c:v>0.21429554954091701</c:v>
                      </c:pt>
                      <c:pt idx="9">
                        <c:v>0.23826167421716199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C7A-4F7C-9CF7-9776D3A5A74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MaxInCLinRel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Tables!$X$3:$X$12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2.1400999989699999E-2</c:v>
                      </c:pt>
                      <c:pt idx="1">
                        <c:v>4.2900999989699998E-2</c:v>
                      </c:pt>
                      <c:pt idx="2">
                        <c:v>6.4400999989700003E-2</c:v>
                      </c:pt>
                      <c:pt idx="3">
                        <c:v>8.5900999989699994E-2</c:v>
                      </c:pt>
                      <c:pt idx="4">
                        <c:v>0.10720099999</c:v>
                      </c:pt>
                      <c:pt idx="5">
                        <c:v>0.12860099998999999</c:v>
                      </c:pt>
                      <c:pt idx="6">
                        <c:v>0.14980099998999999</c:v>
                      </c:pt>
                      <c:pt idx="7">
                        <c:v>0.17100099999000001</c:v>
                      </c:pt>
                      <c:pt idx="8">
                        <c:v>0.19220099999000001</c:v>
                      </c:pt>
                      <c:pt idx="9">
                        <c:v>0.21330099998999999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C7A-4F7C-9CF7-9776D3A5A744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CASE22.M iNNER</a:t>
            </a:r>
            <a:r>
              <a:rPr lang="en-US" baseline="0"/>
              <a:t> vS. OUTER C bd. Gap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CGap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  <c:extLst xmlns:c15="http://schemas.microsoft.com/office/drawing/2012/chart"/>
            </c:numRef>
          </c:cat>
          <c:val>
            <c:numRef>
              <c:f>Tables!$AB$33:$AB$35</c:f>
              <c:numCache>
                <c:formatCode>General</c:formatCode>
                <c:ptCount val="3"/>
                <c:pt idx="0">
                  <c:v>1.3839404152117302E-3</c:v>
                </c:pt>
                <c:pt idx="1">
                  <c:v>8.1033677165935018E-3</c:v>
                </c:pt>
                <c:pt idx="2">
                  <c:v>2.2406081351903303E-2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7-47BA-9066-487F28418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Tables!$N$17:$N$26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3.241E-3</c:v>
                      </c:pt>
                      <c:pt idx="1">
                        <c:v>6.8510000000000003E-3</c:v>
                      </c:pt>
                      <c:pt idx="2">
                        <c:v>1.0460999999999899E-2</c:v>
                      </c:pt>
                      <c:pt idx="3">
                        <c:v>1.40609999999999E-2</c:v>
                      </c:pt>
                      <c:pt idx="4">
                        <c:v>1.7670999999999899E-2</c:v>
                      </c:pt>
                      <c:pt idx="5">
                        <c:v>2.1270999999999901E-2</c:v>
                      </c:pt>
                      <c:pt idx="6">
                        <c:v>2.48709999999999E-2</c:v>
                      </c:pt>
                      <c:pt idx="7">
                        <c:v>2.8470999999999899E-2</c:v>
                      </c:pt>
                      <c:pt idx="8">
                        <c:v>3.2071000000000002E-2</c:v>
                      </c:pt>
                      <c:pt idx="9">
                        <c:v>3.5671000000000001E-2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007-47BA-9066-487F28418BC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Tables!$P$17:$P$26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8.85515175160736E-3</c:v>
                      </c:pt>
                      <c:pt idx="1">
                        <c:v>1.7728338779724399E-2</c:v>
                      </c:pt>
                      <c:pt idx="2">
                        <c:v>2.66195579777572E-2</c:v>
                      </c:pt>
                      <c:pt idx="3">
                        <c:v>3.5528806237988202E-2</c:v>
                      </c:pt>
                      <c:pt idx="4">
                        <c:v>4.4456080451576299E-2</c:v>
                      </c:pt>
                      <c:pt idx="5">
                        <c:v>5.3401377508555899E-2</c:v>
                      </c:pt>
                      <c:pt idx="6">
                        <c:v>6.2364694297836899E-2</c:v>
                      </c:pt>
                      <c:pt idx="7">
                        <c:v>7.1346027707203802E-2</c:v>
                      </c:pt>
                      <c:pt idx="8">
                        <c:v>8.0345374623314994E-2</c:v>
                      </c:pt>
                      <c:pt idx="9">
                        <c:v>8.9362731931703507E-2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007-47BA-9066-487F28418BC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07-47BA-9066-487F28418BC2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CASE5.M iNNER</a:t>
            </a:r>
            <a:r>
              <a:rPr lang="en-US" baseline="0"/>
              <a:t> vS. OUTEr Bound computational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26587163846767E-2"/>
          <c:y val="0.13209428887076807"/>
          <c:w val="0.63764140136175451"/>
          <c:h val="0.71860112225362427"/>
        </c:manualLayout>
      </c:layout>
      <c:lineChart>
        <c:grouping val="standard"/>
        <c:varyColors val="0"/>
        <c:ser>
          <c:idx val="2"/>
          <c:order val="2"/>
          <c:tx>
            <c:v>Inner C Bound Comp Time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Tables!$A$3:$A$14</c:f>
              <c:numCache>
                <c:formatCode>General</c:formatCode>
                <c:ptCount val="12"/>
                <c:pt idx="0">
                  <c:v>0.01</c:v>
                </c:pt>
                <c:pt idx="1">
                  <c:v>0.107</c:v>
                </c:pt>
                <c:pt idx="2">
                  <c:v>0.20399999999999999</c:v>
                </c:pt>
                <c:pt idx="3">
                  <c:v>0.30099999999999999</c:v>
                </c:pt>
                <c:pt idx="4">
                  <c:v>0.39800000000000002</c:v>
                </c:pt>
                <c:pt idx="5">
                  <c:v>0.495</c:v>
                </c:pt>
                <c:pt idx="6">
                  <c:v>0.59199999999999997</c:v>
                </c:pt>
                <c:pt idx="7">
                  <c:v>0.68899999999999995</c:v>
                </c:pt>
                <c:pt idx="8">
                  <c:v>0.78599999999999903</c:v>
                </c:pt>
                <c:pt idx="9">
                  <c:v>0.88299999999999901</c:v>
                </c:pt>
                <c:pt idx="10">
                  <c:v>0.97999999999999898</c:v>
                </c:pt>
              </c:numCache>
            </c:numRef>
          </c:cat>
          <c:val>
            <c:numRef>
              <c:f>Tables!$D$3:$D$14</c:f>
              <c:numCache>
                <c:formatCode>General</c:formatCode>
                <c:ptCount val="12"/>
                <c:pt idx="0">
                  <c:v>27.857520151999999</c:v>
                </c:pt>
                <c:pt idx="1">
                  <c:v>123.399812696</c:v>
                </c:pt>
                <c:pt idx="2">
                  <c:v>162.99038551199999</c:v>
                </c:pt>
                <c:pt idx="3">
                  <c:v>149.70470824700001</c:v>
                </c:pt>
                <c:pt idx="4">
                  <c:v>234.96130984199999</c:v>
                </c:pt>
                <c:pt idx="5">
                  <c:v>208.08255896</c:v>
                </c:pt>
                <c:pt idx="6">
                  <c:v>272.14451238999999</c:v>
                </c:pt>
                <c:pt idx="7">
                  <c:v>308.83029656399998</c:v>
                </c:pt>
                <c:pt idx="8">
                  <c:v>1745.300698326</c:v>
                </c:pt>
                <c:pt idx="9">
                  <c:v>18940.206929804001</c:v>
                </c:pt>
                <c:pt idx="10">
                  <c:v>1565.8935722379999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0-4B93-97CA-364895A36A03}"/>
            </c:ext>
          </c:extLst>
        </c:ser>
        <c:ser>
          <c:idx val="4"/>
          <c:order val="4"/>
          <c:tx>
            <c:v>Outer C Bound Comp Time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Tables!$A$3:$A$14</c:f>
              <c:numCache>
                <c:formatCode>General</c:formatCode>
                <c:ptCount val="12"/>
                <c:pt idx="0">
                  <c:v>0.01</c:v>
                </c:pt>
                <c:pt idx="1">
                  <c:v>0.107</c:v>
                </c:pt>
                <c:pt idx="2">
                  <c:v>0.20399999999999999</c:v>
                </c:pt>
                <c:pt idx="3">
                  <c:v>0.30099999999999999</c:v>
                </c:pt>
                <c:pt idx="4">
                  <c:v>0.39800000000000002</c:v>
                </c:pt>
                <c:pt idx="5">
                  <c:v>0.495</c:v>
                </c:pt>
                <c:pt idx="6">
                  <c:v>0.59199999999999997</c:v>
                </c:pt>
                <c:pt idx="7">
                  <c:v>0.68899999999999995</c:v>
                </c:pt>
                <c:pt idx="8">
                  <c:v>0.78599999999999903</c:v>
                </c:pt>
                <c:pt idx="9">
                  <c:v>0.88299999999999901</c:v>
                </c:pt>
                <c:pt idx="10">
                  <c:v>0.97999999999999898</c:v>
                </c:pt>
              </c:numCache>
            </c:numRef>
          </c:cat>
          <c:val>
            <c:numRef>
              <c:f>Tables!$G$3:$G$14</c:f>
              <c:numCache>
                <c:formatCode>General</c:formatCode>
                <c:ptCount val="12"/>
                <c:pt idx="0">
                  <c:v>3.4317398269999999</c:v>
                </c:pt>
                <c:pt idx="1">
                  <c:v>0.100992111</c:v>
                </c:pt>
                <c:pt idx="2">
                  <c:v>8.1517671999999999E-2</c:v>
                </c:pt>
                <c:pt idx="3">
                  <c:v>8.4006927999999995E-2</c:v>
                </c:pt>
                <c:pt idx="4">
                  <c:v>8.2969487999999994E-2</c:v>
                </c:pt>
                <c:pt idx="5">
                  <c:v>9.1230942999999995E-2</c:v>
                </c:pt>
                <c:pt idx="6">
                  <c:v>6.6928092999999994E-2</c:v>
                </c:pt>
                <c:pt idx="7">
                  <c:v>8.5079861000000007E-2</c:v>
                </c:pt>
                <c:pt idx="8">
                  <c:v>7.6164981000000007E-2</c:v>
                </c:pt>
                <c:pt idx="9">
                  <c:v>8.2365670000000002E-2</c:v>
                </c:pt>
                <c:pt idx="10">
                  <c:v>7.2586970000000001E-2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0-4B93-97CA-364895A3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/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 Bound Radius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0.59199999999999997</c:v>
                      </c:pt>
                      <c:pt idx="1">
                        <c:v>0.68899999999999995</c:v>
                      </c:pt>
                      <c:pt idx="2">
                        <c:v>0.78599999999999903</c:v>
                      </c:pt>
                      <c:pt idx="3">
                        <c:v>0.88299999999999901</c:v>
                      </c:pt>
                      <c:pt idx="4">
                        <c:v>0.97999999999999898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8C0-4B93-97CA-364895A36A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Inner C Bound Radius</c:v>
                </c:tx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Tables!$C$9:$C$14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0.648890999999999</c:v>
                      </c:pt>
                      <c:pt idx="1">
                        <c:v>0.65576099999999904</c:v>
                      </c:pt>
                      <c:pt idx="2">
                        <c:v>0.65576099999999904</c:v>
                      </c:pt>
                      <c:pt idx="3">
                        <c:v>0.65576099999999904</c:v>
                      </c:pt>
                      <c:pt idx="4">
                        <c:v>0.65576099999999904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C0-4B93-97CA-364895A36A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Outer C Bound Radius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Tables!$F$9:$F$14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1.278923228</c:v>
                      </c:pt>
                      <c:pt idx="1">
                        <c:v>1.480421872</c:v>
                      </c:pt>
                      <c:pt idx="2">
                        <c:v>1.6958458620000001</c:v>
                      </c:pt>
                      <c:pt idx="3">
                        <c:v>1.909101564</c:v>
                      </c:pt>
                      <c:pt idx="4">
                        <c:v>2.0811769980000001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C0-4B93-97CA-364895A36A0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C Bound Gap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Tables!$H$9:$H$14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0.63003222800000103</c:v>
                      </c:pt>
                      <c:pt idx="1">
                        <c:v>0.82466087200000093</c:v>
                      </c:pt>
                      <c:pt idx="2">
                        <c:v>1.0400848620000009</c:v>
                      </c:pt>
                      <c:pt idx="3">
                        <c:v>1.253340564000001</c:v>
                      </c:pt>
                      <c:pt idx="4">
                        <c:v>1.425415998000001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C0-4B93-97CA-364895A36A03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CASE22.M iNNER</a:t>
            </a:r>
            <a:r>
              <a:rPr lang="en-US" baseline="0"/>
              <a:t> vS. OUTER time elaps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MaxInTime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Tables!$W$33:$W$35</c:f>
              <c:numCache>
                <c:formatCode>General</c:formatCode>
                <c:ptCount val="3"/>
                <c:pt idx="0">
                  <c:v>714.83765871699995</c:v>
                </c:pt>
                <c:pt idx="1">
                  <c:v>1110.9351881</c:v>
                </c:pt>
                <c:pt idx="2">
                  <c:v>2065.4951253899999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7-4517-BBB1-3E58770FB492}"/>
            </c:ext>
          </c:extLst>
        </c:ser>
        <c:ser>
          <c:idx val="5"/>
          <c:order val="5"/>
          <c:tx>
            <c:v>MinOutTime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Tables!$AA$33:$AA$35</c:f>
              <c:numCache>
                <c:formatCode>General</c:formatCode>
                <c:ptCount val="3"/>
                <c:pt idx="0">
                  <c:v>898.20041138399995</c:v>
                </c:pt>
                <c:pt idx="1">
                  <c:v>1933.6122102249999</c:v>
                </c:pt>
                <c:pt idx="2">
                  <c:v>1320.386408091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77-4517-BBB1-3E58770FB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Tables!$N$17:$N$26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3.241E-3</c:v>
                      </c:pt>
                      <c:pt idx="1">
                        <c:v>6.8510000000000003E-3</c:v>
                      </c:pt>
                      <c:pt idx="2">
                        <c:v>1.0460999999999899E-2</c:v>
                      </c:pt>
                      <c:pt idx="3">
                        <c:v>1.40609999999999E-2</c:v>
                      </c:pt>
                      <c:pt idx="4">
                        <c:v>1.7670999999999899E-2</c:v>
                      </c:pt>
                      <c:pt idx="5">
                        <c:v>2.1270999999999901E-2</c:v>
                      </c:pt>
                      <c:pt idx="6">
                        <c:v>2.48709999999999E-2</c:v>
                      </c:pt>
                      <c:pt idx="7">
                        <c:v>2.8470999999999899E-2</c:v>
                      </c:pt>
                      <c:pt idx="8">
                        <c:v>3.2071000000000002E-2</c:v>
                      </c:pt>
                      <c:pt idx="9">
                        <c:v>3.5671000000000001E-2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577-4517-BBB1-3E58770FB49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Tables!$P$17:$P$26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8.85515175160736E-3</c:v>
                      </c:pt>
                      <c:pt idx="1">
                        <c:v>1.7728338779724399E-2</c:v>
                      </c:pt>
                      <c:pt idx="2">
                        <c:v>2.66195579777572E-2</c:v>
                      </c:pt>
                      <c:pt idx="3">
                        <c:v>3.5528806237988202E-2</c:v>
                      </c:pt>
                      <c:pt idx="4">
                        <c:v>4.4456080451576299E-2</c:v>
                      </c:pt>
                      <c:pt idx="5">
                        <c:v>5.3401377508555899E-2</c:v>
                      </c:pt>
                      <c:pt idx="6">
                        <c:v>6.2364694297836899E-2</c:v>
                      </c:pt>
                      <c:pt idx="7">
                        <c:v>7.1346027707203802E-2</c:v>
                      </c:pt>
                      <c:pt idx="8">
                        <c:v>8.0345374623314994E-2</c:v>
                      </c:pt>
                      <c:pt idx="9">
                        <c:v>8.9362731931703507E-2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77-4517-BBB1-3E58770FB4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577-4517-BBB1-3E58770FB49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CGap</c:v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Tables!$R$17:$R$26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5.6141517516073601E-3</c:v>
                      </c:pt>
                      <c:pt idx="1">
                        <c:v>1.08773387797244E-2</c:v>
                      </c:pt>
                      <c:pt idx="2">
                        <c:v>1.6158557977757303E-2</c:v>
                      </c:pt>
                      <c:pt idx="3">
                        <c:v>2.1467806237988302E-2</c:v>
                      </c:pt>
                      <c:pt idx="4">
                        <c:v>2.6785080451576401E-2</c:v>
                      </c:pt>
                      <c:pt idx="5">
                        <c:v>3.2130377508555998E-2</c:v>
                      </c:pt>
                      <c:pt idx="6">
                        <c:v>3.7493694297836999E-2</c:v>
                      </c:pt>
                      <c:pt idx="7">
                        <c:v>4.2875027707203903E-2</c:v>
                      </c:pt>
                      <c:pt idx="8">
                        <c:v>4.8274374623314992E-2</c:v>
                      </c:pt>
                      <c:pt idx="9">
                        <c:v>5.3691731931703505E-2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577-4517-BBB1-3E58770FB492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CASE30.M iNNER</a:t>
            </a:r>
            <a:r>
              <a:rPr lang="en-US" baseline="0"/>
              <a:t> vS. OUTER C bounds Linear Constraints</a:t>
            </a:r>
            <a:endParaRPr lang="en-US"/>
          </a:p>
        </c:rich>
      </c:tx>
      <c:layout>
        <c:manualLayout>
          <c:xMode val="edge"/>
          <c:yMode val="edge"/>
          <c:x val="0.15922749191234817"/>
          <c:y val="2.5956665326744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MaxInC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Tables!$U$33:$U$35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Tables!$X$41:$X$43</c:f>
              <c:numCache>
                <c:formatCode>General</c:formatCode>
                <c:ptCount val="3"/>
                <c:pt idx="0">
                  <c:v>1.3009996489700001E-3</c:v>
                </c:pt>
                <c:pt idx="1">
                  <c:v>7.30099964897E-3</c:v>
                </c:pt>
                <c:pt idx="2">
                  <c:v>1.4800999649E-2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7-4F66-8ECA-061767F60ABF}"/>
            </c:ext>
          </c:extLst>
        </c:ser>
        <c:ser>
          <c:idx val="1"/>
          <c:order val="1"/>
          <c:tx>
            <c:v>MinOutC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Tables!$U$33:$U$35</c:f>
              <c:numCache>
                <c:formatCode>General</c:formatCode>
                <c:ptCount val="3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</c:numCache>
            </c:numRef>
          </c:cat>
          <c:val>
            <c:numRef>
              <c:f>Tables!$Z$41:$Z$43</c:f>
              <c:numCache>
                <c:formatCode>General</c:formatCode>
                <c:ptCount val="3"/>
                <c:pt idx="0">
                  <c:v>8.11917081729744E-3</c:v>
                </c:pt>
                <c:pt idx="1">
                  <c:v>4.0015348724220703E-2</c:v>
                </c:pt>
                <c:pt idx="2">
                  <c:v>7.8463224216558394E-2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7-4F66-8ECA-061767F6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Tables!$U$33:$U$35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1E-3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37-4F66-8ECA-061767F60AB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CGap</c:v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Tables!$U$33:$U$35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1E-3</c:v>
                      </c:pt>
                      <c:pt idx="1">
                        <c:v>5.0000000000000001E-3</c:v>
                      </c:pt>
                      <c:pt idx="2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Tables!$R$3:$R$12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4.3486410067369967E-3</c:v>
                      </c:pt>
                      <c:pt idx="1">
                        <c:v>6.4039918655768996E-3</c:v>
                      </c:pt>
                      <c:pt idx="2">
                        <c:v>8.5564494168898914E-3</c:v>
                      </c:pt>
                      <c:pt idx="3">
                        <c:v>1.06215216548948E-2</c:v>
                      </c:pt>
                      <c:pt idx="4">
                        <c:v>1.2787279734074009E-2</c:v>
                      </c:pt>
                      <c:pt idx="5">
                        <c:v>1.4985527981796004E-2</c:v>
                      </c:pt>
                      <c:pt idx="6">
                        <c:v>1.7157209674542012E-2</c:v>
                      </c:pt>
                      <c:pt idx="7">
                        <c:v>1.9460139564820012E-2</c:v>
                      </c:pt>
                      <c:pt idx="8">
                        <c:v>2.1794549540918001E-2</c:v>
                      </c:pt>
                      <c:pt idx="9">
                        <c:v>2.4160674217163003E-2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37-4F66-8ECA-061767F60ABF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CASE30.M iNNER</a:t>
            </a:r>
            <a:r>
              <a:rPr lang="en-US" baseline="0"/>
              <a:t> vS. OUTER C bd. Gap Linear Constraints</a:t>
            </a:r>
            <a:endParaRPr lang="en-US"/>
          </a:p>
        </c:rich>
      </c:tx>
      <c:layout>
        <c:manualLayout>
          <c:xMode val="edge"/>
          <c:yMode val="edge"/>
          <c:x val="0.15922747845495688"/>
          <c:y val="1.5087013579824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CGap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  <c:extLst xmlns:c15="http://schemas.microsoft.com/office/drawing/2012/chart"/>
            </c:numRef>
          </c:cat>
          <c:val>
            <c:numRef>
              <c:f>Tables!$AB$41:$AB$43</c:f>
              <c:numCache>
                <c:formatCode>General</c:formatCode>
                <c:ptCount val="3"/>
                <c:pt idx="0">
                  <c:v>6.8181711683274401E-3</c:v>
                </c:pt>
                <c:pt idx="1">
                  <c:v>3.2714349075250705E-2</c:v>
                </c:pt>
                <c:pt idx="2">
                  <c:v>6.3662224567558393E-2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7-40CB-A27E-9297FFFB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Tables!$N$17:$N$26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3.241E-3</c:v>
                      </c:pt>
                      <c:pt idx="1">
                        <c:v>6.8510000000000003E-3</c:v>
                      </c:pt>
                      <c:pt idx="2">
                        <c:v>1.0460999999999899E-2</c:v>
                      </c:pt>
                      <c:pt idx="3">
                        <c:v>1.40609999999999E-2</c:v>
                      </c:pt>
                      <c:pt idx="4">
                        <c:v>1.7670999999999899E-2</c:v>
                      </c:pt>
                      <c:pt idx="5">
                        <c:v>2.1270999999999901E-2</c:v>
                      </c:pt>
                      <c:pt idx="6">
                        <c:v>2.48709999999999E-2</c:v>
                      </c:pt>
                      <c:pt idx="7">
                        <c:v>2.8470999999999899E-2</c:v>
                      </c:pt>
                      <c:pt idx="8">
                        <c:v>3.2071000000000002E-2</c:v>
                      </c:pt>
                      <c:pt idx="9">
                        <c:v>3.5671000000000001E-2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077-40CB-A27E-9297FFFB7D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Tables!$P$17:$P$26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8.85515175160736E-3</c:v>
                      </c:pt>
                      <c:pt idx="1">
                        <c:v>1.7728338779724399E-2</c:v>
                      </c:pt>
                      <c:pt idx="2">
                        <c:v>2.66195579777572E-2</c:v>
                      </c:pt>
                      <c:pt idx="3">
                        <c:v>3.5528806237988202E-2</c:v>
                      </c:pt>
                      <c:pt idx="4">
                        <c:v>4.4456080451576299E-2</c:v>
                      </c:pt>
                      <c:pt idx="5">
                        <c:v>5.3401377508555899E-2</c:v>
                      </c:pt>
                      <c:pt idx="6">
                        <c:v>6.2364694297836899E-2</c:v>
                      </c:pt>
                      <c:pt idx="7">
                        <c:v>7.1346027707203802E-2</c:v>
                      </c:pt>
                      <c:pt idx="8">
                        <c:v>8.0345374623314994E-2</c:v>
                      </c:pt>
                      <c:pt idx="9">
                        <c:v>8.9362731931703507E-2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77-40CB-A27E-9297FFFB7D1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77-40CB-A27E-9297FFFB7D1B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CASE30.M iNNER</a:t>
            </a:r>
            <a:r>
              <a:rPr lang="en-US" baseline="0"/>
              <a:t> vS. OUTER time elaps Linear Constraints</a:t>
            </a:r>
            <a:endParaRPr lang="en-US"/>
          </a:p>
        </c:rich>
      </c:tx>
      <c:layout>
        <c:manualLayout>
          <c:xMode val="edge"/>
          <c:yMode val="edge"/>
          <c:x val="0.16447682228697791"/>
          <c:y val="5.8565274449389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v>MaxInTime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Tables!$W$41:$W$43</c:f>
              <c:numCache>
                <c:formatCode>General</c:formatCode>
                <c:ptCount val="3"/>
                <c:pt idx="0">
                  <c:v>23270.649331799999</c:v>
                </c:pt>
                <c:pt idx="1">
                  <c:v>52588.638931200003</c:v>
                </c:pt>
                <c:pt idx="2">
                  <c:v>69598.271390099995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1-42F6-9AE3-98748D672D2B}"/>
            </c:ext>
          </c:extLst>
        </c:ser>
        <c:ser>
          <c:idx val="5"/>
          <c:order val="5"/>
          <c:tx>
            <c:v>MinOutTime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</c:numRef>
          </c:cat>
          <c:val>
            <c:numRef>
              <c:f>Tables!$AA$41:$AA$43</c:f>
              <c:numCache>
                <c:formatCode>General</c:formatCode>
                <c:ptCount val="3"/>
                <c:pt idx="0">
                  <c:v>39477.325201309002</c:v>
                </c:pt>
                <c:pt idx="1">
                  <c:v>29538.340151382999</c:v>
                </c:pt>
                <c:pt idx="2">
                  <c:v>47697.537219099002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1-42F6-9AE3-98748D672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Tables!$N$17:$N$26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3.241E-3</c:v>
                      </c:pt>
                      <c:pt idx="1">
                        <c:v>6.8510000000000003E-3</c:v>
                      </c:pt>
                      <c:pt idx="2">
                        <c:v>1.0460999999999899E-2</c:v>
                      </c:pt>
                      <c:pt idx="3">
                        <c:v>1.40609999999999E-2</c:v>
                      </c:pt>
                      <c:pt idx="4">
                        <c:v>1.7670999999999899E-2</c:v>
                      </c:pt>
                      <c:pt idx="5">
                        <c:v>2.1270999999999901E-2</c:v>
                      </c:pt>
                      <c:pt idx="6">
                        <c:v>2.48709999999999E-2</c:v>
                      </c:pt>
                      <c:pt idx="7">
                        <c:v>2.8470999999999899E-2</c:v>
                      </c:pt>
                      <c:pt idx="8">
                        <c:v>3.2071000000000002E-2</c:v>
                      </c:pt>
                      <c:pt idx="9">
                        <c:v>3.5671000000000001E-2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061-42F6-9AE3-98748D672D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Tables!$P$17:$P$26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8.85515175160736E-3</c:v>
                      </c:pt>
                      <c:pt idx="1">
                        <c:v>1.7728338779724399E-2</c:v>
                      </c:pt>
                      <c:pt idx="2">
                        <c:v>2.66195579777572E-2</c:v>
                      </c:pt>
                      <c:pt idx="3">
                        <c:v>3.5528806237988202E-2</c:v>
                      </c:pt>
                      <c:pt idx="4">
                        <c:v>4.4456080451576299E-2</c:v>
                      </c:pt>
                      <c:pt idx="5">
                        <c:v>5.3401377508555899E-2</c:v>
                      </c:pt>
                      <c:pt idx="6">
                        <c:v>6.2364694297836899E-2</c:v>
                      </c:pt>
                      <c:pt idx="7">
                        <c:v>7.1346027707203802E-2</c:v>
                      </c:pt>
                      <c:pt idx="8">
                        <c:v>8.0345374623314994E-2</c:v>
                      </c:pt>
                      <c:pt idx="9">
                        <c:v>8.9362731931703507E-2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61-42F6-9AE3-98748D672D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61-42F6-9AE3-98748D672D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CGap</c:v>
                </c:tx>
                <c:spPr>
                  <a:ln w="38100" cap="flat" cmpd="dbl" algn="ctr">
                    <a:solidFill>
                      <a:schemeClr val="accent4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Tables!$R$17:$R$26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5.6141517516073601E-3</c:v>
                      </c:pt>
                      <c:pt idx="1">
                        <c:v>1.08773387797244E-2</c:v>
                      </c:pt>
                      <c:pt idx="2">
                        <c:v>1.6158557977757303E-2</c:v>
                      </c:pt>
                      <c:pt idx="3">
                        <c:v>2.1467806237988302E-2</c:v>
                      </c:pt>
                      <c:pt idx="4">
                        <c:v>2.6785080451576401E-2</c:v>
                      </c:pt>
                      <c:pt idx="5">
                        <c:v>3.2130377508555998E-2</c:v>
                      </c:pt>
                      <c:pt idx="6">
                        <c:v>3.7493694297836999E-2</c:v>
                      </c:pt>
                      <c:pt idx="7">
                        <c:v>4.2875027707203903E-2</c:v>
                      </c:pt>
                      <c:pt idx="8">
                        <c:v>4.8274374623314992E-2</c:v>
                      </c:pt>
                      <c:pt idx="9">
                        <c:v>5.3691731931703505E-2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061-42F6-9AE3-98748D672D2B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CASE30.M iNNER</a:t>
            </a:r>
            <a:r>
              <a:rPr lang="en-US" baseline="0"/>
              <a:t> vS. OUTER C bd. Gap Linear Constraints</a:t>
            </a:r>
            <a:endParaRPr lang="en-US"/>
          </a:p>
        </c:rich>
      </c:tx>
      <c:layout>
        <c:manualLayout>
          <c:xMode val="edge"/>
          <c:yMode val="edge"/>
          <c:x val="0.15922747845495688"/>
          <c:y val="1.50870135798242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v>CGap30</c:v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Tables!$K$3:$K$12</c:f>
              <c:numCache>
                <c:formatCode>General</c:formatCode>
                <c:ptCount val="1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</c:numCache>
              <c:extLst xmlns:c15="http://schemas.microsoft.com/office/drawing/2012/chart"/>
            </c:numRef>
          </c:cat>
          <c:val>
            <c:numRef>
              <c:f>Tables!$AB$41:$AB$43</c:f>
              <c:numCache>
                <c:formatCode>General</c:formatCode>
                <c:ptCount val="3"/>
                <c:pt idx="0">
                  <c:v>6.8181711683274401E-3</c:v>
                </c:pt>
                <c:pt idx="1">
                  <c:v>3.2714349075250705E-2</c:v>
                </c:pt>
                <c:pt idx="2">
                  <c:v>6.3662224567558393E-2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B-470B-B47B-C883A1D4C2C4}"/>
            </c:ext>
          </c:extLst>
        </c:ser>
        <c:ser>
          <c:idx val="4"/>
          <c:order val="4"/>
          <c:tx>
            <c:v>CGap5</c:v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(Tables!$AB$3,Tables!$AB$7,Tables!$AB$12)</c:f>
              <c:numCache>
                <c:formatCode>General</c:formatCode>
                <c:ptCount val="3"/>
                <c:pt idx="0">
                  <c:v>2.3486410170369988E-3</c:v>
                </c:pt>
                <c:pt idx="1">
                  <c:v>1.1587279744074003E-2</c:v>
                </c:pt>
                <c:pt idx="2">
                  <c:v>2.4960674227162E-2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2B-470B-B47B-C883A1D4C2C4}"/>
            </c:ext>
          </c:extLst>
        </c:ser>
        <c:ser>
          <c:idx val="5"/>
          <c:order val="5"/>
          <c:tx>
            <c:v>CGap9</c:v>
          </c:tx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(Tables!$AB$17,Tables!$AB$21,Tables!$AB$26)</c:f>
              <c:numCache>
                <c:formatCode>General</c:formatCode>
                <c:ptCount val="3"/>
                <c:pt idx="0">
                  <c:v>5.6541517516073602E-3</c:v>
                </c:pt>
                <c:pt idx="1">
                  <c:v>2.6855080451576301E-2</c:v>
                </c:pt>
                <c:pt idx="2">
                  <c:v>5.3761731931703506E-2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2B-470B-B47B-C883A1D4C2C4}"/>
            </c:ext>
          </c:extLst>
        </c:ser>
        <c:ser>
          <c:idx val="6"/>
          <c:order val="6"/>
          <c:tx>
            <c:v>CGap14</c:v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(Tables!$R$33,Tables!$R$37,Tables!$R$42)</c:f>
              <c:numCache>
                <c:formatCode>General</c:formatCode>
                <c:ptCount val="3"/>
                <c:pt idx="0">
                  <c:v>2.4562549283819596E-3</c:v>
                </c:pt>
                <c:pt idx="1">
                  <c:v>1.1661746106967909E-2</c:v>
                </c:pt>
                <c:pt idx="2">
                  <c:v>2.3178999584523598E-2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2B-470B-B47B-C883A1D4C2C4}"/>
            </c:ext>
          </c:extLst>
        </c:ser>
        <c:ser>
          <c:idx val="7"/>
          <c:order val="7"/>
          <c:tx>
            <c:v>CGap22</c:v>
          </c:tx>
          <c:spPr>
            <a:ln w="38100" cap="flat" cmpd="dbl" algn="ctr">
              <a:solidFill>
                <a:schemeClr val="accent2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(Tables!$AB$33,Tables!$AB$34,Tables!$AB$35)</c:f>
              <c:numCache>
                <c:formatCode>General</c:formatCode>
                <c:ptCount val="3"/>
                <c:pt idx="0">
                  <c:v>1.3839404152117302E-3</c:v>
                </c:pt>
                <c:pt idx="1">
                  <c:v>8.1033677165935018E-3</c:v>
                </c:pt>
                <c:pt idx="2">
                  <c:v>2.2406081351903303E-2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2B-470B-B47B-C883A1D4C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9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MaxInC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Tables!$N$17:$N$26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3.241E-3</c:v>
                      </c:pt>
                      <c:pt idx="1">
                        <c:v>6.8510000000000003E-3</c:v>
                      </c:pt>
                      <c:pt idx="2">
                        <c:v>1.0460999999999899E-2</c:v>
                      </c:pt>
                      <c:pt idx="3">
                        <c:v>1.40609999999999E-2</c:v>
                      </c:pt>
                      <c:pt idx="4">
                        <c:v>1.7670999999999899E-2</c:v>
                      </c:pt>
                      <c:pt idx="5">
                        <c:v>2.1270999999999901E-2</c:v>
                      </c:pt>
                      <c:pt idx="6">
                        <c:v>2.48709999999999E-2</c:v>
                      </c:pt>
                      <c:pt idx="7">
                        <c:v>2.8470999999999899E-2</c:v>
                      </c:pt>
                      <c:pt idx="8">
                        <c:v>3.2071000000000002E-2</c:v>
                      </c:pt>
                      <c:pt idx="9">
                        <c:v>3.5671000000000001E-2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2B-470B-B47B-C883A1D4C2C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MinOutC</c:v>
                </c:tx>
                <c:spPr>
                  <a:ln w="38100" cap="flat" cmpd="dbl" algn="ctr">
                    <a:solidFill>
                      <a:schemeClr val="accent2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Tables!$P$17:$P$26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8.85515175160736E-3</c:v>
                      </c:pt>
                      <c:pt idx="1">
                        <c:v>1.7728338779724399E-2</c:v>
                      </c:pt>
                      <c:pt idx="2">
                        <c:v>2.66195579777572E-2</c:v>
                      </c:pt>
                      <c:pt idx="3">
                        <c:v>3.5528806237988202E-2</c:v>
                      </c:pt>
                      <c:pt idx="4">
                        <c:v>4.4456080451576299E-2</c:v>
                      </c:pt>
                      <c:pt idx="5">
                        <c:v>5.3401377508555899E-2</c:v>
                      </c:pt>
                      <c:pt idx="6">
                        <c:v>6.2364694297836899E-2</c:v>
                      </c:pt>
                      <c:pt idx="7">
                        <c:v>7.1346027707203802E-2</c:v>
                      </c:pt>
                      <c:pt idx="8">
                        <c:v>8.0345374623314994E-2</c:v>
                      </c:pt>
                      <c:pt idx="9">
                        <c:v>8.9362731931703507E-2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2B-470B-B47B-C883A1D4C2C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Ratio</c:v>
                </c:tx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Tables!$K$3:$K$12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1E-3</c:v>
                      </c:pt>
                      <c:pt idx="1">
                        <c:v>2E-3</c:v>
                      </c:pt>
                      <c:pt idx="2">
                        <c:v>3.0000000000000001E-3</c:v>
                      </c:pt>
                      <c:pt idx="3">
                        <c:v>4.0000000000000001E-3</c:v>
                      </c:pt>
                      <c:pt idx="4">
                        <c:v>5.0000000000000001E-3</c:v>
                      </c:pt>
                      <c:pt idx="5">
                        <c:v>6.0000000000000001E-3</c:v>
                      </c:pt>
                      <c:pt idx="6">
                        <c:v>7.0000000000000001E-3</c:v>
                      </c:pt>
                      <c:pt idx="7">
                        <c:v>8.0000000000000002E-3</c:v>
                      </c:pt>
                      <c:pt idx="8">
                        <c:v>8.9999999999999993E-3</c:v>
                      </c:pt>
                      <c:pt idx="9">
                        <c:v>0.01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Tables!$S$3:$S$12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0.81689655833098995</c:v>
                      </c:pt>
                      <c:pt idx="1">
                        <c:v>0.86519328571409848</c:v>
                      </c:pt>
                      <c:pt idx="2">
                        <c:v>0.87992203640589772</c:v>
                      </c:pt>
                      <c:pt idx="3">
                        <c:v>0.88822100834715478</c:v>
                      </c:pt>
                      <c:pt idx="4">
                        <c:v>0.89235234517495898</c:v>
                      </c:pt>
                      <c:pt idx="5">
                        <c:v>0.89490221696323791</c:v>
                      </c:pt>
                      <c:pt idx="6">
                        <c:v>0.89692782525963921</c:v>
                      </c:pt>
                      <c:pt idx="7">
                        <c:v>0.89777252011987652</c:v>
                      </c:pt>
                      <c:pt idx="8">
                        <c:v>0.89829677010274722</c:v>
                      </c:pt>
                      <c:pt idx="9">
                        <c:v>0.89859605286269451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2B-470B-B47B-C883A1D4C2C4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CASE14.M iNNER vS. OUTER BOUNDS ON c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Inner C Bound Radius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Tables!$A$19:$A$30</c:f>
              <c:numCache>
                <c:formatCode>General</c:formatCode>
                <c:ptCount val="12"/>
                <c:pt idx="0">
                  <c:v>0.01</c:v>
                </c:pt>
                <c:pt idx="1">
                  <c:v>7.3999999999999996E-2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0.26600000000000001</c:v>
                </c:pt>
                <c:pt idx="5">
                  <c:v>0.33</c:v>
                </c:pt>
                <c:pt idx="6">
                  <c:v>0.39400000000000002</c:v>
                </c:pt>
                <c:pt idx="7">
                  <c:v>0.45800000000000002</c:v>
                </c:pt>
                <c:pt idx="8">
                  <c:v>0.52200000000000002</c:v>
                </c:pt>
                <c:pt idx="9">
                  <c:v>0.58599999999999997</c:v>
                </c:pt>
                <c:pt idx="10">
                  <c:v>0.65</c:v>
                </c:pt>
              </c:numCache>
            </c:numRef>
          </c:cat>
          <c:val>
            <c:numRef>
              <c:f>Tables!$C$19:$C$30</c:f>
              <c:numCache>
                <c:formatCode>General</c:formatCode>
                <c:ptCount val="12"/>
                <c:pt idx="0">
                  <c:v>6.3309999999999998E-3</c:v>
                </c:pt>
                <c:pt idx="1">
                  <c:v>2.0191000000000001E-2</c:v>
                </c:pt>
                <c:pt idx="2">
                  <c:v>3.3271000000000002E-2</c:v>
                </c:pt>
                <c:pt idx="3">
                  <c:v>4.4590999999999999E-2</c:v>
                </c:pt>
                <c:pt idx="4">
                  <c:v>5.3051000000000098E-2</c:v>
                </c:pt>
                <c:pt idx="5">
                  <c:v>5.7041000000000099E-2</c:v>
                </c:pt>
                <c:pt idx="6">
                  <c:v>6.0161000000000103E-2</c:v>
                </c:pt>
                <c:pt idx="7">
                  <c:v>6.2591000000000105E-2</c:v>
                </c:pt>
                <c:pt idx="8">
                  <c:v>6.4441000000000095E-2</c:v>
                </c:pt>
                <c:pt idx="9">
                  <c:v>6.5761000000000097E-2</c:v>
                </c:pt>
                <c:pt idx="10">
                  <c:v>6.6601000000000105E-2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0-4C75-B7AC-D07687F3CBF9}"/>
            </c:ext>
          </c:extLst>
        </c:ser>
        <c:ser>
          <c:idx val="3"/>
          <c:order val="3"/>
          <c:tx>
            <c:v>Outer C Bound Radius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Tables!$A$19:$A$30</c:f>
              <c:numCache>
                <c:formatCode>General</c:formatCode>
                <c:ptCount val="12"/>
                <c:pt idx="0">
                  <c:v>0.01</c:v>
                </c:pt>
                <c:pt idx="1">
                  <c:v>7.3999999999999996E-2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0.26600000000000001</c:v>
                </c:pt>
                <c:pt idx="5">
                  <c:v>0.33</c:v>
                </c:pt>
                <c:pt idx="6">
                  <c:v>0.39400000000000002</c:v>
                </c:pt>
                <c:pt idx="7">
                  <c:v>0.45800000000000002</c:v>
                </c:pt>
                <c:pt idx="8">
                  <c:v>0.52200000000000002</c:v>
                </c:pt>
                <c:pt idx="9">
                  <c:v>0.58599999999999997</c:v>
                </c:pt>
                <c:pt idx="10">
                  <c:v>0.65</c:v>
                </c:pt>
              </c:numCache>
            </c:numRef>
          </c:cat>
          <c:val>
            <c:numRef>
              <c:f>Tables!$F$19:$F$30</c:f>
              <c:numCache>
                <c:formatCode>General</c:formatCode>
                <c:ptCount val="12"/>
                <c:pt idx="0">
                  <c:v>2.9332358259535601E-2</c:v>
                </c:pt>
                <c:pt idx="1">
                  <c:v>0.249243340968032</c:v>
                </c:pt>
                <c:pt idx="2">
                  <c:v>0.58836213787110003</c:v>
                </c:pt>
                <c:pt idx="3">
                  <c:v>1.05436423140074</c:v>
                </c:pt>
                <c:pt idx="4">
                  <c:v>1.6422635496298901</c:v>
                </c:pt>
                <c:pt idx="5">
                  <c:v>2.3345936475318601</c:v>
                </c:pt>
                <c:pt idx="6">
                  <c:v>3.1319535064958801</c:v>
                </c:pt>
                <c:pt idx="7">
                  <c:v>4.0349810381500797</c:v>
                </c:pt>
                <c:pt idx="8">
                  <c:v>5.0565205078212001</c:v>
                </c:pt>
                <c:pt idx="9">
                  <c:v>6.1981655648011804</c:v>
                </c:pt>
                <c:pt idx="10">
                  <c:v>7.4489771294355398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0-4C75-B7AC-D07687F3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79510992"/>
        <c:axId val="379511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Tables!$A$25:$A$31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0.39400000000000002</c:v>
                      </c:pt>
                      <c:pt idx="1">
                        <c:v>0.45800000000000002</c:v>
                      </c:pt>
                      <c:pt idx="2">
                        <c:v>0.52200000000000002</c:v>
                      </c:pt>
                      <c:pt idx="3">
                        <c:v>0.58599999999999997</c:v>
                      </c:pt>
                      <c:pt idx="4">
                        <c:v>0.65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9E0-4C75-B7AC-D07687F3CB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Inner C Bound Comp. Time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Tables!$D$30:$D$31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E0-4C75-B7AC-D07687F3CB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Outer C Bound Comp. Time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Tables!$G$30:$G$31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E0-4C75-B7AC-D07687F3CB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C Bound Gap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Tables!$H$25:$H$31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3.0717925064958802</c:v>
                      </c:pt>
                      <c:pt idx="1">
                        <c:v>3.9723900381500794</c:v>
                      </c:pt>
                      <c:pt idx="2">
                        <c:v>4.9920795078211997</c:v>
                      </c:pt>
                      <c:pt idx="3">
                        <c:v>6.1324045648011802</c:v>
                      </c:pt>
                      <c:pt idx="4">
                        <c:v>7.3823761294355394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E0-4C75-B7AC-D07687F3CBF9}"/>
                  </c:ext>
                </c:extLst>
              </c15:ser>
            </c15:filteredLineSeries>
          </c:ext>
        </c:extLst>
      </c:lineChart>
      <c:catAx>
        <c:axId val="379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1648"/>
        <c:crosses val="autoZero"/>
        <c:auto val="1"/>
        <c:lblAlgn val="ctr"/>
        <c:lblOffset val="100"/>
        <c:noMultiLvlLbl val="0"/>
      </c:catAx>
      <c:valAx>
        <c:axId val="379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CASE5.M iNNER</a:t>
            </a:r>
            <a:r>
              <a:rPr lang="en-US" baseline="0"/>
              <a:t> vS. OUTER Scaled C BOUND GAP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26587163846767E-2"/>
          <c:y val="0.13209428887076807"/>
          <c:w val="0.63764140136175451"/>
          <c:h val="0.71860112225362427"/>
        </c:manualLayout>
      </c:layout>
      <c:lineChart>
        <c:grouping val="standard"/>
        <c:varyColors val="0"/>
        <c:ser>
          <c:idx val="6"/>
          <c:order val="6"/>
          <c:tx>
            <c:v>Case5.M Inner vs. outer scaled c bound gap</c:v>
          </c:tx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Tables!$A$3:$A$14</c:f>
              <c:numCache>
                <c:formatCode>General</c:formatCode>
                <c:ptCount val="12"/>
                <c:pt idx="0">
                  <c:v>0.01</c:v>
                </c:pt>
                <c:pt idx="1">
                  <c:v>0.107</c:v>
                </c:pt>
                <c:pt idx="2">
                  <c:v>0.20399999999999999</c:v>
                </c:pt>
                <c:pt idx="3">
                  <c:v>0.30099999999999999</c:v>
                </c:pt>
                <c:pt idx="4">
                  <c:v>0.39800000000000002</c:v>
                </c:pt>
                <c:pt idx="5">
                  <c:v>0.495</c:v>
                </c:pt>
                <c:pt idx="6">
                  <c:v>0.59199999999999997</c:v>
                </c:pt>
                <c:pt idx="7">
                  <c:v>0.68899999999999995</c:v>
                </c:pt>
                <c:pt idx="8">
                  <c:v>0.78599999999999903</c:v>
                </c:pt>
                <c:pt idx="9">
                  <c:v>0.88299999999999901</c:v>
                </c:pt>
                <c:pt idx="10">
                  <c:v>0.97999999999999898</c:v>
                </c:pt>
              </c:numCache>
            </c:numRef>
          </c:cat>
          <c:val>
            <c:numRef>
              <c:f>Tables!$I$3:$I$14</c:f>
              <c:numCache>
                <c:formatCode>General</c:formatCode>
                <c:ptCount val="12"/>
                <c:pt idx="0">
                  <c:v>2.0237055837563466E-4</c:v>
                </c:pt>
                <c:pt idx="1">
                  <c:v>1.281304644954618E-2</c:v>
                </c:pt>
                <c:pt idx="2">
                  <c:v>4.6012155405405375E-2</c:v>
                </c:pt>
                <c:pt idx="3">
                  <c:v>0.10424525014889811</c:v>
                </c:pt>
                <c:pt idx="4">
                  <c:v>0.19032129140328763</c:v>
                </c:pt>
                <c:pt idx="5">
                  <c:v>0.30676987407407486</c:v>
                </c:pt>
                <c:pt idx="6">
                  <c:v>0.45391370893371835</c:v>
                </c:pt>
                <c:pt idx="7">
                  <c:v>0.63877681797056618</c:v>
                </c:pt>
                <c:pt idx="8">
                  <c:v>0.87109284924623132</c:v>
                </c:pt>
                <c:pt idx="9">
                  <c:v>1.1425164667274386</c:v>
                </c:pt>
                <c:pt idx="10">
                  <c:v>1.4254159979999996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F-44CB-9A40-AE1541F74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accent1">
                  <a:alpha val="29000"/>
                </a:schemeClr>
              </a:solidFill>
            </a:ln>
            <a:effectLst/>
          </c:spPr>
        </c:hiLowLines>
        <c:marker val="1"/>
        <c:smooth val="0"/>
        <c:axId val="382635672"/>
        <c:axId val="382634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X Bound Radius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0.59199999999999997</c:v>
                      </c:pt>
                      <c:pt idx="1">
                        <c:v>0.68899999999999995</c:v>
                      </c:pt>
                      <c:pt idx="2">
                        <c:v>0.78599999999999903</c:v>
                      </c:pt>
                      <c:pt idx="3">
                        <c:v>0.88299999999999901</c:v>
                      </c:pt>
                      <c:pt idx="4">
                        <c:v>0.97999999999999898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98F-44CB-9A40-AE1541F74DE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Inner C Bound Radius</c:v>
                </c:tx>
                <c:spPr>
                  <a:ln w="38100" cap="flat" cmpd="dbl" algn="ctr">
                    <a:solidFill>
                      <a:schemeClr val="accent6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Tables!$C$9:$C$14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0.648890999999999</c:v>
                      </c:pt>
                      <c:pt idx="1">
                        <c:v>0.65576099999999904</c:v>
                      </c:pt>
                      <c:pt idx="2">
                        <c:v>0.65576099999999904</c:v>
                      </c:pt>
                      <c:pt idx="3">
                        <c:v>0.65576099999999904</c:v>
                      </c:pt>
                      <c:pt idx="4">
                        <c:v>0.65576099999999904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98F-44CB-9A40-AE1541F74DED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38100" cap="flat" cmpd="dbl" algn="ctr">
                    <a:solidFill>
                      <a:schemeClr val="accent3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3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Tables!$D$9:$D$14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272.14451238999999</c:v>
                      </c:pt>
                      <c:pt idx="1">
                        <c:v>308.83029656399998</c:v>
                      </c:pt>
                      <c:pt idx="2">
                        <c:v>1745.300698326</c:v>
                      </c:pt>
                      <c:pt idx="3">
                        <c:v>18940.206929804001</c:v>
                      </c:pt>
                      <c:pt idx="4">
                        <c:v>1565.8935722379999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8F-44CB-9A40-AE1541F74DE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Outer C Bound Radius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4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Tables!$F$9:$F$14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1.278923228</c:v>
                      </c:pt>
                      <c:pt idx="1">
                        <c:v>1.480421872</c:v>
                      </c:pt>
                      <c:pt idx="2">
                        <c:v>1.6958458620000001</c:v>
                      </c:pt>
                      <c:pt idx="3">
                        <c:v>1.909101564</c:v>
                      </c:pt>
                      <c:pt idx="4">
                        <c:v>2.0811769980000001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8F-44CB-9A40-AE1541F74DED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38100" cap="flat" cmpd="dbl" algn="ctr">
                    <a:solidFill>
                      <a:schemeClr val="accent5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5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Tables!$G$9:$G$14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6.6928092999999994E-2</c:v>
                      </c:pt>
                      <c:pt idx="1">
                        <c:v>8.5079861000000007E-2</c:v>
                      </c:pt>
                      <c:pt idx="2">
                        <c:v>7.6164981000000007E-2</c:v>
                      </c:pt>
                      <c:pt idx="3">
                        <c:v>8.2365670000000002E-2</c:v>
                      </c:pt>
                      <c:pt idx="4">
                        <c:v>7.2586970000000001E-2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8F-44CB-9A40-AE1541F74DE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C Bound Gap</c:v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6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0.107</c:v>
                      </c:pt>
                      <c:pt idx="2">
                        <c:v>0.20399999999999999</c:v>
                      </c:pt>
                      <c:pt idx="3">
                        <c:v>0.30099999999999999</c:v>
                      </c:pt>
                      <c:pt idx="4">
                        <c:v>0.39800000000000002</c:v>
                      </c:pt>
                      <c:pt idx="5">
                        <c:v>0.495</c:v>
                      </c:pt>
                      <c:pt idx="6">
                        <c:v>0.59199999999999997</c:v>
                      </c:pt>
                      <c:pt idx="7">
                        <c:v>0.68899999999999995</c:v>
                      </c:pt>
                      <c:pt idx="8">
                        <c:v>0.78599999999999903</c:v>
                      </c:pt>
                      <c:pt idx="9">
                        <c:v>0.88299999999999901</c:v>
                      </c:pt>
                      <c:pt idx="10">
                        <c:v>0.97999999999999898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Tables!$H$9:$H$14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0.63003222800000103</c:v>
                      </c:pt>
                      <c:pt idx="1">
                        <c:v>0.82466087200000093</c:v>
                      </c:pt>
                      <c:pt idx="2">
                        <c:v>1.0400848620000009</c:v>
                      </c:pt>
                      <c:pt idx="3">
                        <c:v>1.253340564000001</c:v>
                      </c:pt>
                      <c:pt idx="4">
                        <c:v>1.425415998000001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8F-44CB-9A40-AE1541F74DED}"/>
                  </c:ext>
                </c:extLst>
              </c15:ser>
            </c15:filteredLineSeries>
          </c:ext>
        </c:extLst>
      </c:lineChart>
      <c:catAx>
        <c:axId val="382635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BOUND RADIUS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4360"/>
        <c:crosses val="autoZero"/>
        <c:auto val="1"/>
        <c:lblAlgn val="ctr"/>
        <c:lblOffset val="100"/>
        <c:noMultiLvlLbl val="0"/>
      </c:catAx>
      <c:valAx>
        <c:axId val="38263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</a:t>
                </a:r>
                <a:r>
                  <a:rPr lang="en-US"/>
                  <a:t>c</a:t>
                </a:r>
                <a:r>
                  <a:rPr lang="en-US" baseline="0"/>
                  <a:t> bOUND  GAP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3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CASE14.M C BOUND GAP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v>C Bound Gap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Tables!$A$19:$A$30</c:f>
              <c:numCache>
                <c:formatCode>General</c:formatCode>
                <c:ptCount val="12"/>
                <c:pt idx="0">
                  <c:v>0.01</c:v>
                </c:pt>
                <c:pt idx="1">
                  <c:v>7.3999999999999996E-2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0.26600000000000001</c:v>
                </c:pt>
                <c:pt idx="5">
                  <c:v>0.33</c:v>
                </c:pt>
                <c:pt idx="6">
                  <c:v>0.39400000000000002</c:v>
                </c:pt>
                <c:pt idx="7">
                  <c:v>0.45800000000000002</c:v>
                </c:pt>
                <c:pt idx="8">
                  <c:v>0.52200000000000002</c:v>
                </c:pt>
                <c:pt idx="9">
                  <c:v>0.58599999999999997</c:v>
                </c:pt>
                <c:pt idx="10">
                  <c:v>0.65</c:v>
                </c:pt>
              </c:numCache>
            </c:numRef>
          </c:cat>
          <c:val>
            <c:numRef>
              <c:f>Tables!$H$19:$H$30</c:f>
              <c:numCache>
                <c:formatCode>General</c:formatCode>
                <c:ptCount val="12"/>
                <c:pt idx="0">
                  <c:v>2.3001358259535601E-2</c:v>
                </c:pt>
                <c:pt idx="1">
                  <c:v>0.22905234096803201</c:v>
                </c:pt>
                <c:pt idx="2">
                  <c:v>0.55509113787109998</c:v>
                </c:pt>
                <c:pt idx="3">
                  <c:v>1.0097732314007399</c:v>
                </c:pt>
                <c:pt idx="4">
                  <c:v>1.5892125496298899</c:v>
                </c:pt>
                <c:pt idx="5">
                  <c:v>2.2775526475318602</c:v>
                </c:pt>
                <c:pt idx="6">
                  <c:v>3.0717925064958802</c:v>
                </c:pt>
                <c:pt idx="7">
                  <c:v>3.9723900381500794</c:v>
                </c:pt>
                <c:pt idx="8">
                  <c:v>4.9920795078211997</c:v>
                </c:pt>
                <c:pt idx="9">
                  <c:v>6.1324045648011802</c:v>
                </c:pt>
                <c:pt idx="10">
                  <c:v>7.3823761294355394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6-4CD5-852E-72CE38D9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79510992"/>
        <c:axId val="379511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Tables!$A$25:$A$31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0.39400000000000002</c:v>
                      </c:pt>
                      <c:pt idx="1">
                        <c:v>0.45800000000000002</c:v>
                      </c:pt>
                      <c:pt idx="2">
                        <c:v>0.52200000000000002</c:v>
                      </c:pt>
                      <c:pt idx="3">
                        <c:v>0.58599999999999997</c:v>
                      </c:pt>
                      <c:pt idx="4">
                        <c:v>0.65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06-4CD5-852E-72CE38D9697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Inner C Bound Radius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Tables!$C$25:$C$31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6.0161000000000103E-2</c:v>
                      </c:pt>
                      <c:pt idx="1">
                        <c:v>6.2591000000000105E-2</c:v>
                      </c:pt>
                      <c:pt idx="2">
                        <c:v>6.4441000000000095E-2</c:v>
                      </c:pt>
                      <c:pt idx="3">
                        <c:v>6.5761000000000097E-2</c:v>
                      </c:pt>
                      <c:pt idx="4">
                        <c:v>6.6601000000000105E-2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406-4CD5-852E-72CE38D969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Inner C Bound Comp. Time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Tables!$D$30:$D$31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06-4CD5-852E-72CE38D9697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Outer C Bound Radius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Tables!$F$30:$F$31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406-4CD5-852E-72CE38D9697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Outer C Bound Comp. Time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Tables!$G$30:$G$31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06-4CD5-852E-72CE38D96973}"/>
                  </c:ext>
                </c:extLst>
              </c15:ser>
            </c15:filteredLineSeries>
          </c:ext>
        </c:extLst>
      </c:lineChart>
      <c:catAx>
        <c:axId val="379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1648"/>
        <c:crosses val="autoZero"/>
        <c:auto val="1"/>
        <c:lblAlgn val="ctr"/>
        <c:lblOffset val="100"/>
        <c:noMultiLvlLbl val="0"/>
      </c:catAx>
      <c:valAx>
        <c:axId val="379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BOUND RADIUS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CASE14.M Scaled C BOUND GAP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Tables!$I$18</c:f>
              <c:strCache>
                <c:ptCount val="1"/>
                <c:pt idx="0">
                  <c:v>C-Gap/(1+Max XRad - XRad Used)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Tables!$A$19:$A$30</c:f>
              <c:numCache>
                <c:formatCode>General</c:formatCode>
                <c:ptCount val="12"/>
                <c:pt idx="0">
                  <c:v>0.01</c:v>
                </c:pt>
                <c:pt idx="1">
                  <c:v>7.3999999999999996E-2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0.26600000000000001</c:v>
                </c:pt>
                <c:pt idx="5">
                  <c:v>0.33</c:v>
                </c:pt>
                <c:pt idx="6">
                  <c:v>0.39400000000000002</c:v>
                </c:pt>
                <c:pt idx="7">
                  <c:v>0.45800000000000002</c:v>
                </c:pt>
                <c:pt idx="8">
                  <c:v>0.52200000000000002</c:v>
                </c:pt>
                <c:pt idx="9">
                  <c:v>0.58599999999999997</c:v>
                </c:pt>
                <c:pt idx="10">
                  <c:v>0.65</c:v>
                </c:pt>
              </c:numCache>
            </c:numRef>
          </c:cat>
          <c:val>
            <c:numRef>
              <c:f>Tables!$I$19:$I$30</c:f>
              <c:numCache>
                <c:formatCode>General</c:formatCode>
                <c:ptCount val="12"/>
                <c:pt idx="0">
                  <c:v>1.8853572343881641E-2</c:v>
                </c:pt>
                <c:pt idx="1">
                  <c:v>0.19814216346715569</c:v>
                </c:pt>
                <c:pt idx="2">
                  <c:v>0.50832521783067763</c:v>
                </c:pt>
                <c:pt idx="3">
                  <c:v>0.98226968035091433</c:v>
                </c:pt>
                <c:pt idx="4">
                  <c:v>1.6485607361305912</c:v>
                </c:pt>
                <c:pt idx="5">
                  <c:v>2.5306140528131778</c:v>
                </c:pt>
                <c:pt idx="6">
                  <c:v>3.6743929503539237</c:v>
                </c:pt>
                <c:pt idx="7">
                  <c:v>5.1455829509716056</c:v>
                </c:pt>
                <c:pt idx="8">
                  <c:v>7.0509597568096041</c:v>
                </c:pt>
                <c:pt idx="9">
                  <c:v>9.522367336647795</c:v>
                </c:pt>
                <c:pt idx="10">
                  <c:v>12.728234705923345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C-40BE-A406-532A800F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79510992"/>
        <c:axId val="379511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Tables!$A$25:$A$31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0.39400000000000002</c:v>
                      </c:pt>
                      <c:pt idx="1">
                        <c:v>0.45800000000000002</c:v>
                      </c:pt>
                      <c:pt idx="2">
                        <c:v>0.52200000000000002</c:v>
                      </c:pt>
                      <c:pt idx="3">
                        <c:v>0.58599999999999997</c:v>
                      </c:pt>
                      <c:pt idx="4">
                        <c:v>0.65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BC-40BE-A406-532A800FDA1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Inner C Bound Radius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Tables!$C$25:$C$31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6.0161000000000103E-2</c:v>
                      </c:pt>
                      <c:pt idx="1">
                        <c:v>6.2591000000000105E-2</c:v>
                      </c:pt>
                      <c:pt idx="2">
                        <c:v>6.4441000000000095E-2</c:v>
                      </c:pt>
                      <c:pt idx="3">
                        <c:v>6.5761000000000097E-2</c:v>
                      </c:pt>
                      <c:pt idx="4">
                        <c:v>6.6601000000000105E-2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BC-40BE-A406-532A800FDA1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Inner C Bound Comp. Time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Tables!$D$30:$D$31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BC-40BE-A406-532A800FDA1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Outer C Bound Radius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Tables!$F$30:$F$31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9BC-40BE-A406-532A800FDA1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Outer C Bound Comp. Time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Tables!$G$30:$G$31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BC-40BE-A406-532A800FDA1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C Bound Gap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Tables!$H$25:$H$31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3.0717925064958802</c:v>
                      </c:pt>
                      <c:pt idx="1">
                        <c:v>3.9723900381500794</c:v>
                      </c:pt>
                      <c:pt idx="2">
                        <c:v>4.9920795078211997</c:v>
                      </c:pt>
                      <c:pt idx="3">
                        <c:v>6.1324045648011802</c:v>
                      </c:pt>
                      <c:pt idx="4">
                        <c:v>7.3823761294355394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BC-40BE-A406-532A800FDA13}"/>
                  </c:ext>
                </c:extLst>
              </c15:ser>
            </c15:filteredLineSeries>
          </c:ext>
        </c:extLst>
      </c:lineChart>
      <c:catAx>
        <c:axId val="379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1648"/>
        <c:crosses val="autoZero"/>
        <c:auto val="1"/>
        <c:lblAlgn val="ctr"/>
        <c:lblOffset val="100"/>
        <c:noMultiLvlLbl val="0"/>
      </c:catAx>
      <c:valAx>
        <c:axId val="379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BOUND RADIUS 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CASE14.M iNNER C BOUND Computational Time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Inner C Bound Comp.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Tables!$A$19:$A$30</c:f>
              <c:numCache>
                <c:formatCode>General</c:formatCode>
                <c:ptCount val="12"/>
                <c:pt idx="0">
                  <c:v>0.01</c:v>
                </c:pt>
                <c:pt idx="1">
                  <c:v>7.3999999999999996E-2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0.26600000000000001</c:v>
                </c:pt>
                <c:pt idx="5">
                  <c:v>0.33</c:v>
                </c:pt>
                <c:pt idx="6">
                  <c:v>0.39400000000000002</c:v>
                </c:pt>
                <c:pt idx="7">
                  <c:v>0.45800000000000002</c:v>
                </c:pt>
                <c:pt idx="8">
                  <c:v>0.52200000000000002</c:v>
                </c:pt>
                <c:pt idx="9">
                  <c:v>0.58599999999999997</c:v>
                </c:pt>
                <c:pt idx="10">
                  <c:v>0.65</c:v>
                </c:pt>
              </c:numCache>
            </c:numRef>
          </c:cat>
          <c:val>
            <c:numRef>
              <c:f>Tables!$D$19:$D$30</c:f>
              <c:numCache>
                <c:formatCode>General</c:formatCode>
                <c:ptCount val="12"/>
                <c:pt idx="0">
                  <c:v>449.75025251800002</c:v>
                </c:pt>
                <c:pt idx="1">
                  <c:v>1133.065511343</c:v>
                </c:pt>
                <c:pt idx="2">
                  <c:v>1391.9749410940001</c:v>
                </c:pt>
                <c:pt idx="3">
                  <c:v>1603.1081819149999</c:v>
                </c:pt>
                <c:pt idx="4">
                  <c:v>2372.126887895</c:v>
                </c:pt>
                <c:pt idx="5">
                  <c:v>3642.5294365929999</c:v>
                </c:pt>
                <c:pt idx="6">
                  <c:v>2220.3986974280001</c:v>
                </c:pt>
                <c:pt idx="7">
                  <c:v>3115.4648574910002</c:v>
                </c:pt>
                <c:pt idx="8">
                  <c:v>4611.4347230009998</c:v>
                </c:pt>
                <c:pt idx="9">
                  <c:v>3585.0963347510001</c:v>
                </c:pt>
                <c:pt idx="10">
                  <c:v>5679.8793183520002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3A-4CAC-B1FB-33A7408AE48E}"/>
            </c:ext>
          </c:extLst>
        </c:ser>
        <c:ser>
          <c:idx val="4"/>
          <c:order val="4"/>
          <c:tx>
            <c:v>Outer C Bound Comp. Time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Tables!$A$19:$A$30</c:f>
              <c:numCache>
                <c:formatCode>General</c:formatCode>
                <c:ptCount val="12"/>
                <c:pt idx="0">
                  <c:v>0.01</c:v>
                </c:pt>
                <c:pt idx="1">
                  <c:v>7.3999999999999996E-2</c:v>
                </c:pt>
                <c:pt idx="2">
                  <c:v>0.13800000000000001</c:v>
                </c:pt>
                <c:pt idx="3">
                  <c:v>0.20200000000000001</c:v>
                </c:pt>
                <c:pt idx="4">
                  <c:v>0.26600000000000001</c:v>
                </c:pt>
                <c:pt idx="5">
                  <c:v>0.33</c:v>
                </c:pt>
                <c:pt idx="6">
                  <c:v>0.39400000000000002</c:v>
                </c:pt>
                <c:pt idx="7">
                  <c:v>0.45800000000000002</c:v>
                </c:pt>
                <c:pt idx="8">
                  <c:v>0.52200000000000002</c:v>
                </c:pt>
                <c:pt idx="9">
                  <c:v>0.58599999999999997</c:v>
                </c:pt>
                <c:pt idx="10">
                  <c:v>0.65</c:v>
                </c:pt>
              </c:numCache>
              <c:extLst xmlns:c15="http://schemas.microsoft.com/office/drawing/2012/chart"/>
            </c:numRef>
          </c:cat>
          <c:val>
            <c:numRef>
              <c:f>Tables!$G$19:$G$29</c:f>
              <c:numCache>
                <c:formatCode>General</c:formatCode>
                <c:ptCount val="11"/>
                <c:pt idx="0">
                  <c:v>18.865539993999999</c:v>
                </c:pt>
                <c:pt idx="1">
                  <c:v>10.984538047999999</c:v>
                </c:pt>
                <c:pt idx="2">
                  <c:v>9.7547991189999994</c:v>
                </c:pt>
                <c:pt idx="3">
                  <c:v>8.7924864760000006</c:v>
                </c:pt>
                <c:pt idx="4">
                  <c:v>8.4118488740000004</c:v>
                </c:pt>
                <c:pt idx="5">
                  <c:v>8.5204383250000006</c:v>
                </c:pt>
                <c:pt idx="6">
                  <c:v>8.5383985120000006</c:v>
                </c:pt>
                <c:pt idx="7">
                  <c:v>9.0093998170000003</c:v>
                </c:pt>
                <c:pt idx="8">
                  <c:v>8.4664444400000001</c:v>
                </c:pt>
                <c:pt idx="9">
                  <c:v>8.4978190680000001</c:v>
                </c:pt>
                <c:pt idx="10">
                  <c:v>8.365778186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F3A-4CAC-B1FB-33A7408AE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379510992"/>
        <c:axId val="379511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Tables!$A$25:$A$31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0.39400000000000002</c:v>
                      </c:pt>
                      <c:pt idx="1">
                        <c:v>0.45800000000000002</c:v>
                      </c:pt>
                      <c:pt idx="2">
                        <c:v>0.52200000000000002</c:v>
                      </c:pt>
                      <c:pt idx="3">
                        <c:v>0.58599999999999997</c:v>
                      </c:pt>
                      <c:pt idx="4">
                        <c:v>0.65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3A-4CAC-B1FB-33A7408AE4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Inner C Bound Radius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Tables!$C$25:$C$31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6.0161000000000103E-2</c:v>
                      </c:pt>
                      <c:pt idx="1">
                        <c:v>6.2591000000000105E-2</c:v>
                      </c:pt>
                      <c:pt idx="2">
                        <c:v>6.4441000000000095E-2</c:v>
                      </c:pt>
                      <c:pt idx="3">
                        <c:v>6.5761000000000097E-2</c:v>
                      </c:pt>
                      <c:pt idx="4">
                        <c:v>6.6601000000000105E-2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F3A-4CAC-B1FB-33A7408AE4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Outer C Bound Radius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Tables!$F$30:$F$31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F3A-4CAC-B1FB-33A7408AE48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C Bound Gap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Tables!$H$25:$H$31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3.0717925064958802</c:v>
                      </c:pt>
                      <c:pt idx="1">
                        <c:v>3.9723900381500794</c:v>
                      </c:pt>
                      <c:pt idx="2">
                        <c:v>4.9920795078211997</c:v>
                      </c:pt>
                      <c:pt idx="3">
                        <c:v>6.1324045648011802</c:v>
                      </c:pt>
                      <c:pt idx="4">
                        <c:v>7.3823761294355394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F3A-4CAC-B1FB-33A7408AE48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Tables!$I$24</c15:sqref>
                        </c15:formulaRef>
                      </c:ext>
                    </c:extLst>
                    <c:strCache>
                      <c:ptCount val="1"/>
                      <c:pt idx="0">
                        <c:v>2.530614053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0.01</c:v>
                      </c:pt>
                      <c:pt idx="1">
                        <c:v>7.3999999999999996E-2</c:v>
                      </c:pt>
                      <c:pt idx="2">
                        <c:v>0.13800000000000001</c:v>
                      </c:pt>
                      <c:pt idx="3">
                        <c:v>0.20200000000000001</c:v>
                      </c:pt>
                      <c:pt idx="4">
                        <c:v>0.26600000000000001</c:v>
                      </c:pt>
                      <c:pt idx="5">
                        <c:v>0.33</c:v>
                      </c:pt>
                      <c:pt idx="6">
                        <c:v>0.39400000000000002</c:v>
                      </c:pt>
                      <c:pt idx="7">
                        <c:v>0.45800000000000002</c:v>
                      </c:pt>
                      <c:pt idx="8">
                        <c:v>0.52200000000000002</c:v>
                      </c:pt>
                      <c:pt idx="9">
                        <c:v>0.58599999999999997</c:v>
                      </c:pt>
                      <c:pt idx="10">
                        <c:v>0.65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Tables!$I$25:$I$31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3.6743929503539237</c:v>
                      </c:pt>
                      <c:pt idx="1">
                        <c:v>5.1455829509716056</c:v>
                      </c:pt>
                      <c:pt idx="2">
                        <c:v>7.0509597568096041</c:v>
                      </c:pt>
                      <c:pt idx="3">
                        <c:v>9.522367336647795</c:v>
                      </c:pt>
                      <c:pt idx="4">
                        <c:v>12.728234705923345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F3A-4CAC-B1FB-33A7408AE48E}"/>
                  </c:ext>
                </c:extLst>
              </c15:ser>
            </c15:filteredLineSeries>
          </c:ext>
        </c:extLst>
      </c:lineChart>
      <c:catAx>
        <c:axId val="379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1648"/>
        <c:crosses val="autoZero"/>
        <c:auto val="1"/>
        <c:lblAlgn val="ctr"/>
        <c:lblOffset val="100"/>
        <c:noMultiLvlLbl val="0"/>
      </c:catAx>
      <c:valAx>
        <c:axId val="379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</a:t>
                </a:r>
                <a:r>
                  <a:rPr lang="en-US" baseline="0"/>
                  <a:t> Sec.</a:t>
                </a:r>
                <a:r>
                  <a:rPr lang="en-US"/>
                  <a:t>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CASEs 5, 14 &amp; 30 iNNER vS. OUTER BOUNDS ON c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7"/>
          <c:order val="1"/>
          <c:tx>
            <c:v>Inner C Bound Radius CS5</c:v>
          </c:tx>
          <c:spPr>
            <a:ln w="28575"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 w="44450">
                <a:solidFill>
                  <a:schemeClr val="accent6"/>
                </a:solidFill>
              </a:ln>
            </c:spPr>
          </c:marker>
          <c:val>
            <c:numRef>
              <c:f>Tables!$C$3:$C$13</c:f>
              <c:numCache>
                <c:formatCode>General</c:formatCode>
                <c:ptCount val="11"/>
                <c:pt idx="0">
                  <c:v>1.9281E-2</c:v>
                </c:pt>
                <c:pt idx="1">
                  <c:v>0.19395100000000001</c:v>
                </c:pt>
                <c:pt idx="2">
                  <c:v>0.34380100000000002</c:v>
                </c:pt>
                <c:pt idx="3">
                  <c:v>0.46591100000000002</c:v>
                </c:pt>
                <c:pt idx="4">
                  <c:v>0.557700999999999</c:v>
                </c:pt>
                <c:pt idx="5">
                  <c:v>0.61772099999999897</c:v>
                </c:pt>
                <c:pt idx="6">
                  <c:v>0.648890999999999</c:v>
                </c:pt>
                <c:pt idx="7">
                  <c:v>0.65576099999999904</c:v>
                </c:pt>
                <c:pt idx="8">
                  <c:v>0.65576099999999904</c:v>
                </c:pt>
                <c:pt idx="9">
                  <c:v>0.65576099999999904</c:v>
                </c:pt>
                <c:pt idx="10">
                  <c:v>0.65576099999999904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A-4846-939F-E067E2A63833}"/>
            </c:ext>
          </c:extLst>
        </c:ser>
        <c:ser>
          <c:idx val="9"/>
          <c:order val="3"/>
          <c:tx>
            <c:v>Outer C Bound Radius CS5</c:v>
          </c:tx>
          <c:spPr>
            <a:ln w="28575"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Tables!$F$3:$F$13</c:f>
              <c:numCache>
                <c:formatCode>General</c:formatCode>
                <c:ptCount val="11"/>
                <c:pt idx="0">
                  <c:v>1.967967E-2</c:v>
                </c:pt>
                <c:pt idx="1">
                  <c:v>0.21794983600000001</c:v>
                </c:pt>
                <c:pt idx="2">
                  <c:v>0.42551858799999998</c:v>
                </c:pt>
                <c:pt idx="3">
                  <c:v>0.64093877499999996</c:v>
                </c:pt>
                <c:pt idx="4">
                  <c:v>0.85878928300000001</c:v>
                </c:pt>
                <c:pt idx="5">
                  <c:v>1.0732742630000001</c:v>
                </c:pt>
                <c:pt idx="6">
                  <c:v>1.278923228</c:v>
                </c:pt>
                <c:pt idx="7">
                  <c:v>1.480421872</c:v>
                </c:pt>
                <c:pt idx="8">
                  <c:v>1.6958458620000001</c:v>
                </c:pt>
                <c:pt idx="9">
                  <c:v>1.909101564</c:v>
                </c:pt>
                <c:pt idx="10">
                  <c:v>2.0811769980000001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A-4846-939F-E067E2A63833}"/>
            </c:ext>
          </c:extLst>
        </c:ser>
        <c:ser>
          <c:idx val="1"/>
          <c:order val="7"/>
          <c:tx>
            <c:v>Inner C Bound Radius C14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Tables!$C$19:$C$29</c:f>
              <c:numCache>
                <c:formatCode>General</c:formatCode>
                <c:ptCount val="11"/>
                <c:pt idx="0">
                  <c:v>6.3309999999999998E-3</c:v>
                </c:pt>
                <c:pt idx="1">
                  <c:v>2.0191000000000001E-2</c:v>
                </c:pt>
                <c:pt idx="2">
                  <c:v>3.3271000000000002E-2</c:v>
                </c:pt>
                <c:pt idx="3">
                  <c:v>4.4590999999999999E-2</c:v>
                </c:pt>
                <c:pt idx="4">
                  <c:v>5.3051000000000098E-2</c:v>
                </c:pt>
                <c:pt idx="5">
                  <c:v>5.7041000000000099E-2</c:v>
                </c:pt>
                <c:pt idx="6">
                  <c:v>6.0161000000000103E-2</c:v>
                </c:pt>
                <c:pt idx="7">
                  <c:v>6.2591000000000105E-2</c:v>
                </c:pt>
                <c:pt idx="8">
                  <c:v>6.4441000000000095E-2</c:v>
                </c:pt>
                <c:pt idx="9">
                  <c:v>6.5761000000000097E-2</c:v>
                </c:pt>
                <c:pt idx="10">
                  <c:v>6.6601000000000105E-2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0A-4846-939F-E067E2A63833}"/>
            </c:ext>
          </c:extLst>
        </c:ser>
        <c:ser>
          <c:idx val="3"/>
          <c:order val="9"/>
          <c:tx>
            <c:v>Outer C Bound Radius CS14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Tables!$F$19:$F$29</c:f>
              <c:numCache>
                <c:formatCode>General</c:formatCode>
                <c:ptCount val="11"/>
                <c:pt idx="0">
                  <c:v>2.9332358259535601E-2</c:v>
                </c:pt>
                <c:pt idx="1">
                  <c:v>0.249243340968032</c:v>
                </c:pt>
                <c:pt idx="2">
                  <c:v>0.58836213787110003</c:v>
                </c:pt>
                <c:pt idx="3">
                  <c:v>1.05436423140074</c:v>
                </c:pt>
                <c:pt idx="4">
                  <c:v>1.6422635496298901</c:v>
                </c:pt>
                <c:pt idx="5">
                  <c:v>2.3345936475318601</c:v>
                </c:pt>
                <c:pt idx="6">
                  <c:v>3.1319535064958801</c:v>
                </c:pt>
                <c:pt idx="7">
                  <c:v>4.0349810381500797</c:v>
                </c:pt>
                <c:pt idx="8">
                  <c:v>5.0565205078212001</c:v>
                </c:pt>
                <c:pt idx="9">
                  <c:v>6.1981655648011804</c:v>
                </c:pt>
                <c:pt idx="10">
                  <c:v>7.4489771294355398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0A-4846-939F-E067E2A63833}"/>
            </c:ext>
          </c:extLst>
        </c:ser>
        <c:ser>
          <c:idx val="12"/>
          <c:order val="12"/>
          <c:tx>
            <c:v>Inner C Bound Radius CS30</c:v>
          </c:tx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val>
            <c:numRef>
              <c:f>Tables!$C$35:$C$45</c:f>
              <c:numCache>
                <c:formatCode>General</c:formatCode>
                <c:ptCount val="11"/>
                <c:pt idx="0">
                  <c:v>6.87099999999999E-3</c:v>
                </c:pt>
                <c:pt idx="1">
                  <c:v>1.25309999999999E-2</c:v>
                </c:pt>
                <c:pt idx="2">
                  <c:v>1.7280999999999901E-2</c:v>
                </c:pt>
                <c:pt idx="3">
                  <c:v>2.0600999999999901E-2</c:v>
                </c:pt>
                <c:pt idx="4">
                  <c:v>2.2250999999999899E-2</c:v>
                </c:pt>
                <c:pt idx="5">
                  <c:v>2.2250999999999899E-2</c:v>
                </c:pt>
                <c:pt idx="6">
                  <c:v>2.2250999999999899E-2</c:v>
                </c:pt>
                <c:pt idx="7">
                  <c:v>2.2250999999999899E-2</c:v>
                </c:pt>
                <c:pt idx="8">
                  <c:v>2.2250999999999899E-2</c:v>
                </c:pt>
                <c:pt idx="9">
                  <c:v>2.2250999999999899E-2</c:v>
                </c:pt>
                <c:pt idx="10">
                  <c:v>2.2250999999999899E-2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0A-4846-939F-E067E2A63833}"/>
            </c:ext>
          </c:extLst>
        </c:ser>
        <c:ser>
          <c:idx val="13"/>
          <c:order val="13"/>
          <c:tx>
            <c:v>Outer C Bound Radius CS30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pPr>
              <a:solidFill>
                <a:schemeClr val="tx1">
                  <a:lumMod val="50000"/>
                  <a:lumOff val="50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val>
            <c:numRef>
              <c:f>Tables!$E$35:$E$45</c:f>
              <c:numCache>
                <c:formatCode>General</c:formatCode>
                <c:ptCount val="11"/>
                <c:pt idx="0">
                  <c:v>8.7298825594333496E-2</c:v>
                </c:pt>
                <c:pt idx="1">
                  <c:v>0.16381662199057301</c:v>
                </c:pt>
                <c:pt idx="2">
                  <c:v>0.24144493938350001</c:v>
                </c:pt>
                <c:pt idx="3">
                  <c:v>0.32012589479958398</c:v>
                </c:pt>
                <c:pt idx="4">
                  <c:v>0.40175350619153399</c:v>
                </c:pt>
                <c:pt idx="5">
                  <c:v>0.48616328212440002</c:v>
                </c:pt>
                <c:pt idx="6">
                  <c:v>0.57289005935201198</c:v>
                </c:pt>
                <c:pt idx="7">
                  <c:v>0.661901526304433</c:v>
                </c:pt>
                <c:pt idx="8">
                  <c:v>0.75425755491755797</c:v>
                </c:pt>
                <c:pt idx="9">
                  <c:v>0.848906981905728</c:v>
                </c:pt>
                <c:pt idx="10">
                  <c:v>0.94585911263178601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0A-4846-939F-E067E2A63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hiLowLines>
        <c:marker val="1"/>
        <c:smooth val="0"/>
        <c:axId val="379510992"/>
        <c:axId val="379511648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X Bound Radius</c:v>
                </c:tx>
                <c:val>
                  <c:numRef>
                    <c:extLst>
                      <c:ext uri="{02D57815-91ED-43cb-92C2-25804820EDAC}">
                        <c15:formulaRef>
                          <c15:sqref>Tables!$A$9:$A$14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0.59199999999999997</c:v>
                      </c:pt>
                      <c:pt idx="1">
                        <c:v>0.68899999999999995</c:v>
                      </c:pt>
                      <c:pt idx="2">
                        <c:v>0.78599999999999903</c:v>
                      </c:pt>
                      <c:pt idx="3">
                        <c:v>0.88299999999999901</c:v>
                      </c:pt>
                      <c:pt idx="4">
                        <c:v>0.97999999999999898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B0A-4846-939F-E067E2A63833}"/>
                  </c:ext>
                </c:extLst>
              </c15:ser>
            </c15:filteredLineSeries>
            <c15:filteredLineSeries>
              <c15:ser>
                <c:idx val="8"/>
                <c:order val="2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Tables!$D$9:$D$14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272.14451238999999</c:v>
                      </c:pt>
                      <c:pt idx="1">
                        <c:v>308.83029656399998</c:v>
                      </c:pt>
                      <c:pt idx="2">
                        <c:v>1745.300698326</c:v>
                      </c:pt>
                      <c:pt idx="3">
                        <c:v>18940.206929804001</c:v>
                      </c:pt>
                      <c:pt idx="4">
                        <c:v>1565.8935722379999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B0A-4846-939F-E067E2A63833}"/>
                  </c:ext>
                </c:extLst>
              </c15:ser>
            </c15:filteredLineSeries>
            <c15:filteredLineSeries>
              <c15:ser>
                <c:idx val="10"/>
                <c:order val="4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Tables!$G$9:$G$14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6.6928092999999994E-2</c:v>
                      </c:pt>
                      <c:pt idx="1">
                        <c:v>8.5079861000000007E-2</c:v>
                      </c:pt>
                      <c:pt idx="2">
                        <c:v>7.6164981000000007E-2</c:v>
                      </c:pt>
                      <c:pt idx="3">
                        <c:v>8.2365670000000002E-2</c:v>
                      </c:pt>
                      <c:pt idx="4">
                        <c:v>7.2586970000000001E-2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B0A-4846-939F-E067E2A63833}"/>
                  </c:ext>
                </c:extLst>
              </c15:ser>
            </c15:filteredLineSeries>
            <c15:filteredLineSeries>
              <c15:ser>
                <c:idx val="11"/>
                <c:order val="5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Tables!$H$9:$H$14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0.63003222800000103</c:v>
                      </c:pt>
                      <c:pt idx="1">
                        <c:v>0.82466087200000093</c:v>
                      </c:pt>
                      <c:pt idx="2">
                        <c:v>1.0400848620000009</c:v>
                      </c:pt>
                      <c:pt idx="3">
                        <c:v>1.253340564000001</c:v>
                      </c:pt>
                      <c:pt idx="4">
                        <c:v>1.425415998000001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B0A-4846-939F-E067E2A63833}"/>
                  </c:ext>
                </c:extLst>
              </c15:ser>
            </c15:filteredLineSeries>
            <c15:filteredLineSeries>
              <c15:ser>
                <c:idx val="0"/>
                <c:order val="6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Tables!$A$25:$A$31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0.39400000000000002</c:v>
                      </c:pt>
                      <c:pt idx="1">
                        <c:v>0.45800000000000002</c:v>
                      </c:pt>
                      <c:pt idx="2">
                        <c:v>0.52200000000000002</c:v>
                      </c:pt>
                      <c:pt idx="3">
                        <c:v>0.58599999999999997</c:v>
                      </c:pt>
                      <c:pt idx="4">
                        <c:v>0.65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B0A-4846-939F-E067E2A63833}"/>
                  </c:ext>
                </c:extLst>
              </c15:ser>
            </c15:filteredLineSeries>
            <c15:filteredLineSeries>
              <c15:ser>
                <c:idx val="2"/>
                <c:order val="8"/>
                <c:tx>
                  <c:v>Inner C Bound Comp. Time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Tables!$D$30:$D$31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B0A-4846-939F-E067E2A63833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v>Outer C Bound Comp. Time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Tables!$G$30:$G$31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B0A-4846-939F-E067E2A63833}"/>
                  </c:ext>
                </c:extLst>
              </c15:ser>
            </c15:filteredLineSeries>
            <c15:filteredLineSeries>
              <c15:ser>
                <c:idx val="5"/>
                <c:order val="11"/>
                <c:tx>
                  <c:v>C Bound Gap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Tables!$H$25:$H$31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3.0717925064958802</c:v>
                      </c:pt>
                      <c:pt idx="1">
                        <c:v>3.9723900381500794</c:v>
                      </c:pt>
                      <c:pt idx="2">
                        <c:v>4.9920795078211997</c:v>
                      </c:pt>
                      <c:pt idx="3">
                        <c:v>6.1324045648011802</c:v>
                      </c:pt>
                      <c:pt idx="4">
                        <c:v>7.3823761294355394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B0A-4846-939F-E067E2A63833}"/>
                  </c:ext>
                </c:extLst>
              </c15:ser>
            </c15:filteredLineSeries>
          </c:ext>
        </c:extLst>
      </c:lineChart>
      <c:catAx>
        <c:axId val="37951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1648"/>
        <c:crosses val="autoZero"/>
        <c:auto val="1"/>
        <c:lblAlgn val="ctr"/>
        <c:lblOffset val="100"/>
        <c:noMultiLvlLbl val="0"/>
      </c:catAx>
      <c:valAx>
        <c:axId val="379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BOUND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09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291371</xdr:colOff>
      <xdr:row>0</xdr:row>
      <xdr:rowOff>43699</xdr:rowOff>
    </xdr:from>
    <xdr:to>
      <xdr:col>10</xdr:col>
      <xdr:colOff>64814</xdr:colOff>
      <xdr:row>15</xdr:row>
      <xdr:rowOff>172287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44AD1C-627F-4BB3-BD37-DDF6228A2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103415</xdr:colOff>
      <xdr:row>0</xdr:row>
      <xdr:rowOff>0</xdr:rowOff>
    </xdr:from>
    <xdr:to>
      <xdr:col>19</xdr:col>
      <xdr:colOff>317728</xdr:colOff>
      <xdr:row>15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904CB-AE57-48D0-8C7A-5EFE5F197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367395</xdr:colOff>
      <xdr:row>0</xdr:row>
      <xdr:rowOff>0</xdr:rowOff>
    </xdr:from>
    <xdr:to>
      <xdr:col>39</xdr:col>
      <xdr:colOff>578986</xdr:colOff>
      <xdr:row>15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7081ED-F9F9-4BB8-B433-106D440A60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375506</xdr:colOff>
      <xdr:row>18</xdr:row>
      <xdr:rowOff>122093</xdr:rowOff>
    </xdr:from>
    <xdr:to>
      <xdr:col>10</xdr:col>
      <xdr:colOff>232632</xdr:colOff>
      <xdr:row>33</xdr:row>
      <xdr:rowOff>112569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E05357-AFDD-4F1F-B000-E68D75F38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595994</xdr:colOff>
      <xdr:row>0</xdr:row>
      <xdr:rowOff>27214</xdr:rowOff>
    </xdr:from>
    <xdr:to>
      <xdr:col>29</xdr:col>
      <xdr:colOff>241528</xdr:colOff>
      <xdr:row>15</xdr:row>
      <xdr:rowOff>155802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B12E06-A311-44BB-97CA-2924FD0D6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435430</xdr:colOff>
      <xdr:row>17</xdr:row>
      <xdr:rowOff>122465</xdr:rowOff>
    </xdr:from>
    <xdr:to>
      <xdr:col>20</xdr:col>
      <xdr:colOff>102054</xdr:colOff>
      <xdr:row>33</xdr:row>
      <xdr:rowOff>108857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D534F2-1432-437E-A41A-B5C9808BC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435429</xdr:colOff>
      <xdr:row>17</xdr:row>
      <xdr:rowOff>108857</xdr:rowOff>
    </xdr:from>
    <xdr:to>
      <xdr:col>30</xdr:col>
      <xdr:colOff>102054</xdr:colOff>
      <xdr:row>33</xdr:row>
      <xdr:rowOff>108857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04D0B6-D5C0-467C-AC25-5527E6C29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340180</xdr:colOff>
      <xdr:row>17</xdr:row>
      <xdr:rowOff>149678</xdr:rowOff>
    </xdr:from>
    <xdr:to>
      <xdr:col>40</xdr:col>
      <xdr:colOff>6804</xdr:colOff>
      <xdr:row>33</xdr:row>
      <xdr:rowOff>108857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5A3670-B324-475D-AEEF-FD6603F20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163285</xdr:rowOff>
    </xdr:from>
    <xdr:to>
      <xdr:col>9</xdr:col>
      <xdr:colOff>423863</xdr:colOff>
      <xdr:row>85</xdr:row>
      <xdr:rowOff>60552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7DF38E-5124-4DAE-84F1-98EDF0412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60</xdr:row>
      <xdr:rowOff>136071</xdr:rowOff>
    </xdr:from>
    <xdr:to>
      <xdr:col>20</xdr:col>
      <xdr:colOff>4763</xdr:colOff>
      <xdr:row>85</xdr:row>
      <xdr:rowOff>33338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84F0A3-882E-46E7-8300-0B39115C5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557894</xdr:colOff>
      <xdr:row>60</xdr:row>
      <xdr:rowOff>122464</xdr:rowOff>
    </xdr:from>
    <xdr:to>
      <xdr:col>30</xdr:col>
      <xdr:colOff>181657</xdr:colOff>
      <xdr:row>85</xdr:row>
      <xdr:rowOff>19731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4D3BA3-1963-4E60-88CE-F309C98E0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179614</xdr:colOff>
      <xdr:row>60</xdr:row>
      <xdr:rowOff>108857</xdr:rowOff>
    </xdr:from>
    <xdr:to>
      <xdr:col>40</xdr:col>
      <xdr:colOff>372156</xdr:colOff>
      <xdr:row>85</xdr:row>
      <xdr:rowOff>6124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6DF6F2-3212-46FE-A72D-9491BF64D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218662</xdr:colOff>
      <xdr:row>35</xdr:row>
      <xdr:rowOff>9596</xdr:rowOff>
    </xdr:from>
    <xdr:to>
      <xdr:col>10</xdr:col>
      <xdr:colOff>60469</xdr:colOff>
      <xdr:row>54</xdr:row>
      <xdr:rowOff>95321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45CFA0-5E5C-4D52-8376-94FBC3AAC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367394</xdr:colOff>
      <xdr:row>35</xdr:row>
      <xdr:rowOff>108857</xdr:rowOff>
    </xdr:from>
    <xdr:to>
      <xdr:col>20</xdr:col>
      <xdr:colOff>557894</xdr:colOff>
      <xdr:row>55</xdr:row>
      <xdr:rowOff>4082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8FF0750-9D70-4343-A465-EF97E4897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204108</xdr:colOff>
      <xdr:row>35</xdr:row>
      <xdr:rowOff>81643</xdr:rowOff>
    </xdr:from>
    <xdr:to>
      <xdr:col>30</xdr:col>
      <xdr:colOff>285751</xdr:colOff>
      <xdr:row>55</xdr:row>
      <xdr:rowOff>58511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96C8937-0454-487D-8D25-7E5199969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564456</xdr:colOff>
      <xdr:row>35</xdr:row>
      <xdr:rowOff>54429</xdr:rowOff>
    </xdr:from>
    <xdr:to>
      <xdr:col>41</xdr:col>
      <xdr:colOff>55787</xdr:colOff>
      <xdr:row>54</xdr:row>
      <xdr:rowOff>132870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231BF61-6ACD-487E-B3BC-EBCF9855E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0</xdr:row>
      <xdr:rowOff>180975</xdr:rowOff>
    </xdr:from>
    <xdr:to>
      <xdr:col>9</xdr:col>
      <xdr:colOff>495300</xdr:colOff>
      <xdr:row>17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1B37E7-1F7F-479D-A7C1-DF01C7FAD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590550</xdr:colOff>
      <xdr:row>0</xdr:row>
      <xdr:rowOff>171449</xdr:rowOff>
    </xdr:from>
    <xdr:to>
      <xdr:col>27</xdr:col>
      <xdr:colOff>581025</xdr:colOff>
      <xdr:row>17</xdr:row>
      <xdr:rowOff>123824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9C9026-D1DC-4CD1-8ACC-8BCBB5273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28575</xdr:colOff>
      <xdr:row>0</xdr:row>
      <xdr:rowOff>152400</xdr:rowOff>
    </xdr:from>
    <xdr:to>
      <xdr:col>37</xdr:col>
      <xdr:colOff>47625</xdr:colOff>
      <xdr:row>17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8C2ACE3-4F86-446D-BB67-2968C1AE3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114300</xdr:colOff>
      <xdr:row>18</xdr:row>
      <xdr:rowOff>161925</xdr:rowOff>
    </xdr:from>
    <xdr:to>
      <xdr:col>9</xdr:col>
      <xdr:colOff>457200</xdr:colOff>
      <xdr:row>36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3E6521-000A-4A58-8A7E-846902287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19050</xdr:colOff>
      <xdr:row>18</xdr:row>
      <xdr:rowOff>171450</xdr:rowOff>
    </xdr:from>
    <xdr:to>
      <xdr:col>27</xdr:col>
      <xdr:colOff>590550</xdr:colOff>
      <xdr:row>37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A76E808-865E-4DE2-AB18-F55BC9FF6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28575</xdr:colOff>
      <xdr:row>19</xdr:row>
      <xdr:rowOff>28575</xdr:rowOff>
    </xdr:from>
    <xdr:to>
      <xdr:col>36</xdr:col>
      <xdr:colOff>600075</xdr:colOff>
      <xdr:row>37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9FECD8A-8EAF-4F11-8DC0-CB48B6A15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200025</xdr:colOff>
      <xdr:row>37</xdr:row>
      <xdr:rowOff>171450</xdr:rowOff>
    </xdr:from>
    <xdr:to>
      <xdr:col>9</xdr:col>
      <xdr:colOff>542925</xdr:colOff>
      <xdr:row>55</xdr:row>
      <xdr:rowOff>133350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0548614-78B5-4828-B676-32F659417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600075</xdr:colOff>
      <xdr:row>37</xdr:row>
      <xdr:rowOff>180975</xdr:rowOff>
    </xdr:from>
    <xdr:to>
      <xdr:col>18</xdr:col>
      <xdr:colOff>561975</xdr:colOff>
      <xdr:row>56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11A48C0-5078-43E9-A110-49E46A98A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9525</xdr:colOff>
      <xdr:row>39</xdr:row>
      <xdr:rowOff>19050</xdr:rowOff>
    </xdr:from>
    <xdr:to>
      <xdr:col>27</xdr:col>
      <xdr:colOff>581025</xdr:colOff>
      <xdr:row>57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2ECD841-842E-424F-8829-5CA0A772D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238125</xdr:colOff>
      <xdr:row>57</xdr:row>
      <xdr:rowOff>133350</xdr:rowOff>
    </xdr:from>
    <xdr:to>
      <xdr:col>9</xdr:col>
      <xdr:colOff>581025</xdr:colOff>
      <xdr:row>75</xdr:row>
      <xdr:rowOff>95250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481E74C-2C23-417C-B300-C0B35DE77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381000</xdr:colOff>
      <xdr:row>0</xdr:row>
      <xdr:rowOff>142875</xdr:rowOff>
    </xdr:from>
    <xdr:to>
      <xdr:col>19</xdr:col>
      <xdr:colOff>180974</xdr:colOff>
      <xdr:row>17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79494A3-926D-4BC7-869F-F6AF8431D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504825</xdr:colOff>
      <xdr:row>19</xdr:row>
      <xdr:rowOff>95250</xdr:rowOff>
    </xdr:from>
    <xdr:to>
      <xdr:col>19</xdr:col>
      <xdr:colOff>304799</xdr:colOff>
      <xdr:row>36</xdr:row>
      <xdr:rowOff>28575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AEF7BDBC-AF4E-445E-B898-91F63B317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18</xdr:col>
      <xdr:colOff>571500</xdr:colOff>
      <xdr:row>76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637C00-7919-485C-B6BC-2A1E157DB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59</xdr:row>
      <xdr:rowOff>0</xdr:rowOff>
    </xdr:from>
    <xdr:to>
      <xdr:col>27</xdr:col>
      <xdr:colOff>571500</xdr:colOff>
      <xdr:row>77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5DFD541-050E-47C5-81B3-596F1D92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9</xdr:col>
      <xdr:colOff>342900</xdr:colOff>
      <xdr:row>94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A6E12D-30E1-4F86-A3A0-8F46F9881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78</xdr:row>
      <xdr:rowOff>0</xdr:rowOff>
    </xdr:from>
    <xdr:to>
      <xdr:col>18</xdr:col>
      <xdr:colOff>571500</xdr:colOff>
      <xdr:row>96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EEBD63B-E269-4098-91FF-9D307C683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79</xdr:row>
      <xdr:rowOff>0</xdr:rowOff>
    </xdr:from>
    <xdr:to>
      <xdr:col>27</xdr:col>
      <xdr:colOff>571500</xdr:colOff>
      <xdr:row>97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A7D788D-703E-4153-968B-4ED8B3A0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15</xdr:col>
      <xdr:colOff>228600</xdr:colOff>
      <xdr:row>122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6BF2DDF-DBB1-42DB-9C1B-5D1EADF7B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topLeftCell="P1" zoomScale="85" zoomScaleNormal="85" workbookViewId="0">
      <selection activeCell="T2" sqref="T2"/>
    </sheetView>
  </sheetViews>
  <sheetFormatPr defaultRowHeight="15" x14ac:dyDescent="0.25"/>
  <cols>
    <col min="1" max="1" width="11.42578125" customWidth="1"/>
    <col min="2" max="2" width="17.140625" style="4" customWidth="1"/>
    <col min="3" max="3" width="19" customWidth="1"/>
    <col min="4" max="4" width="20" customWidth="1"/>
    <col min="5" max="5" width="17.7109375" style="4" customWidth="1"/>
    <col min="6" max="6" width="17.7109375" customWidth="1"/>
    <col min="7" max="7" width="18.42578125" customWidth="1"/>
    <col min="8" max="8" width="16.28515625" customWidth="1"/>
    <col min="9" max="9" width="20.140625" customWidth="1"/>
    <col min="10" max="10" width="16.7109375" customWidth="1"/>
    <col min="11" max="11" width="11.85546875" customWidth="1"/>
    <col min="12" max="12" width="21.5703125" customWidth="1"/>
    <col min="13" max="13" width="13.28515625" customWidth="1"/>
    <col min="14" max="14" width="14.7109375" customWidth="1"/>
    <col min="15" max="15" width="17.140625" customWidth="1"/>
    <col min="16" max="16" width="16.5703125" customWidth="1"/>
    <col min="20" max="20" width="16.140625" style="15" customWidth="1"/>
    <col min="21" max="21" width="12.5703125" style="15" customWidth="1"/>
    <col min="22" max="22" width="17.7109375" style="15" customWidth="1"/>
    <col min="23" max="23" width="13.140625" style="15" customWidth="1"/>
    <col min="24" max="24" width="17.7109375" style="15" customWidth="1"/>
    <col min="25" max="25" width="14" style="15" customWidth="1"/>
    <col min="26" max="26" width="17.42578125" customWidth="1"/>
    <col min="27" max="29" width="17.7109375" customWidth="1"/>
    <col min="30" max="30" width="18.85546875" customWidth="1"/>
    <col min="31" max="39" width="17.7109375" customWidth="1"/>
    <col min="40" max="40" width="27.85546875" customWidth="1"/>
    <col min="41" max="49" width="17.7109375" customWidth="1"/>
  </cols>
  <sheetData>
    <row r="1" spans="1:49" ht="30" customHeight="1" x14ac:dyDescent="0.25">
      <c r="A1" t="s">
        <v>1</v>
      </c>
      <c r="B1" s="4" t="s">
        <v>29</v>
      </c>
      <c r="C1" s="32" t="s">
        <v>8</v>
      </c>
      <c r="D1" s="32"/>
      <c r="E1" s="18" t="s">
        <v>31</v>
      </c>
      <c r="I1" s="1"/>
      <c r="K1" s="10" t="s">
        <v>20</v>
      </c>
      <c r="L1" s="10" t="s">
        <v>21</v>
      </c>
      <c r="M1" s="10" t="s">
        <v>16</v>
      </c>
      <c r="N1" s="18" t="s">
        <v>31</v>
      </c>
      <c r="O1" s="10"/>
      <c r="P1" s="10"/>
      <c r="Q1" s="10"/>
      <c r="R1" s="10"/>
      <c r="S1" s="10"/>
      <c r="T1" s="13"/>
      <c r="U1" s="13" t="s">
        <v>20</v>
      </c>
      <c r="V1" s="13" t="s">
        <v>33</v>
      </c>
      <c r="W1" s="13"/>
      <c r="X1" s="18" t="s">
        <v>31</v>
      </c>
      <c r="Y1" s="13"/>
      <c r="Z1" s="13"/>
      <c r="AA1" s="13"/>
      <c r="AB1" s="13"/>
      <c r="AC1" s="13"/>
      <c r="AD1" s="13"/>
    </row>
    <row r="2" spans="1:49" ht="33" customHeight="1" x14ac:dyDescent="0.25">
      <c r="A2" s="3" t="s">
        <v>0</v>
      </c>
      <c r="B2" s="4" t="s">
        <v>11</v>
      </c>
      <c r="C2" s="3" t="s">
        <v>2</v>
      </c>
      <c r="D2" s="3" t="s">
        <v>6</v>
      </c>
      <c r="E2" s="4" t="s">
        <v>12</v>
      </c>
      <c r="F2" s="3" t="s">
        <v>10</v>
      </c>
      <c r="G2" s="3" t="s">
        <v>7</v>
      </c>
      <c r="H2" s="3" t="s">
        <v>3</v>
      </c>
      <c r="I2" s="2" t="s">
        <v>15</v>
      </c>
      <c r="K2" s="10" t="s">
        <v>22</v>
      </c>
      <c r="L2" s="10" t="s">
        <v>23</v>
      </c>
      <c r="M2" s="10" t="s">
        <v>6</v>
      </c>
      <c r="N2" s="10" t="s">
        <v>2</v>
      </c>
      <c r="O2" s="10" t="s">
        <v>12</v>
      </c>
      <c r="P2" s="10" t="s">
        <v>10</v>
      </c>
      <c r="Q2" s="10" t="s">
        <v>7</v>
      </c>
      <c r="R2" s="10" t="s">
        <v>3</v>
      </c>
      <c r="S2" s="10" t="s">
        <v>25</v>
      </c>
      <c r="T2" s="13"/>
      <c r="U2" s="13" t="s">
        <v>22</v>
      </c>
      <c r="V2" s="13" t="s">
        <v>23</v>
      </c>
      <c r="W2" s="13" t="s">
        <v>6</v>
      </c>
      <c r="X2" s="13" t="s">
        <v>2</v>
      </c>
      <c r="Y2" s="13" t="s">
        <v>12</v>
      </c>
      <c r="Z2" s="13" t="s">
        <v>10</v>
      </c>
      <c r="AA2" s="13" t="s">
        <v>7</v>
      </c>
      <c r="AB2" s="13" t="s">
        <v>3</v>
      </c>
      <c r="AC2" s="13" t="s">
        <v>25</v>
      </c>
      <c r="AD2" s="13" t="s">
        <v>32</v>
      </c>
    </row>
    <row r="3" spans="1:49" x14ac:dyDescent="0.25">
      <c r="A3" s="4">
        <v>0.01</v>
      </c>
      <c r="B3" s="8">
        <v>1.9281E-2</v>
      </c>
      <c r="C3" s="4">
        <f>B3</f>
        <v>1.9281E-2</v>
      </c>
      <c r="D3" s="8">
        <v>27.857520151999999</v>
      </c>
      <c r="E3" s="4">
        <v>1.967967E-2</v>
      </c>
      <c r="F3" s="4">
        <f t="shared" ref="F3:F11" si="0">MIN(E3,F4)</f>
        <v>1.967967E-2</v>
      </c>
      <c r="G3" s="4">
        <v>3.4317398269999999</v>
      </c>
      <c r="H3">
        <f t="shared" ref="H3:H13" si="1">F3-C3</f>
        <v>3.9867000000000027E-4</v>
      </c>
      <c r="I3">
        <f>H3/((0.98-A3)+1)</f>
        <v>2.0237055837563466E-4</v>
      </c>
      <c r="J3" s="4"/>
      <c r="K3" s="9">
        <v>1E-3</v>
      </c>
      <c r="L3" s="33">
        <v>1.9401000000000002E-2</v>
      </c>
      <c r="M3" s="20">
        <v>109.330395775</v>
      </c>
      <c r="N3" s="9">
        <f>L3</f>
        <v>1.9401000000000002E-2</v>
      </c>
      <c r="O3" s="21">
        <v>2.3749641006736998E-2</v>
      </c>
      <c r="P3" s="9">
        <f t="shared" ref="P3:P5" si="2">MIN(O3,P4)</f>
        <v>2.3749641006736998E-2</v>
      </c>
      <c r="Q3" s="22">
        <v>8.4246317000000008</v>
      </c>
      <c r="R3" s="9">
        <f>P3-N3</f>
        <v>4.3486410067369967E-3</v>
      </c>
      <c r="S3" s="9">
        <f>N3/P3</f>
        <v>0.81689655833098995</v>
      </c>
      <c r="U3" s="17">
        <v>1E-3</v>
      </c>
      <c r="V3" s="33">
        <v>2.1400999989699999E-2</v>
      </c>
      <c r="W3" s="17">
        <v>24.292916000000002</v>
      </c>
      <c r="X3" s="17">
        <f>V3</f>
        <v>2.1400999989699999E-2</v>
      </c>
      <c r="Y3" s="31">
        <v>2.3749641006736998E-2</v>
      </c>
      <c r="Z3" s="17">
        <f t="shared" ref="Z3:Z10" si="3">MIN(Y3,Z4)</f>
        <v>2.3749641006736998E-2</v>
      </c>
      <c r="AA3" s="31">
        <v>4.5739188669999997</v>
      </c>
      <c r="AB3" s="17">
        <f>Z3-X3</f>
        <v>2.3486410170369988E-3</v>
      </c>
      <c r="AC3" s="17">
        <f>X3/Z3</f>
        <v>0.90110835711702897</v>
      </c>
      <c r="AD3" s="17">
        <f>N3-X3</f>
        <v>-1.9999999896999979E-3</v>
      </c>
    </row>
    <row r="4" spans="1:49" x14ac:dyDescent="0.25">
      <c r="A4" s="4">
        <v>0.107</v>
      </c>
      <c r="B4" s="8">
        <v>0.19395100000000001</v>
      </c>
      <c r="C4" s="4">
        <f>MAX(B4,C3)</f>
        <v>0.19395100000000001</v>
      </c>
      <c r="D4" s="8">
        <v>123.399812696</v>
      </c>
      <c r="E4" s="4">
        <v>0.21794983600000001</v>
      </c>
      <c r="F4" s="4">
        <f t="shared" si="0"/>
        <v>0.21794983600000001</v>
      </c>
      <c r="G4" s="4">
        <v>0.100992111</v>
      </c>
      <c r="H4" s="3">
        <f t="shared" si="1"/>
        <v>2.3998835999999996E-2</v>
      </c>
      <c r="I4" s="8">
        <f t="shared" ref="I4:I13" si="4">H4/((0.98-A4)+1)</f>
        <v>1.281304644954618E-2</v>
      </c>
      <c r="J4" s="4"/>
      <c r="K4" s="9">
        <v>2E-3</v>
      </c>
      <c r="L4" s="33">
        <v>4.1100999999999999E-2</v>
      </c>
      <c r="M4" s="20">
        <v>94.962507216000006</v>
      </c>
      <c r="N4" s="9">
        <f>MAX(L4,N3)</f>
        <v>4.1100999999999999E-2</v>
      </c>
      <c r="O4" s="21">
        <v>4.7504991865576898E-2</v>
      </c>
      <c r="P4" s="9">
        <f t="shared" si="2"/>
        <v>4.7504991865576898E-2</v>
      </c>
      <c r="Q4" s="22">
        <v>0.93619790899999999</v>
      </c>
      <c r="R4" s="11">
        <f t="shared" ref="R4:R12" si="5">P4-N4</f>
        <v>6.4039918655768996E-3</v>
      </c>
      <c r="S4" s="15">
        <f t="shared" ref="S4:S12" si="6">N4/P4</f>
        <v>0.86519328571409848</v>
      </c>
      <c r="U4" s="17">
        <v>2E-3</v>
      </c>
      <c r="V4" s="33">
        <v>4.2900999989699998E-2</v>
      </c>
      <c r="W4" s="17">
        <v>5.0984801060000002</v>
      </c>
      <c r="X4" s="17">
        <f>MAX(V4,X3)</f>
        <v>4.2900999989699998E-2</v>
      </c>
      <c r="Y4" s="31">
        <v>4.7504991865576898E-2</v>
      </c>
      <c r="Z4" s="17">
        <f t="shared" si="3"/>
        <v>4.7504991865576898E-2</v>
      </c>
      <c r="AA4" s="31">
        <v>0.42965743499999998</v>
      </c>
      <c r="AB4" s="17">
        <f t="shared" ref="AB4:AB12" si="7">Z4-X4</f>
        <v>4.6039918758769005E-3</v>
      </c>
      <c r="AC4" s="17">
        <f t="shared" ref="AC4:AC12" si="8">X4/Z4</f>
        <v>0.90308404032770606</v>
      </c>
      <c r="AD4" s="19">
        <f t="shared" ref="AD3:AD12" si="9">N4-X4</f>
        <v>-1.7999999896999991E-3</v>
      </c>
    </row>
    <row r="5" spans="1:49" x14ac:dyDescent="0.25">
      <c r="A5" s="4">
        <v>0.20399999999999999</v>
      </c>
      <c r="B5" s="8">
        <v>0.34380100000000002</v>
      </c>
      <c r="C5" s="4">
        <f t="shared" ref="C5:C13" si="10">MAX(B5,C4)</f>
        <v>0.34380100000000002</v>
      </c>
      <c r="D5" s="8">
        <v>162.99038551199999</v>
      </c>
      <c r="E5" s="4">
        <v>0.42551858799999998</v>
      </c>
      <c r="F5" s="4">
        <f t="shared" si="0"/>
        <v>0.42551858799999998</v>
      </c>
      <c r="G5" s="4">
        <v>8.1517671999999999E-2</v>
      </c>
      <c r="H5" s="3">
        <f t="shared" si="1"/>
        <v>8.1717587999999952E-2</v>
      </c>
      <c r="I5" s="8">
        <f t="shared" si="4"/>
        <v>4.6012155405405375E-2</v>
      </c>
      <c r="J5" s="4"/>
      <c r="K5" s="9">
        <v>3.0000000000000001E-3</v>
      </c>
      <c r="L5" s="33">
        <v>6.2701000000000007E-2</v>
      </c>
      <c r="M5" s="20">
        <v>102.973245526</v>
      </c>
      <c r="N5" s="15">
        <f t="shared" ref="N5:N12" si="11">MAX(L5,N4)</f>
        <v>6.2701000000000007E-2</v>
      </c>
      <c r="O5" s="21">
        <v>7.1257449416889898E-2</v>
      </c>
      <c r="P5" s="9">
        <f t="shared" si="2"/>
        <v>7.1257449416889898E-2</v>
      </c>
      <c r="Q5" s="22">
        <v>0.84185935099999998</v>
      </c>
      <c r="R5" s="11">
        <f t="shared" si="5"/>
        <v>8.5564494168898914E-3</v>
      </c>
      <c r="S5" s="15">
        <f t="shared" si="6"/>
        <v>0.87992203640589772</v>
      </c>
      <c r="U5" s="17">
        <v>3.0000000000000001E-3</v>
      </c>
      <c r="V5" s="33">
        <v>6.4400999989700003E-2</v>
      </c>
      <c r="W5" s="17">
        <v>5.3529484460000001</v>
      </c>
      <c r="X5" s="17">
        <f t="shared" ref="X5:X12" si="12">MAX(V5,X4)</f>
        <v>6.4400999989700003E-2</v>
      </c>
      <c r="Y5" s="31">
        <v>7.1257449416889898E-2</v>
      </c>
      <c r="Z5" s="17">
        <f t="shared" si="3"/>
        <v>7.1257449416889898E-2</v>
      </c>
      <c r="AA5" s="31">
        <v>0.39847522899999999</v>
      </c>
      <c r="AB5" s="17">
        <f t="shared" si="7"/>
        <v>6.8564494271898951E-3</v>
      </c>
      <c r="AC5" s="17">
        <f t="shared" si="8"/>
        <v>0.90377919104181781</v>
      </c>
      <c r="AD5" s="19">
        <f t="shared" si="9"/>
        <v>-1.6999999896999962E-3</v>
      </c>
    </row>
    <row r="6" spans="1:49" x14ac:dyDescent="0.25">
      <c r="A6" s="4">
        <v>0.30099999999999999</v>
      </c>
      <c r="B6" s="8">
        <v>0.46591100000000002</v>
      </c>
      <c r="C6" s="4">
        <f t="shared" si="10"/>
        <v>0.46591100000000002</v>
      </c>
      <c r="D6" s="8">
        <v>149.70470824700001</v>
      </c>
      <c r="E6" s="4">
        <v>0.64093877499999996</v>
      </c>
      <c r="F6" s="4">
        <f t="shared" si="0"/>
        <v>0.64093877499999996</v>
      </c>
      <c r="G6" s="4">
        <v>8.4006927999999995E-2</v>
      </c>
      <c r="H6" s="3">
        <f t="shared" si="1"/>
        <v>0.17502777499999994</v>
      </c>
      <c r="I6" s="8">
        <f t="shared" si="4"/>
        <v>0.10424525014889811</v>
      </c>
      <c r="J6" s="4"/>
      <c r="K6" s="9">
        <v>4.0000000000000001E-3</v>
      </c>
      <c r="L6" s="33">
        <v>8.4401000000000101E-2</v>
      </c>
      <c r="M6" s="20">
        <v>104.125665291</v>
      </c>
      <c r="N6" s="15">
        <f t="shared" si="11"/>
        <v>8.4401000000000101E-2</v>
      </c>
      <c r="O6" s="21">
        <v>9.5022521654894901E-2</v>
      </c>
      <c r="P6" s="9">
        <f t="shared" ref="P6:P10" si="13">MIN(O6,P7)</f>
        <v>9.5022521654894901E-2</v>
      </c>
      <c r="Q6" s="22">
        <v>0.86618999799999996</v>
      </c>
      <c r="R6" s="11">
        <f t="shared" si="5"/>
        <v>1.06215216548948E-2</v>
      </c>
      <c r="S6" s="15">
        <f t="shared" si="6"/>
        <v>0.88822100834715478</v>
      </c>
      <c r="U6" s="17">
        <v>4.0000000000000001E-3</v>
      </c>
      <c r="V6" s="33">
        <v>8.5900999989699994E-2</v>
      </c>
      <c r="W6" s="17">
        <v>5.3454289409999998</v>
      </c>
      <c r="X6" s="17">
        <f t="shared" si="12"/>
        <v>8.5900999989699994E-2</v>
      </c>
      <c r="Y6" s="31">
        <v>9.5022521654894901E-2</v>
      </c>
      <c r="Z6" s="17">
        <f t="shared" si="3"/>
        <v>9.5022521654894901E-2</v>
      </c>
      <c r="AA6" s="31">
        <v>0.43260169500000001</v>
      </c>
      <c r="AB6" s="17">
        <f t="shared" si="7"/>
        <v>9.1215216651949066E-3</v>
      </c>
      <c r="AC6" s="17">
        <f t="shared" si="8"/>
        <v>0.90400673959882194</v>
      </c>
      <c r="AD6" s="19">
        <f t="shared" si="9"/>
        <v>-1.4999999896998933E-3</v>
      </c>
    </row>
    <row r="7" spans="1:49" x14ac:dyDescent="0.25">
      <c r="A7" s="4">
        <v>0.39800000000000002</v>
      </c>
      <c r="B7" s="8">
        <v>0.557700999999999</v>
      </c>
      <c r="C7" s="4">
        <f t="shared" si="10"/>
        <v>0.557700999999999</v>
      </c>
      <c r="D7" s="8">
        <v>234.96130984199999</v>
      </c>
      <c r="E7" s="4">
        <v>0.85878928300000001</v>
      </c>
      <c r="F7" s="4">
        <f t="shared" si="0"/>
        <v>0.85878928300000001</v>
      </c>
      <c r="G7" s="4">
        <v>8.2969487999999994E-2</v>
      </c>
      <c r="H7" s="3">
        <f t="shared" si="1"/>
        <v>0.30108828300000101</v>
      </c>
      <c r="I7" s="8">
        <f t="shared" si="4"/>
        <v>0.19032129140328763</v>
      </c>
      <c r="J7" s="4"/>
      <c r="K7" s="9">
        <v>5.0000000000000001E-3</v>
      </c>
      <c r="L7" s="33">
        <v>0.106001</v>
      </c>
      <c r="M7" s="20">
        <v>104.32909277500001</v>
      </c>
      <c r="N7" s="15">
        <f t="shared" si="11"/>
        <v>0.106001</v>
      </c>
      <c r="O7" s="21">
        <v>0.11878827973407401</v>
      </c>
      <c r="P7" s="9">
        <f t="shared" si="13"/>
        <v>0.11878827973407401</v>
      </c>
      <c r="Q7" s="22">
        <v>0.88418354099999996</v>
      </c>
      <c r="R7" s="11">
        <f t="shared" si="5"/>
        <v>1.2787279734074009E-2</v>
      </c>
      <c r="S7" s="15">
        <f t="shared" si="6"/>
        <v>0.89235234517495898</v>
      </c>
      <c r="U7" s="17">
        <v>5.0000000000000001E-3</v>
      </c>
      <c r="V7" s="33">
        <v>0.10720099999</v>
      </c>
      <c r="W7" s="17">
        <v>5.3500020529999999</v>
      </c>
      <c r="X7" s="17">
        <f t="shared" si="12"/>
        <v>0.10720099999</v>
      </c>
      <c r="Y7" s="31">
        <v>0.11878827973407401</v>
      </c>
      <c r="Z7" s="17">
        <f t="shared" si="3"/>
        <v>0.11878827973407401</v>
      </c>
      <c r="AA7" s="31">
        <v>0.43656115699999998</v>
      </c>
      <c r="AB7" s="17">
        <f t="shared" si="7"/>
        <v>1.1587279744074003E-2</v>
      </c>
      <c r="AC7" s="17">
        <f t="shared" si="8"/>
        <v>0.90245435180967415</v>
      </c>
      <c r="AD7" s="19">
        <f t="shared" si="9"/>
        <v>-1.1999999900000058E-3</v>
      </c>
    </row>
    <row r="8" spans="1:49" ht="33.75" customHeight="1" x14ac:dyDescent="0.25">
      <c r="A8" s="4">
        <v>0.495</v>
      </c>
      <c r="B8" s="8">
        <v>0.61772099999999897</v>
      </c>
      <c r="C8" s="4">
        <f t="shared" si="10"/>
        <v>0.61772099999999897</v>
      </c>
      <c r="D8" s="8">
        <v>208.08255896</v>
      </c>
      <c r="E8" s="4">
        <v>1.0732742630000001</v>
      </c>
      <c r="F8" s="4">
        <f t="shared" si="0"/>
        <v>1.0732742630000001</v>
      </c>
      <c r="G8" s="4">
        <v>9.1230942999999995E-2</v>
      </c>
      <c r="H8" s="3">
        <f t="shared" si="1"/>
        <v>0.4555532630000011</v>
      </c>
      <c r="I8" s="8">
        <f t="shared" si="4"/>
        <v>0.30676987407407486</v>
      </c>
      <c r="J8" s="4"/>
      <c r="K8" s="9">
        <v>6.0000000000000001E-3</v>
      </c>
      <c r="L8" s="33">
        <v>0.12760099999999999</v>
      </c>
      <c r="M8" s="20">
        <v>102.293008617</v>
      </c>
      <c r="N8" s="15">
        <f t="shared" si="11"/>
        <v>0.12760099999999999</v>
      </c>
      <c r="O8" s="21">
        <v>0.142586527981796</v>
      </c>
      <c r="P8" s="9">
        <f t="shared" si="13"/>
        <v>0.142586527981796</v>
      </c>
      <c r="Q8" s="22">
        <v>0.92880925400000003</v>
      </c>
      <c r="R8" s="11">
        <f t="shared" si="5"/>
        <v>1.4985527981796004E-2</v>
      </c>
      <c r="S8" s="15">
        <f t="shared" si="6"/>
        <v>0.89490221696323791</v>
      </c>
      <c r="U8" s="17">
        <v>6.0000000000000001E-3</v>
      </c>
      <c r="V8" s="33">
        <v>0.12860099998999999</v>
      </c>
      <c r="W8" s="17">
        <v>5.3489556340000002</v>
      </c>
      <c r="X8" s="17">
        <f t="shared" si="12"/>
        <v>0.12860099998999999</v>
      </c>
      <c r="Y8" s="31">
        <v>0.142586527981796</v>
      </c>
      <c r="Z8" s="17">
        <f t="shared" si="3"/>
        <v>0.142586527981796</v>
      </c>
      <c r="AA8" s="31">
        <v>0.458573183</v>
      </c>
      <c r="AB8" s="17">
        <f t="shared" si="7"/>
        <v>1.3985527991796004E-2</v>
      </c>
      <c r="AC8" s="17">
        <f t="shared" si="8"/>
        <v>0.90191550218838668</v>
      </c>
      <c r="AD8" s="19">
        <f t="shared" si="9"/>
        <v>-9.9999999000000006E-4</v>
      </c>
    </row>
    <row r="9" spans="1:49" x14ac:dyDescent="0.25">
      <c r="A9" s="4">
        <v>0.59199999999999997</v>
      </c>
      <c r="B9" s="8">
        <v>0.648890999999999</v>
      </c>
      <c r="C9" s="4">
        <f t="shared" si="10"/>
        <v>0.648890999999999</v>
      </c>
      <c r="D9" s="8">
        <v>272.14451238999999</v>
      </c>
      <c r="E9" s="4">
        <v>1.278923228</v>
      </c>
      <c r="F9" s="4">
        <f t="shared" si="0"/>
        <v>1.278923228</v>
      </c>
      <c r="G9" s="4">
        <v>6.6928092999999994E-2</v>
      </c>
      <c r="H9" s="3">
        <f t="shared" si="1"/>
        <v>0.63003222800000103</v>
      </c>
      <c r="I9" s="8">
        <f t="shared" si="4"/>
        <v>0.45391370893371835</v>
      </c>
      <c r="J9" s="4"/>
      <c r="K9" s="9">
        <v>7.0000000000000001E-3</v>
      </c>
      <c r="L9" s="33">
        <v>0.14930099999999999</v>
      </c>
      <c r="M9" s="20">
        <v>125.045328743</v>
      </c>
      <c r="N9" s="15">
        <f t="shared" si="11"/>
        <v>0.14930099999999999</v>
      </c>
      <c r="O9" s="21">
        <v>0.166458209674542</v>
      </c>
      <c r="P9" s="9">
        <f t="shared" si="13"/>
        <v>0.166458209674542</v>
      </c>
      <c r="Q9" s="22">
        <v>0.925407855</v>
      </c>
      <c r="R9" s="11">
        <f t="shared" si="5"/>
        <v>1.7157209674542012E-2</v>
      </c>
      <c r="S9" s="15">
        <f t="shared" si="6"/>
        <v>0.89692782525963921</v>
      </c>
      <c r="U9" s="17">
        <v>7.0000000000000001E-3</v>
      </c>
      <c r="V9" s="33">
        <v>0.14980099998999999</v>
      </c>
      <c r="W9" s="17">
        <v>5.3509702140000002</v>
      </c>
      <c r="X9" s="17">
        <f t="shared" si="12"/>
        <v>0.14980099998999999</v>
      </c>
      <c r="Y9" s="31">
        <v>0.166458209674542</v>
      </c>
      <c r="Z9" s="17">
        <f t="shared" si="3"/>
        <v>0.166458209674542</v>
      </c>
      <c r="AA9" s="31">
        <v>0.45157923100000003</v>
      </c>
      <c r="AB9" s="17">
        <f t="shared" si="7"/>
        <v>1.6657209684542013E-2</v>
      </c>
      <c r="AC9" s="17">
        <f t="shared" si="8"/>
        <v>0.89993158212436575</v>
      </c>
      <c r="AD9" s="19">
        <f t="shared" si="9"/>
        <v>-4.9999998999999962E-4</v>
      </c>
    </row>
    <row r="10" spans="1:49" x14ac:dyDescent="0.25">
      <c r="A10" s="4">
        <v>0.68899999999999995</v>
      </c>
      <c r="B10" s="8">
        <v>0.65576099999999904</v>
      </c>
      <c r="C10" s="4">
        <f t="shared" si="10"/>
        <v>0.65576099999999904</v>
      </c>
      <c r="D10" s="8">
        <v>308.83029656399998</v>
      </c>
      <c r="E10" s="4">
        <v>1.480421872</v>
      </c>
      <c r="F10" s="4">
        <f t="shared" si="0"/>
        <v>1.480421872</v>
      </c>
      <c r="G10" s="4">
        <v>8.5079861000000007E-2</v>
      </c>
      <c r="H10" s="3">
        <f t="shared" si="1"/>
        <v>0.82466087200000093</v>
      </c>
      <c r="I10" s="8">
        <f t="shared" si="4"/>
        <v>0.63877681797056618</v>
      </c>
      <c r="J10" s="4"/>
      <c r="K10" s="9">
        <v>8.0000000000000002E-3</v>
      </c>
      <c r="L10" s="33">
        <v>0.170901</v>
      </c>
      <c r="M10" s="20">
        <v>126.470047681</v>
      </c>
      <c r="N10" s="15">
        <f t="shared" si="11"/>
        <v>0.170901</v>
      </c>
      <c r="O10" s="21">
        <v>0.19036113956482001</v>
      </c>
      <c r="P10" s="9">
        <f t="shared" si="13"/>
        <v>0.19036113956482001</v>
      </c>
      <c r="Q10" s="22">
        <v>0.85385661400000001</v>
      </c>
      <c r="R10" s="11">
        <f t="shared" si="5"/>
        <v>1.9460139564820012E-2</v>
      </c>
      <c r="S10" s="15">
        <f t="shared" si="6"/>
        <v>0.89777252011987652</v>
      </c>
      <c r="U10" s="17">
        <v>8.0000000000000002E-3</v>
      </c>
      <c r="V10" s="33">
        <v>0.17100099999000001</v>
      </c>
      <c r="W10" s="17">
        <v>5.7082236460000004</v>
      </c>
      <c r="X10" s="17">
        <f t="shared" si="12"/>
        <v>0.17100099999000001</v>
      </c>
      <c r="Y10" s="31">
        <v>0.19036113956482001</v>
      </c>
      <c r="Z10" s="17">
        <f t="shared" si="3"/>
        <v>0.19036113956482001</v>
      </c>
      <c r="AA10" s="31">
        <v>0.42118729199999999</v>
      </c>
      <c r="AB10" s="17">
        <f t="shared" si="7"/>
        <v>1.9360139574819996E-2</v>
      </c>
      <c r="AC10" s="17">
        <f t="shared" si="8"/>
        <v>0.89829783736807445</v>
      </c>
      <c r="AD10" s="19">
        <f t="shared" si="9"/>
        <v>-9.9999990000015915E-5</v>
      </c>
    </row>
    <row r="11" spans="1:49" x14ac:dyDescent="0.25">
      <c r="A11" s="4">
        <v>0.78599999999999903</v>
      </c>
      <c r="B11" s="8">
        <v>0.63830100000000001</v>
      </c>
      <c r="C11" s="4">
        <f t="shared" si="10"/>
        <v>0.65576099999999904</v>
      </c>
      <c r="D11" s="8">
        <v>1745.300698326</v>
      </c>
      <c r="E11" s="4">
        <v>1.6958458620000001</v>
      </c>
      <c r="F11" s="4">
        <f t="shared" si="0"/>
        <v>1.6958458620000001</v>
      </c>
      <c r="G11" s="4">
        <v>7.6164981000000007E-2</v>
      </c>
      <c r="H11" s="3">
        <f t="shared" si="1"/>
        <v>1.0400848620000009</v>
      </c>
      <c r="I11" s="8">
        <f t="shared" si="4"/>
        <v>0.87109284924623132</v>
      </c>
      <c r="J11" s="4"/>
      <c r="K11" s="9">
        <v>8.9999999999999993E-3</v>
      </c>
      <c r="L11" s="33">
        <v>0.19250099999999901</v>
      </c>
      <c r="M11" s="20">
        <v>122.624068507</v>
      </c>
      <c r="N11" s="15">
        <f t="shared" si="11"/>
        <v>0.19250099999999901</v>
      </c>
      <c r="O11" s="21">
        <v>0.21429554954091701</v>
      </c>
      <c r="P11" s="9">
        <f>MIN(O11,P12)</f>
        <v>0.21429554954091701</v>
      </c>
      <c r="Q11" s="22">
        <v>0.94545788900000005</v>
      </c>
      <c r="R11" s="11">
        <f t="shared" si="5"/>
        <v>2.1794549540918001E-2</v>
      </c>
      <c r="S11" s="15">
        <f t="shared" si="6"/>
        <v>0.89829677010274722</v>
      </c>
      <c r="U11" s="17">
        <v>8.9999999999999993E-3</v>
      </c>
      <c r="V11" s="33">
        <v>0.19220099999000001</v>
      </c>
      <c r="W11" s="17">
        <v>5.7219237339999998</v>
      </c>
      <c r="X11" s="17">
        <f t="shared" si="12"/>
        <v>0.19220099999000001</v>
      </c>
      <c r="Y11" s="31">
        <v>0.21429554954091701</v>
      </c>
      <c r="Z11" s="17">
        <f>MIN(Y11,Z12)</f>
        <v>0.21429554954091701</v>
      </c>
      <c r="AA11" s="31">
        <v>0.464513444</v>
      </c>
      <c r="AB11" s="17">
        <f t="shared" si="7"/>
        <v>2.2094549550916998E-2</v>
      </c>
      <c r="AC11" s="17">
        <f t="shared" si="8"/>
        <v>0.89689683431013889</v>
      </c>
      <c r="AD11" s="19">
        <f t="shared" si="9"/>
        <v>3.0000000999899634E-4</v>
      </c>
    </row>
    <row r="12" spans="1:49" x14ac:dyDescent="0.25">
      <c r="A12" s="4">
        <v>0.88299999999999901</v>
      </c>
      <c r="B12" s="8">
        <v>0.567509999999954</v>
      </c>
      <c r="C12" s="4">
        <f t="shared" si="10"/>
        <v>0.65576099999999904</v>
      </c>
      <c r="D12" s="8">
        <v>18940.206929804001</v>
      </c>
      <c r="E12" s="4">
        <v>1.909101564</v>
      </c>
      <c r="F12" s="4">
        <f>MIN(E12,F13)</f>
        <v>1.909101564</v>
      </c>
      <c r="G12" s="4">
        <v>8.2365670000000002E-2</v>
      </c>
      <c r="H12" s="3">
        <f t="shared" si="1"/>
        <v>1.253340564000001</v>
      </c>
      <c r="I12" s="8">
        <f t="shared" si="4"/>
        <v>1.1425164667274386</v>
      </c>
      <c r="J12" s="4"/>
      <c r="K12" s="9">
        <v>0.01</v>
      </c>
      <c r="L12" s="33">
        <v>0.21410099999999899</v>
      </c>
      <c r="M12" s="20">
        <v>119.298248413</v>
      </c>
      <c r="N12" s="15">
        <f t="shared" si="11"/>
        <v>0.21410099999999899</v>
      </c>
      <c r="O12" s="21">
        <v>0.23826167421716199</v>
      </c>
      <c r="P12" s="9">
        <f>O12</f>
        <v>0.23826167421716199</v>
      </c>
      <c r="Q12" s="22">
        <v>0.87948512899999998</v>
      </c>
      <c r="R12" s="11">
        <f t="shared" si="5"/>
        <v>2.4160674217163003E-2</v>
      </c>
      <c r="S12" s="15">
        <f t="shared" si="6"/>
        <v>0.89859605286269451</v>
      </c>
      <c r="U12" s="17">
        <v>0.01</v>
      </c>
      <c r="V12" s="33">
        <v>0.21330099998999999</v>
      </c>
      <c r="W12" s="17">
        <v>5.7142613999999998</v>
      </c>
      <c r="X12" s="17">
        <f t="shared" si="12"/>
        <v>0.21330099998999999</v>
      </c>
      <c r="Y12" s="31">
        <v>0.23826167421716199</v>
      </c>
      <c r="Z12" s="17">
        <f>Y12</f>
        <v>0.23826167421716199</v>
      </c>
      <c r="AA12" s="31">
        <v>0.43531203800000001</v>
      </c>
      <c r="AB12" s="17">
        <f t="shared" si="7"/>
        <v>2.4960674227162E-2</v>
      </c>
      <c r="AC12" s="17">
        <f t="shared" si="8"/>
        <v>0.89523839992657916</v>
      </c>
      <c r="AD12" s="19">
        <f t="shared" si="9"/>
        <v>8.0000000999899679E-4</v>
      </c>
    </row>
    <row r="13" spans="1:49" x14ac:dyDescent="0.25">
      <c r="A13" s="4">
        <v>0.97999999999999898</v>
      </c>
      <c r="B13" s="8">
        <v>4.4095000000000197E-2</v>
      </c>
      <c r="C13" s="4">
        <f t="shared" si="10"/>
        <v>0.65576099999999904</v>
      </c>
      <c r="D13" s="8">
        <v>1565.8935722379999</v>
      </c>
      <c r="E13" s="4">
        <v>2.0811769980000001</v>
      </c>
      <c r="F13" s="4">
        <f>E13</f>
        <v>2.0811769980000001</v>
      </c>
      <c r="G13" s="4">
        <v>7.2586970000000001E-2</v>
      </c>
      <c r="H13" s="3">
        <f t="shared" si="1"/>
        <v>1.425415998000001</v>
      </c>
      <c r="I13" s="8">
        <f t="shared" si="4"/>
        <v>1.4254159979999996</v>
      </c>
      <c r="J13" s="4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49" x14ac:dyDescent="0.25">
      <c r="A14" s="3"/>
      <c r="C14" s="3"/>
      <c r="D14" s="3"/>
      <c r="F14" s="3"/>
      <c r="G14" s="3"/>
      <c r="H14" s="3"/>
      <c r="I14" s="3"/>
      <c r="J14" s="4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O14" s="17"/>
      <c r="AP14" s="17"/>
      <c r="AQ14" s="17"/>
      <c r="AR14" s="17"/>
      <c r="AS14" s="17"/>
      <c r="AT14" s="17"/>
      <c r="AU14" s="17"/>
      <c r="AV14" s="17"/>
      <c r="AW14" s="17"/>
    </row>
    <row r="15" spans="1:49" x14ac:dyDescent="0.25">
      <c r="G15" t="s">
        <v>17</v>
      </c>
      <c r="H15" t="s">
        <v>17</v>
      </c>
      <c r="K15" s="13" t="s">
        <v>27</v>
      </c>
      <c r="L15" s="13" t="s">
        <v>21</v>
      </c>
      <c r="M15" s="13" t="s">
        <v>16</v>
      </c>
      <c r="N15" s="18" t="s">
        <v>31</v>
      </c>
      <c r="O15" s="13"/>
      <c r="P15" s="13"/>
      <c r="Q15" s="13"/>
      <c r="R15" s="13"/>
      <c r="S15" s="13"/>
      <c r="U15" s="13" t="s">
        <v>27</v>
      </c>
      <c r="V15" s="13" t="s">
        <v>21</v>
      </c>
      <c r="W15" s="13"/>
      <c r="X15" s="18" t="s">
        <v>31</v>
      </c>
      <c r="Y15" s="13"/>
      <c r="Z15" s="13"/>
      <c r="AA15" s="13"/>
      <c r="AB15" s="13"/>
      <c r="AC15" s="13"/>
      <c r="AD15" s="17"/>
      <c r="AO15" s="17"/>
      <c r="AP15" s="17"/>
      <c r="AQ15" s="17"/>
      <c r="AR15" s="17"/>
      <c r="AS15" s="17"/>
      <c r="AT15" s="17"/>
      <c r="AU15" s="17"/>
      <c r="AV15" s="17"/>
      <c r="AW15" s="17"/>
    </row>
    <row r="16" spans="1:49" ht="45" x14ac:dyDescent="0.25">
      <c r="B16" s="6"/>
      <c r="C16" s="6"/>
      <c r="K16" s="13" t="s">
        <v>22</v>
      </c>
      <c r="L16" s="13" t="s">
        <v>23</v>
      </c>
      <c r="M16" s="13" t="s">
        <v>6</v>
      </c>
      <c r="N16" s="13" t="s">
        <v>2</v>
      </c>
      <c r="O16" s="13" t="s">
        <v>12</v>
      </c>
      <c r="P16" s="13" t="s">
        <v>10</v>
      </c>
      <c r="Q16" s="13" t="s">
        <v>7</v>
      </c>
      <c r="R16" s="13" t="s">
        <v>3</v>
      </c>
      <c r="S16" s="13" t="s">
        <v>25</v>
      </c>
      <c r="U16" s="13" t="s">
        <v>22</v>
      </c>
      <c r="V16" s="13" t="s">
        <v>23</v>
      </c>
      <c r="W16" s="13" t="s">
        <v>6</v>
      </c>
      <c r="X16" s="13" t="s">
        <v>2</v>
      </c>
      <c r="Y16" s="13" t="s">
        <v>12</v>
      </c>
      <c r="Z16" s="13" t="s">
        <v>10</v>
      </c>
      <c r="AA16" s="13" t="s">
        <v>7</v>
      </c>
      <c r="AB16" s="13" t="s">
        <v>3</v>
      </c>
      <c r="AC16" s="13" t="s">
        <v>25</v>
      </c>
      <c r="AD16" s="13" t="s">
        <v>32</v>
      </c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x14ac:dyDescent="0.25">
      <c r="A17" t="s">
        <v>4</v>
      </c>
      <c r="B17" s="4" t="s">
        <v>29</v>
      </c>
      <c r="C17" s="32" t="s">
        <v>19</v>
      </c>
      <c r="D17" s="32"/>
      <c r="E17" s="5" t="s">
        <v>13</v>
      </c>
      <c r="K17" s="17">
        <v>1E-3</v>
      </c>
      <c r="L17" s="17">
        <v>3.241E-3</v>
      </c>
      <c r="M17" s="17">
        <v>513.48044388300002</v>
      </c>
      <c r="N17" s="17">
        <f>L17</f>
        <v>3.241E-3</v>
      </c>
      <c r="O17" s="17">
        <v>8.85515175160736E-3</v>
      </c>
      <c r="P17" s="17">
        <f t="shared" ref="P17:P24" si="14">MIN(O17,P18)</f>
        <v>8.85515175160736E-3</v>
      </c>
      <c r="Q17" s="17">
        <v>12.948793859</v>
      </c>
      <c r="R17" s="17">
        <f>P17-N17</f>
        <v>5.6141517516073601E-3</v>
      </c>
      <c r="S17" s="17">
        <f>N17/P17</f>
        <v>0.36600163282483594</v>
      </c>
      <c r="U17" s="17">
        <v>1E-3</v>
      </c>
      <c r="V17" s="30">
        <v>3.2009999999999999E-3</v>
      </c>
      <c r="W17" s="31">
        <v>129.972161403</v>
      </c>
      <c r="X17" s="17">
        <f>V17</f>
        <v>3.2009999999999999E-3</v>
      </c>
      <c r="Y17" s="17">
        <v>8.85515175160736E-3</v>
      </c>
      <c r="Z17" s="17">
        <f t="shared" ref="Z17:Z24" si="15">MIN(Y17,Z18)</f>
        <v>8.85515175160736E-3</v>
      </c>
      <c r="AA17" s="17">
        <v>12.948793859</v>
      </c>
      <c r="AB17" s="17">
        <f>Z17-X17</f>
        <v>5.6541517516073602E-3</v>
      </c>
      <c r="AC17" s="17">
        <f>X17/Z17</f>
        <v>0.36148448832838626</v>
      </c>
      <c r="AD17" s="17">
        <f t="shared" ref="AD17:AD26" si="16">N17-X17</f>
        <v>4.0000000000000105E-5</v>
      </c>
      <c r="AO17" s="18"/>
      <c r="AP17" s="17"/>
      <c r="AQ17" s="17"/>
      <c r="AR17" s="17"/>
      <c r="AS17" s="17"/>
      <c r="AT17" s="17"/>
      <c r="AU17" s="17"/>
      <c r="AV17" s="17"/>
      <c r="AW17" s="17"/>
    </row>
    <row r="18" spans="1:49" ht="30" x14ac:dyDescent="0.25">
      <c r="A18" s="3" t="s">
        <v>0</v>
      </c>
      <c r="B18" s="4" t="s">
        <v>11</v>
      </c>
      <c r="C18" s="3" t="s">
        <v>2</v>
      </c>
      <c r="D18" s="3" t="s">
        <v>6</v>
      </c>
      <c r="E18" s="4" t="s">
        <v>12</v>
      </c>
      <c r="F18" s="3" t="s">
        <v>10</v>
      </c>
      <c r="G18" s="3" t="s">
        <v>7</v>
      </c>
      <c r="H18" s="3" t="s">
        <v>3</v>
      </c>
      <c r="I18" s="2" t="s">
        <v>15</v>
      </c>
      <c r="J18" s="23"/>
      <c r="K18" s="17">
        <v>2E-3</v>
      </c>
      <c r="L18" s="17">
        <v>6.8510000000000003E-3</v>
      </c>
      <c r="M18" s="17">
        <v>675.06427719199996</v>
      </c>
      <c r="N18" s="17">
        <f>MAX(L18,N17)</f>
        <v>6.8510000000000003E-3</v>
      </c>
      <c r="O18" s="17">
        <v>1.7728338779724399E-2</v>
      </c>
      <c r="P18" s="17">
        <f t="shared" si="14"/>
        <v>1.7728338779724399E-2</v>
      </c>
      <c r="Q18" s="17">
        <v>6.7670482590000001</v>
      </c>
      <c r="R18" s="17">
        <f t="shared" ref="R18:R26" si="17">P18-N18</f>
        <v>1.08773387797244E-2</v>
      </c>
      <c r="S18" s="17">
        <f t="shared" ref="S18:S26" si="18">N18/P18</f>
        <v>0.38644342739181931</v>
      </c>
      <c r="U18" s="17">
        <v>2E-3</v>
      </c>
      <c r="V18" s="30">
        <v>6.8009999999999998E-3</v>
      </c>
      <c r="W18" s="31">
        <v>308.45947305099997</v>
      </c>
      <c r="X18" s="17">
        <f>MAX(V18,X17)</f>
        <v>6.8009999999999998E-3</v>
      </c>
      <c r="Y18" s="17">
        <v>1.7728338779724399E-2</v>
      </c>
      <c r="Z18" s="17">
        <f t="shared" si="15"/>
        <v>1.7728338779724399E-2</v>
      </c>
      <c r="AA18" s="17">
        <v>6.7670482590000001</v>
      </c>
      <c r="AB18" s="17">
        <f t="shared" ref="AB18:AB26" si="19">Z18-X18</f>
        <v>1.09273387797244E-2</v>
      </c>
      <c r="AC18" s="17">
        <f t="shared" ref="AC18:AC26" si="20">X18/Z18</f>
        <v>0.38362308417628999</v>
      </c>
      <c r="AD18" s="24">
        <f t="shared" si="16"/>
        <v>5.0000000000000565E-5</v>
      </c>
      <c r="AO18" s="13"/>
      <c r="AP18" s="13"/>
      <c r="AQ18" s="13"/>
      <c r="AR18" s="18"/>
      <c r="AS18" s="13"/>
      <c r="AT18" s="13"/>
      <c r="AU18" s="13"/>
      <c r="AV18" s="13"/>
      <c r="AW18" s="13"/>
    </row>
    <row r="19" spans="1:49" x14ac:dyDescent="0.25">
      <c r="A19" s="8">
        <v>0.01</v>
      </c>
      <c r="B19" s="8">
        <v>6.3309999999999998E-3</v>
      </c>
      <c r="C19">
        <f>B19</f>
        <v>6.3309999999999998E-3</v>
      </c>
      <c r="D19" s="8">
        <v>449.75025251800002</v>
      </c>
      <c r="E19" s="8">
        <v>2.9332358259535601E-2</v>
      </c>
      <c r="F19" s="6">
        <f t="shared" ref="F19:F27" si="21">MIN(E19,F20)</f>
        <v>2.9332358259535601E-2</v>
      </c>
      <c r="G19" s="8">
        <v>18.865539993999999</v>
      </c>
      <c r="H19">
        <f>F19-C19</f>
        <v>2.3001358259535601E-2</v>
      </c>
      <c r="I19">
        <f>H19/(1+(0.23-A19))</f>
        <v>1.8853572343881641E-2</v>
      </c>
      <c r="J19" s="23"/>
      <c r="K19" s="17">
        <v>3.0000000000000001E-3</v>
      </c>
      <c r="L19" s="17">
        <v>1.0460999999999899E-2</v>
      </c>
      <c r="M19" s="17">
        <v>689.99006906299996</v>
      </c>
      <c r="N19" s="17">
        <f t="shared" ref="N19:N26" si="22">MAX(L19,N18)</f>
        <v>1.0460999999999899E-2</v>
      </c>
      <c r="O19" s="17">
        <v>2.66195579777572E-2</v>
      </c>
      <c r="P19" s="17">
        <f t="shared" si="14"/>
        <v>2.66195579777572E-2</v>
      </c>
      <c r="Q19" s="17">
        <v>5.323129851</v>
      </c>
      <c r="R19" s="17">
        <f t="shared" si="17"/>
        <v>1.6158557977757303E-2</v>
      </c>
      <c r="S19" s="17">
        <f t="shared" si="18"/>
        <v>0.39298173203104697</v>
      </c>
      <c r="U19" s="17">
        <v>3.0000000000000001E-3</v>
      </c>
      <c r="V19" s="30">
        <v>1.0401000000000001E-2</v>
      </c>
      <c r="W19" s="31">
        <v>176.90485168800001</v>
      </c>
      <c r="X19" s="17">
        <f t="shared" ref="X19:X26" si="23">MAX(V19,X18)</f>
        <v>1.0401000000000001E-2</v>
      </c>
      <c r="Y19" s="17">
        <v>2.66195579777572E-2</v>
      </c>
      <c r="Z19" s="17">
        <f t="shared" si="15"/>
        <v>2.66195579777572E-2</v>
      </c>
      <c r="AA19" s="17">
        <v>5.323129851</v>
      </c>
      <c r="AB19" s="17">
        <f t="shared" si="19"/>
        <v>1.62185579777572E-2</v>
      </c>
      <c r="AC19" s="17">
        <f t="shared" si="20"/>
        <v>0.39072775020121969</v>
      </c>
      <c r="AD19" s="24">
        <f t="shared" si="16"/>
        <v>5.9999999999898676E-5</v>
      </c>
      <c r="AO19" s="13"/>
      <c r="AP19" s="13"/>
      <c r="AQ19" s="13"/>
      <c r="AR19" s="13"/>
      <c r="AS19" s="13"/>
      <c r="AT19" s="13"/>
      <c r="AU19" s="13"/>
      <c r="AV19" s="13"/>
      <c r="AW19" s="13"/>
    </row>
    <row r="20" spans="1:49" x14ac:dyDescent="0.25">
      <c r="A20" s="8">
        <v>7.3999999999999996E-2</v>
      </c>
      <c r="B20" s="8">
        <v>2.0191000000000001E-2</v>
      </c>
      <c r="C20">
        <f>MAX(B20,C19)</f>
        <v>2.0191000000000001E-2</v>
      </c>
      <c r="D20" s="8">
        <v>1133.065511343</v>
      </c>
      <c r="E20" s="8">
        <v>0.249243340968032</v>
      </c>
      <c r="F20" s="6">
        <f t="shared" si="21"/>
        <v>0.249243340968032</v>
      </c>
      <c r="G20" s="8">
        <v>10.984538047999999</v>
      </c>
      <c r="H20" s="6">
        <f t="shared" ref="H20:H29" si="24">F20-C20</f>
        <v>0.22905234096803201</v>
      </c>
      <c r="I20" s="8">
        <f t="shared" ref="I20:I29" si="25">H20/(1+(0.23-A20))</f>
        <v>0.19814216346715569</v>
      </c>
      <c r="J20" s="23"/>
      <c r="K20" s="17">
        <v>4.0000000000000001E-3</v>
      </c>
      <c r="L20" s="17">
        <v>1.40609999999999E-2</v>
      </c>
      <c r="M20" s="17">
        <v>1099.877795977</v>
      </c>
      <c r="N20" s="17">
        <f t="shared" si="22"/>
        <v>1.40609999999999E-2</v>
      </c>
      <c r="O20" s="17">
        <v>3.5528806237988202E-2</v>
      </c>
      <c r="P20" s="17">
        <f t="shared" si="14"/>
        <v>3.5528806237988202E-2</v>
      </c>
      <c r="Q20" s="17">
        <v>5.4062913469999998</v>
      </c>
      <c r="R20" s="17">
        <f t="shared" si="17"/>
        <v>2.1467806237988302E-2</v>
      </c>
      <c r="S20" s="17">
        <f t="shared" si="18"/>
        <v>0.39576336749996294</v>
      </c>
      <c r="U20" s="17">
        <v>4.0000000000000001E-3</v>
      </c>
      <c r="V20" s="30">
        <v>1.4001E-2</v>
      </c>
      <c r="W20" s="31">
        <v>175.13167901400001</v>
      </c>
      <c r="X20" s="17">
        <f t="shared" si="23"/>
        <v>1.4001E-2</v>
      </c>
      <c r="Y20" s="17">
        <v>3.5528806237988202E-2</v>
      </c>
      <c r="Z20" s="17">
        <f t="shared" si="15"/>
        <v>3.5528806237988202E-2</v>
      </c>
      <c r="AA20" s="17">
        <v>5.4062913469999998</v>
      </c>
      <c r="AB20" s="17">
        <f t="shared" si="19"/>
        <v>2.1527806237988202E-2</v>
      </c>
      <c r="AC20" s="17">
        <f t="shared" si="20"/>
        <v>0.39407459699644548</v>
      </c>
      <c r="AD20" s="24">
        <f t="shared" si="16"/>
        <v>5.9999999999900411E-5</v>
      </c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x14ac:dyDescent="0.25">
      <c r="A21" s="8">
        <v>0.13800000000000001</v>
      </c>
      <c r="B21" s="8">
        <v>3.3271000000000002E-2</v>
      </c>
      <c r="C21" s="6">
        <f t="shared" ref="C21:C29" si="26">MAX(B21,C20)</f>
        <v>3.3271000000000002E-2</v>
      </c>
      <c r="D21" s="8">
        <v>1391.9749410940001</v>
      </c>
      <c r="E21" s="8">
        <v>0.58836213787110003</v>
      </c>
      <c r="F21" s="6">
        <f t="shared" si="21"/>
        <v>0.58836213787110003</v>
      </c>
      <c r="G21" s="8">
        <v>9.7547991189999994</v>
      </c>
      <c r="H21" s="6">
        <f t="shared" si="24"/>
        <v>0.55509113787109998</v>
      </c>
      <c r="I21" s="8">
        <f t="shared" si="25"/>
        <v>0.50832521783067763</v>
      </c>
      <c r="J21" s="23"/>
      <c r="K21" s="17">
        <v>5.0000000000000001E-3</v>
      </c>
      <c r="L21" s="17">
        <v>1.7670999999999899E-2</v>
      </c>
      <c r="M21" s="17">
        <v>789.49310312399996</v>
      </c>
      <c r="N21" s="17">
        <f t="shared" si="22"/>
        <v>1.7670999999999899E-2</v>
      </c>
      <c r="O21" s="17">
        <v>4.4456080451576299E-2</v>
      </c>
      <c r="P21" s="17">
        <f t="shared" si="14"/>
        <v>4.4456080451576299E-2</v>
      </c>
      <c r="Q21" s="17">
        <v>5.3557617229999996</v>
      </c>
      <c r="R21" s="17">
        <f t="shared" si="17"/>
        <v>2.6785080451576401E-2</v>
      </c>
      <c r="S21" s="17">
        <f t="shared" si="18"/>
        <v>0.39749343218073402</v>
      </c>
      <c r="U21" s="17">
        <v>5.0000000000000001E-3</v>
      </c>
      <c r="V21" s="30">
        <v>1.7600999999999999E-2</v>
      </c>
      <c r="W21" s="31">
        <v>378.60112408100002</v>
      </c>
      <c r="X21" s="17">
        <f t="shared" si="23"/>
        <v>1.7600999999999999E-2</v>
      </c>
      <c r="Y21" s="17">
        <v>4.4456080451576299E-2</v>
      </c>
      <c r="Z21" s="17">
        <f t="shared" si="15"/>
        <v>4.4456080451576299E-2</v>
      </c>
      <c r="AA21" s="17">
        <v>5.3557617229999996</v>
      </c>
      <c r="AB21" s="17">
        <f t="shared" si="19"/>
        <v>2.6855080451576301E-2</v>
      </c>
      <c r="AC21" s="17">
        <f t="shared" si="20"/>
        <v>0.39591884442380959</v>
      </c>
      <c r="AD21" s="24">
        <f t="shared" si="16"/>
        <v>6.9999999999900003E-5</v>
      </c>
      <c r="AO21" s="17"/>
      <c r="AP21" s="17"/>
      <c r="AQ21" s="17"/>
      <c r="AR21" s="17"/>
      <c r="AS21" s="17"/>
      <c r="AT21" s="17"/>
      <c r="AU21" s="17"/>
      <c r="AV21" s="17"/>
      <c r="AW21" s="17"/>
    </row>
    <row r="22" spans="1:49" x14ac:dyDescent="0.25">
      <c r="A22" s="8">
        <v>0.20200000000000001</v>
      </c>
      <c r="B22" s="8">
        <v>4.4590999999999999E-2</v>
      </c>
      <c r="C22" s="6">
        <f t="shared" si="26"/>
        <v>4.4590999999999999E-2</v>
      </c>
      <c r="D22" s="8">
        <v>1603.1081819149999</v>
      </c>
      <c r="E22" s="8">
        <v>1.05436423140074</v>
      </c>
      <c r="F22" s="6">
        <f t="shared" si="21"/>
        <v>1.05436423140074</v>
      </c>
      <c r="G22" s="8">
        <v>8.7924864760000006</v>
      </c>
      <c r="H22" s="6">
        <f t="shared" si="24"/>
        <v>1.0097732314007399</v>
      </c>
      <c r="I22" s="8">
        <f t="shared" si="25"/>
        <v>0.98226968035091433</v>
      </c>
      <c r="J22" s="23"/>
      <c r="K22" s="17">
        <v>6.0000000000000001E-3</v>
      </c>
      <c r="L22" s="17">
        <v>2.1270999999999901E-2</v>
      </c>
      <c r="M22" s="17">
        <v>1321.2453924609999</v>
      </c>
      <c r="N22" s="17">
        <f t="shared" si="22"/>
        <v>2.1270999999999901E-2</v>
      </c>
      <c r="O22" s="17">
        <v>5.3401377508555899E-2</v>
      </c>
      <c r="P22" s="17">
        <f t="shared" si="14"/>
        <v>5.3401377508555899E-2</v>
      </c>
      <c r="Q22" s="17">
        <v>5.2640338680000003</v>
      </c>
      <c r="R22" s="17">
        <f t="shared" si="17"/>
        <v>3.2130377508555998E-2</v>
      </c>
      <c r="S22" s="17">
        <f t="shared" si="18"/>
        <v>0.39832305817564145</v>
      </c>
      <c r="U22" s="17">
        <v>6.0000000000000001E-3</v>
      </c>
      <c r="V22" s="30">
        <v>2.1201000000000001E-2</v>
      </c>
      <c r="W22" s="31">
        <v>167.914837815</v>
      </c>
      <c r="X22" s="17">
        <f t="shared" si="23"/>
        <v>2.1201000000000001E-2</v>
      </c>
      <c r="Y22" s="17">
        <v>5.3401377508555899E-2</v>
      </c>
      <c r="Z22" s="17">
        <f t="shared" si="15"/>
        <v>5.3401377508555899E-2</v>
      </c>
      <c r="AA22" s="17">
        <v>5.2640338680000003</v>
      </c>
      <c r="AB22" s="17">
        <f t="shared" si="19"/>
        <v>3.2200377508555894E-2</v>
      </c>
      <c r="AC22" s="17">
        <f t="shared" si="20"/>
        <v>0.39701223056658425</v>
      </c>
      <c r="AD22" s="24">
        <f t="shared" si="16"/>
        <v>6.9999999999900003E-5</v>
      </c>
      <c r="AO22" s="17"/>
      <c r="AP22" s="17"/>
      <c r="AQ22" s="17"/>
      <c r="AR22" s="17"/>
      <c r="AS22" s="17"/>
      <c r="AT22" s="17"/>
      <c r="AU22" s="17"/>
      <c r="AV22" s="17"/>
      <c r="AW22" s="17"/>
    </row>
    <row r="23" spans="1:49" x14ac:dyDescent="0.25">
      <c r="A23" s="8">
        <v>0.26600000000000001</v>
      </c>
      <c r="B23" s="8">
        <v>5.3051000000000098E-2</v>
      </c>
      <c r="C23" s="6">
        <f t="shared" si="26"/>
        <v>5.3051000000000098E-2</v>
      </c>
      <c r="D23" s="8">
        <v>2372.126887895</v>
      </c>
      <c r="E23" s="8">
        <v>1.6422635496298901</v>
      </c>
      <c r="F23" s="6">
        <f t="shared" si="21"/>
        <v>1.6422635496298901</v>
      </c>
      <c r="G23" s="8">
        <v>8.4118488740000004</v>
      </c>
      <c r="H23" s="6">
        <f t="shared" si="24"/>
        <v>1.5892125496298899</v>
      </c>
      <c r="I23" s="8">
        <f t="shared" si="25"/>
        <v>1.6485607361305912</v>
      </c>
      <c r="J23" s="23"/>
      <c r="K23" s="17">
        <v>7.0000000000000001E-3</v>
      </c>
      <c r="L23" s="17">
        <v>2.48709999999999E-2</v>
      </c>
      <c r="M23" s="17">
        <v>1549.3710633109999</v>
      </c>
      <c r="N23" s="17">
        <f t="shared" si="22"/>
        <v>2.48709999999999E-2</v>
      </c>
      <c r="O23" s="17">
        <v>6.2364694297836899E-2</v>
      </c>
      <c r="P23" s="17">
        <f t="shared" si="14"/>
        <v>6.2364694297836899E-2</v>
      </c>
      <c r="Q23" s="17">
        <v>5.3330586499999999</v>
      </c>
      <c r="R23" s="17">
        <f t="shared" si="17"/>
        <v>3.7493694297836999E-2</v>
      </c>
      <c r="S23" s="17">
        <f t="shared" si="18"/>
        <v>0.39879935723283971</v>
      </c>
      <c r="U23" s="17">
        <v>7.0000000000000001E-3</v>
      </c>
      <c r="V23" s="30">
        <v>2.4801E-2</v>
      </c>
      <c r="W23" s="31">
        <v>343.48924028099998</v>
      </c>
      <c r="X23" s="17">
        <f t="shared" si="23"/>
        <v>2.4801E-2</v>
      </c>
      <c r="Y23" s="17">
        <v>6.2364694297836899E-2</v>
      </c>
      <c r="Z23" s="17">
        <f t="shared" si="15"/>
        <v>6.2364694297836899E-2</v>
      </c>
      <c r="AA23" s="17">
        <v>5.3330586499999999</v>
      </c>
      <c r="AB23" s="17">
        <f t="shared" si="19"/>
        <v>3.7563694297836903E-2</v>
      </c>
      <c r="AC23" s="17">
        <f t="shared" si="20"/>
        <v>0.39767692729410548</v>
      </c>
      <c r="AD23" s="24">
        <f t="shared" si="16"/>
        <v>6.9999999999900003E-5</v>
      </c>
      <c r="AO23" s="17"/>
      <c r="AP23" s="17"/>
      <c r="AQ23" s="17"/>
      <c r="AR23" s="17"/>
      <c r="AS23" s="17"/>
      <c r="AT23" s="17"/>
      <c r="AU23" s="17"/>
      <c r="AV23" s="17"/>
      <c r="AW23" s="17"/>
    </row>
    <row r="24" spans="1:49" x14ac:dyDescent="0.25">
      <c r="A24" s="8">
        <v>0.33</v>
      </c>
      <c r="B24" s="8">
        <v>5.7041000000000099E-2</v>
      </c>
      <c r="C24" s="6">
        <f t="shared" si="26"/>
        <v>5.7041000000000099E-2</v>
      </c>
      <c r="D24" s="8">
        <v>3642.5294365929999</v>
      </c>
      <c r="E24" s="8">
        <v>2.3345936475318601</v>
      </c>
      <c r="F24" s="6">
        <f t="shared" si="21"/>
        <v>2.3345936475318601</v>
      </c>
      <c r="G24" s="8">
        <v>8.5204383250000006</v>
      </c>
      <c r="H24" s="6">
        <f t="shared" si="24"/>
        <v>2.2775526475318602</v>
      </c>
      <c r="I24" s="8">
        <f t="shared" si="25"/>
        <v>2.5306140528131778</v>
      </c>
      <c r="J24" s="23"/>
      <c r="K24" s="17">
        <v>8.0000000000000002E-3</v>
      </c>
      <c r="L24" s="17">
        <v>2.8470999999999899E-2</v>
      </c>
      <c r="M24" s="17">
        <v>1445.779515491</v>
      </c>
      <c r="N24" s="17">
        <f t="shared" si="22"/>
        <v>2.8470999999999899E-2</v>
      </c>
      <c r="O24" s="17">
        <v>7.1346027707203802E-2</v>
      </c>
      <c r="P24" s="17">
        <f t="shared" si="14"/>
        <v>7.1346027707203802E-2</v>
      </c>
      <c r="Q24" s="17">
        <v>5.3345592169999998</v>
      </c>
      <c r="R24" s="17">
        <f t="shared" si="17"/>
        <v>4.2875027707203903E-2</v>
      </c>
      <c r="S24" s="17">
        <f t="shared" si="18"/>
        <v>0.39905515296298949</v>
      </c>
      <c r="U24" s="17">
        <v>8.0000000000000002E-3</v>
      </c>
      <c r="V24" s="30">
        <v>2.8400999999999999E-2</v>
      </c>
      <c r="W24" s="31">
        <v>344.13934907100003</v>
      </c>
      <c r="X24" s="17">
        <f t="shared" si="23"/>
        <v>2.8400999999999999E-2</v>
      </c>
      <c r="Y24" s="17">
        <v>7.1346027707203802E-2</v>
      </c>
      <c r="Z24" s="17">
        <f t="shared" si="15"/>
        <v>7.1346027707203802E-2</v>
      </c>
      <c r="AA24" s="17">
        <v>5.3345592169999998</v>
      </c>
      <c r="AB24" s="17">
        <f t="shared" si="19"/>
        <v>4.2945027707203806E-2</v>
      </c>
      <c r="AC24" s="17">
        <f t="shared" si="20"/>
        <v>0.39807401915288904</v>
      </c>
      <c r="AD24" s="24">
        <f t="shared" si="16"/>
        <v>6.9999999999900003E-5</v>
      </c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x14ac:dyDescent="0.25">
      <c r="A25" s="8">
        <v>0.39400000000000002</v>
      </c>
      <c r="B25" s="8">
        <v>6.0161000000000103E-2</v>
      </c>
      <c r="C25" s="6">
        <f t="shared" si="26"/>
        <v>6.0161000000000103E-2</v>
      </c>
      <c r="D25" s="8">
        <v>2220.3986974280001</v>
      </c>
      <c r="E25" s="8">
        <v>3.1319535064958801</v>
      </c>
      <c r="F25" s="6">
        <f t="shared" si="21"/>
        <v>3.1319535064958801</v>
      </c>
      <c r="G25" s="8">
        <v>8.5383985120000006</v>
      </c>
      <c r="H25" s="6">
        <f t="shared" si="24"/>
        <v>3.0717925064958802</v>
      </c>
      <c r="I25" s="8">
        <f t="shared" si="25"/>
        <v>3.6743929503539237</v>
      </c>
      <c r="J25" s="23"/>
      <c r="K25" s="17">
        <v>8.9999999999999993E-3</v>
      </c>
      <c r="L25" s="17">
        <v>3.2071000000000002E-2</v>
      </c>
      <c r="M25" s="17">
        <v>1479.492897004</v>
      </c>
      <c r="N25" s="17">
        <f t="shared" si="22"/>
        <v>3.2071000000000002E-2</v>
      </c>
      <c r="O25" s="17">
        <v>8.0345374623314994E-2</v>
      </c>
      <c r="P25" s="17">
        <f>MIN(O25,P26)</f>
        <v>8.0345374623314994E-2</v>
      </c>
      <c r="Q25" s="17">
        <v>5.4392755890000002</v>
      </c>
      <c r="R25" s="17">
        <f t="shared" si="17"/>
        <v>4.8274374623314992E-2</v>
      </c>
      <c r="S25" s="17">
        <f t="shared" si="18"/>
        <v>0.39916423503355586</v>
      </c>
      <c r="U25" s="17">
        <v>8.9999999999999993E-3</v>
      </c>
      <c r="V25" s="30">
        <v>3.2001000000000002E-2</v>
      </c>
      <c r="W25" s="31">
        <v>174.68966885699999</v>
      </c>
      <c r="X25" s="17">
        <f t="shared" si="23"/>
        <v>3.2001000000000002E-2</v>
      </c>
      <c r="Y25" s="17">
        <v>8.0345374623314994E-2</v>
      </c>
      <c r="Z25" s="17">
        <f>MIN(Y25,Z26)</f>
        <v>8.0345374623314994E-2</v>
      </c>
      <c r="AA25" s="17">
        <v>5.4392755890000002</v>
      </c>
      <c r="AB25" s="17">
        <f t="shared" si="19"/>
        <v>4.8344374623314992E-2</v>
      </c>
      <c r="AC25" s="17">
        <f t="shared" si="20"/>
        <v>0.3982929963302928</v>
      </c>
      <c r="AD25" s="24">
        <f t="shared" si="16"/>
        <v>7.0000000000000617E-5</v>
      </c>
      <c r="AO25" s="17"/>
      <c r="AP25" s="17"/>
      <c r="AQ25" s="17"/>
      <c r="AR25" s="17"/>
      <c r="AS25" s="17"/>
      <c r="AT25" s="17"/>
      <c r="AU25" s="17"/>
      <c r="AV25" s="17"/>
      <c r="AW25" s="17"/>
    </row>
    <row r="26" spans="1:49" x14ac:dyDescent="0.25">
      <c r="A26" s="8">
        <v>0.45800000000000002</v>
      </c>
      <c r="B26" s="8">
        <v>6.2591000000000105E-2</v>
      </c>
      <c r="C26" s="6">
        <f t="shared" si="26"/>
        <v>6.2591000000000105E-2</v>
      </c>
      <c r="D26" s="8">
        <v>3115.4648574910002</v>
      </c>
      <c r="E26" s="8">
        <v>4.0349810381500797</v>
      </c>
      <c r="F26" s="6">
        <f t="shared" si="21"/>
        <v>4.0349810381500797</v>
      </c>
      <c r="G26" s="8">
        <v>9.0093998170000003</v>
      </c>
      <c r="H26" s="6">
        <f t="shared" si="24"/>
        <v>3.9723900381500794</v>
      </c>
      <c r="I26" s="8">
        <f t="shared" si="25"/>
        <v>5.1455829509716056</v>
      </c>
      <c r="J26" s="23"/>
      <c r="K26" s="17">
        <v>0.01</v>
      </c>
      <c r="L26" s="17">
        <v>3.5671000000000001E-2</v>
      </c>
      <c r="M26" s="17">
        <v>1638.744514101</v>
      </c>
      <c r="N26" s="17">
        <f t="shared" si="22"/>
        <v>3.5671000000000001E-2</v>
      </c>
      <c r="O26" s="17">
        <v>8.9362731931703507E-2</v>
      </c>
      <c r="P26" s="17">
        <f>O26</f>
        <v>8.9362731931703507E-2</v>
      </c>
      <c r="Q26" s="17">
        <v>5.447572965</v>
      </c>
      <c r="R26" s="17">
        <f t="shared" si="17"/>
        <v>5.3691731931703505E-2</v>
      </c>
      <c r="S26" s="17">
        <f t="shared" si="18"/>
        <v>0.39917087614624375</v>
      </c>
      <c r="U26" s="17">
        <v>0.01</v>
      </c>
      <c r="V26" s="30">
        <v>3.5601000000000001E-2</v>
      </c>
      <c r="W26" s="31">
        <v>332.90050905599998</v>
      </c>
      <c r="X26" s="17">
        <f t="shared" si="23"/>
        <v>3.5601000000000001E-2</v>
      </c>
      <c r="Y26" s="17">
        <v>8.9362731931703507E-2</v>
      </c>
      <c r="Z26" s="17">
        <f>Y26</f>
        <v>8.9362731931703507E-2</v>
      </c>
      <c r="AA26" s="17">
        <v>5.447572965</v>
      </c>
      <c r="AB26" s="17">
        <f t="shared" si="19"/>
        <v>5.3761731931703506E-2</v>
      </c>
      <c r="AC26" s="17">
        <f t="shared" si="20"/>
        <v>0.39838755183993785</v>
      </c>
      <c r="AD26" s="24">
        <f t="shared" si="16"/>
        <v>7.0000000000000617E-5</v>
      </c>
      <c r="AO26" s="17"/>
      <c r="AP26" s="17"/>
      <c r="AQ26" s="17"/>
      <c r="AR26" s="17"/>
      <c r="AS26" s="17"/>
      <c r="AT26" s="17"/>
      <c r="AU26" s="17"/>
      <c r="AV26" s="17"/>
      <c r="AW26" s="17"/>
    </row>
    <row r="27" spans="1:49" x14ac:dyDescent="0.25">
      <c r="A27" s="8">
        <v>0.52200000000000002</v>
      </c>
      <c r="B27" s="8">
        <v>6.4441000000000095E-2</v>
      </c>
      <c r="C27" s="6">
        <f t="shared" si="26"/>
        <v>6.4441000000000095E-2</v>
      </c>
      <c r="D27" s="8">
        <v>4611.4347230009998</v>
      </c>
      <c r="E27" s="8">
        <v>5.0565205078212001</v>
      </c>
      <c r="F27" s="6">
        <f t="shared" si="21"/>
        <v>5.0565205078212001</v>
      </c>
      <c r="G27" s="8">
        <v>8.4664444400000001</v>
      </c>
      <c r="H27" s="6">
        <f t="shared" si="24"/>
        <v>4.9920795078211997</v>
      </c>
      <c r="I27" s="8">
        <f t="shared" si="25"/>
        <v>7.0509597568096041</v>
      </c>
      <c r="J27" s="23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O27" s="17"/>
      <c r="AP27" s="17"/>
      <c r="AQ27" s="17"/>
      <c r="AR27" s="17"/>
      <c r="AS27" s="17"/>
      <c r="AT27" s="17"/>
      <c r="AU27" s="17"/>
      <c r="AV27" s="17"/>
      <c r="AW27" s="17"/>
    </row>
    <row r="28" spans="1:49" x14ac:dyDescent="0.25">
      <c r="A28" s="8">
        <v>0.58599999999999997</v>
      </c>
      <c r="B28" s="8">
        <v>6.5761000000000097E-2</v>
      </c>
      <c r="C28" s="6">
        <f t="shared" si="26"/>
        <v>6.5761000000000097E-2</v>
      </c>
      <c r="D28" s="8">
        <v>3585.0963347510001</v>
      </c>
      <c r="E28" s="8">
        <v>6.1981655648011804</v>
      </c>
      <c r="F28" s="6">
        <f>MIN(E28,F29)</f>
        <v>6.1981655648011804</v>
      </c>
      <c r="G28" s="8">
        <v>8.4978190680000001</v>
      </c>
      <c r="H28" s="6">
        <f t="shared" si="24"/>
        <v>6.1324045648011802</v>
      </c>
      <c r="I28" s="8">
        <f t="shared" si="25"/>
        <v>9.522367336647795</v>
      </c>
      <c r="J28" s="3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x14ac:dyDescent="0.25">
      <c r="A29" s="8">
        <v>0.65</v>
      </c>
      <c r="B29" s="8">
        <v>6.6601000000000105E-2</v>
      </c>
      <c r="C29" s="6">
        <f t="shared" si="26"/>
        <v>6.6601000000000105E-2</v>
      </c>
      <c r="D29" s="8">
        <v>5679.8793183520002</v>
      </c>
      <c r="E29" s="8">
        <v>7.4489771294355398</v>
      </c>
      <c r="F29" s="6">
        <f>E29</f>
        <v>7.4489771294355398</v>
      </c>
      <c r="G29" s="8">
        <v>8.365778186</v>
      </c>
      <c r="H29" s="6">
        <f t="shared" si="24"/>
        <v>7.3823761294355394</v>
      </c>
      <c r="I29" s="8">
        <f t="shared" si="25"/>
        <v>12.728234705923345</v>
      </c>
      <c r="J29" s="3"/>
      <c r="K29" s="25"/>
      <c r="L29" s="25"/>
      <c r="M29" s="25"/>
      <c r="N29" s="25"/>
      <c r="O29" s="25"/>
      <c r="P29" s="25"/>
      <c r="Q29" s="25"/>
      <c r="R29" s="25"/>
      <c r="S29" s="25"/>
      <c r="U29" s="17"/>
      <c r="V29" s="17"/>
      <c r="W29" s="17"/>
      <c r="X29" s="17"/>
      <c r="Y29" s="17"/>
      <c r="Z29" s="28"/>
      <c r="AA29" s="28"/>
      <c r="AB29" s="28"/>
      <c r="AC29" s="17"/>
      <c r="AD29" s="17"/>
      <c r="AO29" s="17"/>
      <c r="AP29" s="17"/>
      <c r="AQ29" s="17"/>
      <c r="AR29" s="17"/>
      <c r="AS29" s="17"/>
      <c r="AT29" s="17"/>
      <c r="AU29" s="17"/>
      <c r="AV29" s="17"/>
      <c r="AW29" s="17"/>
    </row>
    <row r="30" spans="1:49" x14ac:dyDescent="0.25">
      <c r="A30" s="3"/>
      <c r="C30" s="3"/>
      <c r="D30" s="3"/>
      <c r="F30" s="3"/>
      <c r="G30" s="3"/>
      <c r="H30" s="3"/>
      <c r="I30" s="3"/>
      <c r="J30" s="3"/>
      <c r="U30" s="17"/>
      <c r="V30" s="17"/>
      <c r="W30" s="17"/>
      <c r="X30" s="17"/>
      <c r="Y30" s="17"/>
      <c r="Z30" s="17"/>
      <c r="AA30" s="17"/>
      <c r="AB30" s="17"/>
      <c r="AC30" s="17"/>
    </row>
    <row r="31" spans="1:49" x14ac:dyDescent="0.25">
      <c r="K31" s="12" t="s">
        <v>24</v>
      </c>
      <c r="L31" s="13" t="s">
        <v>21</v>
      </c>
      <c r="M31" s="12"/>
      <c r="N31" s="18" t="s">
        <v>13</v>
      </c>
      <c r="O31" s="12"/>
      <c r="P31" s="12"/>
      <c r="Q31" s="12"/>
      <c r="R31" s="12"/>
      <c r="U31" s="13" t="s">
        <v>28</v>
      </c>
      <c r="V31" s="13" t="s">
        <v>21</v>
      </c>
      <c r="W31" s="13"/>
      <c r="X31" s="18" t="s">
        <v>13</v>
      </c>
      <c r="Y31" s="13"/>
      <c r="Z31" s="13"/>
      <c r="AA31" s="13"/>
      <c r="AB31" s="13"/>
      <c r="AC31" s="13"/>
    </row>
    <row r="32" spans="1:49" ht="45" x14ac:dyDescent="0.25">
      <c r="K32" s="13" t="s">
        <v>22</v>
      </c>
      <c r="L32" s="13" t="s">
        <v>23</v>
      </c>
      <c r="M32" s="13" t="s">
        <v>6</v>
      </c>
      <c r="N32" s="13" t="s">
        <v>2</v>
      </c>
      <c r="O32" s="13" t="s">
        <v>12</v>
      </c>
      <c r="P32" s="13" t="s">
        <v>10</v>
      </c>
      <c r="Q32" s="13" t="s">
        <v>7</v>
      </c>
      <c r="R32" s="13" t="s">
        <v>3</v>
      </c>
      <c r="S32" s="13" t="s">
        <v>25</v>
      </c>
      <c r="U32" s="13" t="s">
        <v>22</v>
      </c>
      <c r="V32" s="13" t="s">
        <v>23</v>
      </c>
      <c r="W32" s="13" t="s">
        <v>6</v>
      </c>
      <c r="X32" s="13" t="s">
        <v>2</v>
      </c>
      <c r="Y32" s="13" t="s">
        <v>12</v>
      </c>
      <c r="Z32" s="13" t="s">
        <v>10</v>
      </c>
      <c r="AA32" s="13" t="s">
        <v>7</v>
      </c>
      <c r="AB32" s="13" t="s">
        <v>3</v>
      </c>
      <c r="AC32" s="13" t="s">
        <v>25</v>
      </c>
      <c r="AD32" s="13"/>
    </row>
    <row r="33" spans="1:30" x14ac:dyDescent="0.25">
      <c r="A33" t="s">
        <v>5</v>
      </c>
      <c r="B33" s="4" t="s">
        <v>30</v>
      </c>
      <c r="C33" s="1" t="s">
        <v>9</v>
      </c>
      <c r="D33" s="1" t="s">
        <v>13</v>
      </c>
      <c r="E33" s="5"/>
      <c r="K33" s="12">
        <v>1E-3</v>
      </c>
      <c r="L33" s="27">
        <v>1.2210000000000001E-3</v>
      </c>
      <c r="M33" s="12">
        <v>1113.1275450600001</v>
      </c>
      <c r="N33" s="12">
        <f>L33</f>
        <v>1.2210000000000001E-3</v>
      </c>
      <c r="O33" s="16">
        <v>3.6772549283819599E-3</v>
      </c>
      <c r="P33" s="14">
        <f t="shared" ref="P33:P40" si="27">MIN(O33,P34)</f>
        <v>3.6772549283819599E-3</v>
      </c>
      <c r="Q33" s="17">
        <v>525.21882015899996</v>
      </c>
      <c r="R33" s="12">
        <f>P33-N33</f>
        <v>2.4562549283819596E-3</v>
      </c>
      <c r="S33" s="15">
        <f t="shared" ref="S33:S42" si="28">N33/P33</f>
        <v>0.33204116216583768</v>
      </c>
      <c r="U33" s="17">
        <v>1E-3</v>
      </c>
      <c r="V33" s="29">
        <v>2.4009999999999999E-3</v>
      </c>
      <c r="W33" s="29">
        <v>714.83765871699995</v>
      </c>
      <c r="X33" s="17">
        <f>V33</f>
        <v>2.4009999999999999E-3</v>
      </c>
      <c r="Y33" s="17">
        <v>3.7849404152117301E-3</v>
      </c>
      <c r="Z33" s="28">
        <f>MIN(Y33,Z34)</f>
        <v>3.7849404152117301E-3</v>
      </c>
      <c r="AA33" s="17">
        <v>898.20041138399995</v>
      </c>
      <c r="AB33" s="17">
        <f>Z33-X33</f>
        <v>1.3839404152117302E-3</v>
      </c>
      <c r="AC33" s="17">
        <f>X33/Z33</f>
        <v>0.63435608929280529</v>
      </c>
    </row>
    <row r="34" spans="1:30" ht="15.75" customHeight="1" x14ac:dyDescent="0.25">
      <c r="A34" t="s">
        <v>0</v>
      </c>
      <c r="B34" s="4" t="s">
        <v>18</v>
      </c>
      <c r="C34" t="s">
        <v>2</v>
      </c>
      <c r="D34" s="6" t="s">
        <v>14</v>
      </c>
      <c r="E34" t="s">
        <v>12</v>
      </c>
      <c r="F34" s="4" t="s">
        <v>10</v>
      </c>
      <c r="G34" s="6" t="s">
        <v>7</v>
      </c>
      <c r="H34" t="s">
        <v>3</v>
      </c>
      <c r="I34" s="2" t="s">
        <v>15</v>
      </c>
      <c r="K34" s="12">
        <v>2E-3</v>
      </c>
      <c r="L34" s="27">
        <v>2.591E-3</v>
      </c>
      <c r="M34" s="12">
        <v>1486.826824754</v>
      </c>
      <c r="N34" s="12">
        <f>MAX(L34,N33)</f>
        <v>2.591E-3</v>
      </c>
      <c r="O34" s="16">
        <v>7.3493182571454096E-3</v>
      </c>
      <c r="P34" s="14">
        <f t="shared" si="27"/>
        <v>7.3493182571454096E-3</v>
      </c>
      <c r="Q34" s="17">
        <v>698.84939382899995</v>
      </c>
      <c r="R34" s="15">
        <f t="shared" ref="R34:R42" si="29">P34-N34</f>
        <v>4.7583182571454101E-3</v>
      </c>
      <c r="S34" s="15">
        <f t="shared" si="28"/>
        <v>0.35254970724405466</v>
      </c>
      <c r="U34" s="17">
        <v>5.0000000000000001E-3</v>
      </c>
      <c r="V34" s="29">
        <v>1.3200999999999999E-2</v>
      </c>
      <c r="W34" s="29">
        <v>1110.9351881</v>
      </c>
      <c r="X34" s="17">
        <f>MAX(V34,X33)</f>
        <v>1.3200999999999999E-2</v>
      </c>
      <c r="Y34" s="17">
        <v>2.1304367716593501E-2</v>
      </c>
      <c r="Z34" s="17">
        <f>MIN(Y34,Z35)</f>
        <v>2.1304367716593501E-2</v>
      </c>
      <c r="AA34" s="17">
        <v>1933.6122102249999</v>
      </c>
      <c r="AB34" s="17">
        <f>Z34-X34</f>
        <v>8.1033677165935018E-3</v>
      </c>
      <c r="AC34" s="17">
        <f>X34/Z34</f>
        <v>0.61963819699366307</v>
      </c>
      <c r="AD34" s="26"/>
    </row>
    <row r="35" spans="1:30" x14ac:dyDescent="0.25">
      <c r="A35" s="8">
        <v>0.01</v>
      </c>
      <c r="B35" s="8">
        <v>6.87099999999999E-3</v>
      </c>
      <c r="C35">
        <f>B35</f>
        <v>6.87099999999999E-3</v>
      </c>
      <c r="D35" s="8">
        <v>4887.5830798180004</v>
      </c>
      <c r="E35" s="6">
        <v>8.7298825594333496E-2</v>
      </c>
      <c r="F35" s="6">
        <f t="shared" ref="F35:F43" si="30">MIN(E35,F36)</f>
        <v>8.7298825594333496E-2</v>
      </c>
      <c r="G35" s="6">
        <v>548.87137120700004</v>
      </c>
      <c r="H35" s="3">
        <f>F35-C35</f>
        <v>8.0427825594333507E-2</v>
      </c>
      <c r="I35" s="3">
        <f>H35/(1+0.097-A35)</f>
        <v>7.3990639921189982E-2</v>
      </c>
      <c r="K35" s="12">
        <v>3.0000000000000001E-3</v>
      </c>
      <c r="L35" s="27">
        <v>3.9609999999999897E-3</v>
      </c>
      <c r="M35" s="12">
        <v>1548.8658907680001</v>
      </c>
      <c r="N35" s="27">
        <f t="shared" ref="N35:N42" si="31">MAX(L35,N34)</f>
        <v>3.9609999999999897E-3</v>
      </c>
      <c r="O35" s="16">
        <v>1.1020184496104E-2</v>
      </c>
      <c r="P35" s="14">
        <f t="shared" si="27"/>
        <v>1.1020184496104E-2</v>
      </c>
      <c r="Q35" s="17">
        <v>998.33968355100001</v>
      </c>
      <c r="R35" s="15">
        <f t="shared" si="29"/>
        <v>7.0591844961040108E-3</v>
      </c>
      <c r="S35" s="15">
        <f t="shared" si="28"/>
        <v>0.35943136899389788</v>
      </c>
      <c r="U35" s="17">
        <v>0.01</v>
      </c>
      <c r="V35" s="29">
        <v>2.6200999999999999E-2</v>
      </c>
      <c r="W35" s="29">
        <v>2065.4951253899999</v>
      </c>
      <c r="X35" s="28">
        <f>MAX(V35,X34)</f>
        <v>2.6200999999999999E-2</v>
      </c>
      <c r="Y35" s="17">
        <v>4.8607081351903302E-2</v>
      </c>
      <c r="Z35" s="17">
        <f>Y35</f>
        <v>4.8607081351903302E-2</v>
      </c>
      <c r="AA35" s="17">
        <v>1320.386408091</v>
      </c>
      <c r="AB35" s="17">
        <f>Z35-X35</f>
        <v>2.2406081351903303E-2</v>
      </c>
      <c r="AC35" s="17">
        <f>X35/Z35</f>
        <v>0.53903668501120672</v>
      </c>
      <c r="AD35" s="26"/>
    </row>
    <row r="36" spans="1:30" x14ac:dyDescent="0.25">
      <c r="A36" s="8">
        <v>1.8700000000000001E-2</v>
      </c>
      <c r="B36" s="8">
        <v>1.25309999999999E-2</v>
      </c>
      <c r="C36">
        <f>MAX(B36,C35)</f>
        <v>1.25309999999999E-2</v>
      </c>
      <c r="D36" s="8">
        <v>7639.3845649900004</v>
      </c>
      <c r="E36" s="6">
        <v>0.16381662199057301</v>
      </c>
      <c r="F36" s="6">
        <f t="shared" si="30"/>
        <v>0.16381662199057301</v>
      </c>
      <c r="G36" s="6">
        <v>538.54999166100004</v>
      </c>
      <c r="H36" s="8">
        <f t="shared" ref="H36:H45" si="32">F36-C36</f>
        <v>0.1512856219905731</v>
      </c>
      <c r="I36" s="8">
        <f t="shared" ref="I36:I45" si="33">H36/(1+0.097-A36)</f>
        <v>0.14030012240616999</v>
      </c>
      <c r="K36" s="12">
        <v>4.0000000000000001E-3</v>
      </c>
      <c r="L36" s="27">
        <v>5.3309999999999903E-3</v>
      </c>
      <c r="M36" s="12">
        <v>2930.6621854969999</v>
      </c>
      <c r="N36" s="27">
        <f t="shared" si="31"/>
        <v>5.3309999999999903E-3</v>
      </c>
      <c r="O36" s="16">
        <v>1.4691768360121701E-2</v>
      </c>
      <c r="P36" s="14">
        <f t="shared" si="27"/>
        <v>1.4691768360121701E-2</v>
      </c>
      <c r="Q36" s="17">
        <v>926.424023605</v>
      </c>
      <c r="R36" s="15">
        <f t="shared" si="29"/>
        <v>9.3607683601217104E-3</v>
      </c>
      <c r="S36" s="15">
        <f t="shared" si="28"/>
        <v>0.36285625183623782</v>
      </c>
      <c r="U36"/>
      <c r="V36"/>
      <c r="W36"/>
      <c r="X36"/>
      <c r="Y36"/>
      <c r="AD36" s="26"/>
    </row>
    <row r="37" spans="1:30" x14ac:dyDescent="0.25">
      <c r="A37" s="8">
        <v>2.7400000000000001E-2</v>
      </c>
      <c r="B37" s="8">
        <v>1.7280999999999901E-2</v>
      </c>
      <c r="C37" s="6">
        <f t="shared" ref="C37:C45" si="34">MAX(B37,C36)</f>
        <v>1.7280999999999901E-2</v>
      </c>
      <c r="D37" s="8">
        <v>10533.84924544</v>
      </c>
      <c r="E37" s="6">
        <v>0.24144493938350001</v>
      </c>
      <c r="F37" s="6">
        <f t="shared" si="30"/>
        <v>0.24144493938350001</v>
      </c>
      <c r="G37" s="6">
        <v>533.00928435499998</v>
      </c>
      <c r="H37" s="8">
        <f t="shared" si="32"/>
        <v>0.2241639393835001</v>
      </c>
      <c r="I37" s="8">
        <f t="shared" si="33"/>
        <v>0.20957735544455883</v>
      </c>
      <c r="K37" s="12">
        <v>5.0000000000000001E-3</v>
      </c>
      <c r="L37" s="27">
        <v>6.70099999999999E-3</v>
      </c>
      <c r="M37" s="12">
        <v>1455.191822197</v>
      </c>
      <c r="N37" s="27">
        <f t="shared" si="31"/>
        <v>6.70099999999999E-3</v>
      </c>
      <c r="O37" s="16">
        <v>1.8362746106967899E-2</v>
      </c>
      <c r="P37" s="14">
        <f t="shared" si="27"/>
        <v>1.8362746106967899E-2</v>
      </c>
      <c r="Q37" s="17">
        <v>775.37672902999998</v>
      </c>
      <c r="R37" s="15">
        <f t="shared" si="29"/>
        <v>1.1661746106967909E-2</v>
      </c>
      <c r="S37" s="15">
        <f t="shared" si="28"/>
        <v>0.36492363184487092</v>
      </c>
      <c r="U37" s="28"/>
      <c r="V37" s="29"/>
      <c r="W37" s="29"/>
      <c r="X37" s="28"/>
      <c r="Y37" s="28"/>
      <c r="Z37" s="28"/>
      <c r="AA37" s="28"/>
      <c r="AB37" s="28"/>
      <c r="AC37" s="28"/>
      <c r="AD37" s="26"/>
    </row>
    <row r="38" spans="1:30" x14ac:dyDescent="0.25">
      <c r="A38" s="8">
        <v>3.61E-2</v>
      </c>
      <c r="B38" s="8">
        <v>2.0600999999999901E-2</v>
      </c>
      <c r="C38" s="6">
        <f t="shared" si="34"/>
        <v>2.0600999999999901E-2</v>
      </c>
      <c r="D38" s="8">
        <v>12864.423220081</v>
      </c>
      <c r="E38" s="6">
        <v>0.32012589479958398</v>
      </c>
      <c r="F38" s="6">
        <f t="shared" si="30"/>
        <v>0.32012589479958398</v>
      </c>
      <c r="G38" s="6">
        <v>523.07068229000004</v>
      </c>
      <c r="H38" s="8">
        <f t="shared" si="32"/>
        <v>0.29952489479958405</v>
      </c>
      <c r="I38" s="8">
        <f t="shared" si="33"/>
        <v>0.28233094052180607</v>
      </c>
      <c r="K38" s="12">
        <v>6.0000000000000001E-3</v>
      </c>
      <c r="L38" s="27">
        <v>8.06099999999999E-3</v>
      </c>
      <c r="M38" s="12">
        <v>1652.616218336</v>
      </c>
      <c r="N38" s="27">
        <f t="shared" si="31"/>
        <v>8.06099999999999E-3</v>
      </c>
      <c r="O38" s="16">
        <v>2.2033321848788201E-2</v>
      </c>
      <c r="P38" s="14">
        <f t="shared" si="27"/>
        <v>2.2033321848788201E-2</v>
      </c>
      <c r="Q38" s="17">
        <v>840.94851846300003</v>
      </c>
      <c r="R38" s="15">
        <f t="shared" si="29"/>
        <v>1.3972321848788211E-2</v>
      </c>
      <c r="S38" s="15">
        <f t="shared" si="28"/>
        <v>0.365854956203226</v>
      </c>
      <c r="U38"/>
      <c r="V38"/>
      <c r="W38"/>
      <c r="X38"/>
      <c r="Y38"/>
      <c r="AD38" s="26"/>
    </row>
    <row r="39" spans="1:30" x14ac:dyDescent="0.25">
      <c r="A39" s="8">
        <v>4.48E-2</v>
      </c>
      <c r="B39" s="8">
        <v>2.2250999999999899E-2</v>
      </c>
      <c r="C39" s="8">
        <f t="shared" si="34"/>
        <v>2.2250999999999899E-2</v>
      </c>
      <c r="D39" s="8">
        <v>32291.78904317</v>
      </c>
      <c r="E39" s="6">
        <v>0.40175350619153399</v>
      </c>
      <c r="F39" s="6">
        <f t="shared" si="30"/>
        <v>0.40175350619153399</v>
      </c>
      <c r="G39" s="6">
        <v>516.90199875999997</v>
      </c>
      <c r="H39" s="8">
        <f t="shared" si="32"/>
        <v>0.37950250619153408</v>
      </c>
      <c r="I39" s="8">
        <f t="shared" si="33"/>
        <v>0.36067525773762982</v>
      </c>
      <c r="K39" s="12">
        <v>7.0000000000000001E-3</v>
      </c>
      <c r="L39" s="27">
        <v>9.4309999999999793E-3</v>
      </c>
      <c r="M39" s="12">
        <v>1558.571878747</v>
      </c>
      <c r="N39" s="27">
        <f t="shared" si="31"/>
        <v>9.4309999999999793E-3</v>
      </c>
      <c r="O39" s="16">
        <v>2.5703102106736601E-2</v>
      </c>
      <c r="P39" s="14">
        <f t="shared" si="27"/>
        <v>2.5703102106736601E-2</v>
      </c>
      <c r="Q39" s="17">
        <v>1002.324177981</v>
      </c>
      <c r="R39" s="15">
        <f t="shared" si="29"/>
        <v>1.6272102106736623E-2</v>
      </c>
      <c r="S39" s="15">
        <f t="shared" si="28"/>
        <v>0.36692069155061952</v>
      </c>
      <c r="U39" s="15" t="s">
        <v>26</v>
      </c>
      <c r="V39" s="13" t="s">
        <v>21</v>
      </c>
      <c r="X39" s="18" t="s">
        <v>13</v>
      </c>
      <c r="Z39" s="15"/>
      <c r="AA39" s="15"/>
      <c r="AB39" s="15"/>
      <c r="AC39" s="15"/>
      <c r="AD39" s="26"/>
    </row>
    <row r="40" spans="1:30" ht="30" x14ac:dyDescent="0.25">
      <c r="A40" s="8">
        <v>5.3499999999999999E-2</v>
      </c>
      <c r="B40" s="8">
        <v>2.2250999999999899E-2</v>
      </c>
      <c r="C40" s="8">
        <f t="shared" si="34"/>
        <v>2.2250999999999899E-2</v>
      </c>
      <c r="D40" s="8">
        <v>25437.869278795999</v>
      </c>
      <c r="E40" s="6">
        <v>0.48616328212440002</v>
      </c>
      <c r="F40" s="6">
        <f t="shared" si="30"/>
        <v>0.48616328212440002</v>
      </c>
      <c r="G40" s="6">
        <v>518.31200966400002</v>
      </c>
      <c r="H40" s="8">
        <f t="shared" si="32"/>
        <v>0.46391228212440011</v>
      </c>
      <c r="I40" s="8">
        <f t="shared" si="33"/>
        <v>0.44457334175793023</v>
      </c>
      <c r="K40" s="12">
        <v>8.0000000000000002E-3</v>
      </c>
      <c r="L40" s="27">
        <v>1.0800999999999899E-2</v>
      </c>
      <c r="M40" s="12">
        <v>2937.5657015840002</v>
      </c>
      <c r="N40" s="27">
        <f t="shared" si="31"/>
        <v>1.0800999999999899E-2</v>
      </c>
      <c r="O40" s="16">
        <v>2.9372565488603598E-2</v>
      </c>
      <c r="P40" s="14">
        <f t="shared" si="27"/>
        <v>2.9372565488603598E-2</v>
      </c>
      <c r="Q40" s="17">
        <v>925.16791421599999</v>
      </c>
      <c r="R40" s="15">
        <f t="shared" si="29"/>
        <v>1.8571565488603697E-2</v>
      </c>
      <c r="S40" s="15">
        <f t="shared" si="28"/>
        <v>0.36772409288492797</v>
      </c>
      <c r="U40" s="13" t="s">
        <v>22</v>
      </c>
      <c r="V40" s="13" t="s">
        <v>23</v>
      </c>
      <c r="W40" s="13" t="s">
        <v>6</v>
      </c>
      <c r="X40" s="13" t="s">
        <v>2</v>
      </c>
      <c r="Y40" s="13" t="s">
        <v>12</v>
      </c>
      <c r="Z40" s="13" t="s">
        <v>10</v>
      </c>
      <c r="AA40" s="13" t="s">
        <v>7</v>
      </c>
      <c r="AB40" s="13" t="s">
        <v>3</v>
      </c>
      <c r="AC40" s="13" t="s">
        <v>25</v>
      </c>
      <c r="AD40" s="26"/>
    </row>
    <row r="41" spans="1:30" x14ac:dyDescent="0.25">
      <c r="A41" s="8">
        <v>6.2199999999999998E-2</v>
      </c>
      <c r="B41" s="8">
        <v>2.2250999999999899E-2</v>
      </c>
      <c r="C41" s="8">
        <f t="shared" si="34"/>
        <v>2.2250999999999899E-2</v>
      </c>
      <c r="D41" s="8">
        <v>9411.4439389340005</v>
      </c>
      <c r="E41" s="6">
        <v>0.57289005935201198</v>
      </c>
      <c r="F41" s="6">
        <f t="shared" si="30"/>
        <v>0.57289005935201198</v>
      </c>
      <c r="G41" s="6">
        <v>515.98494002400003</v>
      </c>
      <c r="H41" s="8">
        <f t="shared" si="32"/>
        <v>0.55063905935201207</v>
      </c>
      <c r="I41" s="8">
        <f t="shared" si="33"/>
        <v>0.53212124019328577</v>
      </c>
      <c r="K41" s="12">
        <v>8.9999999999999993E-3</v>
      </c>
      <c r="L41" s="27">
        <v>1.2170999999999901E-2</v>
      </c>
      <c r="M41" s="12">
        <v>1662.325755671</v>
      </c>
      <c r="N41" s="27">
        <f t="shared" si="31"/>
        <v>1.2170999999999901E-2</v>
      </c>
      <c r="O41" s="16">
        <v>3.3041625025804301E-2</v>
      </c>
      <c r="P41" s="11">
        <f>MIN(O41,P42)</f>
        <v>3.3041625025804301E-2</v>
      </c>
      <c r="Q41" s="17">
        <v>933.13349825700004</v>
      </c>
      <c r="R41" s="15">
        <f t="shared" si="29"/>
        <v>2.0870625025804401E-2</v>
      </c>
      <c r="S41" s="15">
        <f t="shared" si="28"/>
        <v>0.36835355375211704</v>
      </c>
      <c r="U41" s="15">
        <v>1E-3</v>
      </c>
      <c r="V41" s="15">
        <v>1.3009996489700001E-3</v>
      </c>
      <c r="W41" s="15">
        <v>23270.649331799999</v>
      </c>
      <c r="X41" s="15">
        <f>V41</f>
        <v>1.3009996489700001E-3</v>
      </c>
      <c r="Y41" s="17">
        <v>8.11917081729744E-3</v>
      </c>
      <c r="Z41" s="28">
        <f>MIN(Y41,Z42)</f>
        <v>8.11917081729744E-3</v>
      </c>
      <c r="AA41" s="17">
        <v>39477.325201309002</v>
      </c>
      <c r="AB41" s="15">
        <f>Z41-X41</f>
        <v>6.8181711683274401E-3</v>
      </c>
      <c r="AC41" s="15">
        <f>X41/Z41</f>
        <v>0.1602379945250435</v>
      </c>
      <c r="AD41" s="26"/>
    </row>
    <row r="42" spans="1:30" x14ac:dyDescent="0.25">
      <c r="A42" s="8">
        <v>7.0900000000000005E-2</v>
      </c>
      <c r="B42" s="8">
        <v>2.2250999999999899E-2</v>
      </c>
      <c r="C42" s="8">
        <f t="shared" si="34"/>
        <v>2.2250999999999899E-2</v>
      </c>
      <c r="D42" s="8">
        <v>8576.8278406640002</v>
      </c>
      <c r="E42" s="6">
        <v>0.661901526304433</v>
      </c>
      <c r="F42" s="6">
        <f t="shared" si="30"/>
        <v>0.661901526304433</v>
      </c>
      <c r="G42" s="6">
        <v>512.46281810599999</v>
      </c>
      <c r="H42" s="8">
        <f t="shared" si="32"/>
        <v>0.63965052630443309</v>
      </c>
      <c r="I42" s="8">
        <f t="shared" si="33"/>
        <v>0.62338030046236537</v>
      </c>
      <c r="K42" s="12">
        <v>0.01</v>
      </c>
      <c r="L42" s="27">
        <v>1.3530999999999901E-2</v>
      </c>
      <c r="M42" s="12">
        <v>2063.5326117449999</v>
      </c>
      <c r="N42" s="27">
        <f t="shared" si="31"/>
        <v>1.3530999999999901E-2</v>
      </c>
      <c r="O42" s="16">
        <v>3.6709999584523499E-2</v>
      </c>
      <c r="P42" s="11">
        <f>O42</f>
        <v>3.6709999584523499E-2</v>
      </c>
      <c r="Q42" s="17">
        <v>875.47574889400005</v>
      </c>
      <c r="R42" s="15">
        <f t="shared" si="29"/>
        <v>2.3178999584523598E-2</v>
      </c>
      <c r="S42" s="15">
        <f t="shared" si="28"/>
        <v>0.36859166856826686</v>
      </c>
      <c r="U42" s="15">
        <v>5.0000000000000001E-3</v>
      </c>
      <c r="V42" s="15">
        <v>7.30099964897E-3</v>
      </c>
      <c r="W42" s="15">
        <v>52588.638931200003</v>
      </c>
      <c r="X42" s="15">
        <f>MAX(X41,V42)</f>
        <v>7.30099964897E-3</v>
      </c>
      <c r="Y42" s="17">
        <v>4.0015348724220703E-2</v>
      </c>
      <c r="Z42" s="15">
        <f>MIN(Y42,Z43)</f>
        <v>4.0015348724220703E-2</v>
      </c>
      <c r="AA42" s="17">
        <v>29538.340151382999</v>
      </c>
      <c r="AB42" s="15">
        <f>Z42-X42</f>
        <v>3.2714349075250705E-2</v>
      </c>
      <c r="AC42" s="15">
        <f>X42/Z42</f>
        <v>0.18245497994500326</v>
      </c>
      <c r="AD42" s="26"/>
    </row>
    <row r="43" spans="1:30" x14ac:dyDescent="0.25">
      <c r="A43" s="8">
        <v>7.9600000000000004E-2</v>
      </c>
      <c r="B43" s="8">
        <v>2.2250999999999899E-2</v>
      </c>
      <c r="C43" s="8">
        <f t="shared" si="34"/>
        <v>2.2250999999999899E-2</v>
      </c>
      <c r="D43" s="8">
        <v>6715.3541127669996</v>
      </c>
      <c r="E43" s="6">
        <v>0.75425755491755797</v>
      </c>
      <c r="F43" s="6">
        <f t="shared" si="30"/>
        <v>0.75425755491755797</v>
      </c>
      <c r="G43" s="6">
        <v>513.68012914500002</v>
      </c>
      <c r="H43" s="8">
        <f t="shared" si="32"/>
        <v>0.73200655491755806</v>
      </c>
      <c r="I43" s="8">
        <f t="shared" si="33"/>
        <v>0.71948747288928461</v>
      </c>
      <c r="K43" s="3"/>
      <c r="L43" s="3"/>
      <c r="U43" s="15">
        <v>0.01</v>
      </c>
      <c r="V43" s="29">
        <v>1.4800999649E-2</v>
      </c>
      <c r="W43" s="29">
        <v>69598.271390099995</v>
      </c>
      <c r="X43" s="29">
        <f>MAX(X42,V43)</f>
        <v>1.4800999649E-2</v>
      </c>
      <c r="Y43" s="17">
        <v>7.8463224216558394E-2</v>
      </c>
      <c r="Z43" s="15">
        <f>Y43</f>
        <v>7.8463224216558394E-2</v>
      </c>
      <c r="AA43" s="17">
        <v>47697.537219099002</v>
      </c>
      <c r="AB43" s="15">
        <f>Z43-X43</f>
        <v>6.3662224567558393E-2</v>
      </c>
      <c r="AC43" s="15">
        <f>X43/Z43</f>
        <v>0.18863613873614549</v>
      </c>
    </row>
    <row r="44" spans="1:30" x14ac:dyDescent="0.25">
      <c r="A44" s="8">
        <v>8.8300000000000003E-2</v>
      </c>
      <c r="B44" s="8">
        <v>2.2250999999999899E-2</v>
      </c>
      <c r="C44" s="8">
        <f t="shared" si="34"/>
        <v>2.2250999999999899E-2</v>
      </c>
      <c r="D44" s="8">
        <v>7466.3341645110004</v>
      </c>
      <c r="E44" s="6">
        <v>0.848906981905728</v>
      </c>
      <c r="F44">
        <f>MIN(E44,F45)</f>
        <v>0.848906981905728</v>
      </c>
      <c r="G44" s="6">
        <v>510.88119780199997</v>
      </c>
      <c r="H44" s="8">
        <f t="shared" si="32"/>
        <v>0.82665598190572809</v>
      </c>
      <c r="I44" s="8">
        <f t="shared" si="33"/>
        <v>0.81952610479402022</v>
      </c>
      <c r="U44"/>
      <c r="V44"/>
      <c r="W44"/>
      <c r="X44"/>
      <c r="Y44"/>
    </row>
    <row r="45" spans="1:30" x14ac:dyDescent="0.25">
      <c r="A45" s="8">
        <v>9.7000000000000003E-2</v>
      </c>
      <c r="B45" s="8">
        <v>2.2250999999999899E-2</v>
      </c>
      <c r="C45" s="8">
        <f t="shared" si="34"/>
        <v>2.2250999999999899E-2</v>
      </c>
      <c r="D45" s="8">
        <v>6001.337321731</v>
      </c>
      <c r="E45" s="6">
        <v>0.94585911263178601</v>
      </c>
      <c r="F45">
        <f>E45</f>
        <v>0.94585911263178601</v>
      </c>
      <c r="G45" s="6">
        <v>509.07052534799999</v>
      </c>
      <c r="H45" s="8">
        <f t="shared" si="32"/>
        <v>0.9236081126317861</v>
      </c>
      <c r="I45" s="8">
        <f t="shared" si="33"/>
        <v>0.9236081126317861</v>
      </c>
    </row>
    <row r="46" spans="1:30" x14ac:dyDescent="0.25">
      <c r="A46" s="6"/>
      <c r="B46" s="6"/>
      <c r="D46" s="6"/>
      <c r="E46" s="6"/>
      <c r="G46" s="6"/>
    </row>
    <row r="47" spans="1:30" x14ac:dyDescent="0.25">
      <c r="A47" s="6"/>
      <c r="D47" s="6"/>
      <c r="F47" s="6"/>
    </row>
    <row r="48" spans="1:30" x14ac:dyDescent="0.25">
      <c r="A48" s="6"/>
      <c r="B48" s="7"/>
      <c r="C48" s="7"/>
      <c r="D48" s="8"/>
      <c r="F48" s="6"/>
    </row>
  </sheetData>
  <sortState ref="A61:I64">
    <sortCondition ref="A60:A64"/>
  </sortState>
  <mergeCells count="2">
    <mergeCell ref="C1:D1"/>
    <mergeCell ref="C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zoomScale="70" zoomScaleNormal="70" workbookViewId="0">
      <selection activeCell="AX45" sqref="A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97" workbookViewId="0">
      <selection activeCell="B98" sqref="B9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Figures XBds</vt:lpstr>
      <vt:lpstr>Linear Bds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Rapone</dc:creator>
  <cp:lastModifiedBy>Benjamin Rapone</cp:lastModifiedBy>
  <dcterms:created xsi:type="dcterms:W3CDTF">2017-04-28T19:18:55Z</dcterms:created>
  <dcterms:modified xsi:type="dcterms:W3CDTF">2017-07-18T16:48:31Z</dcterms:modified>
</cp:coreProperties>
</file>