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bghm43_durham_ac_uk/Documents/Year 3/Project/Im2Calories/evaluation/"/>
    </mc:Choice>
  </mc:AlternateContent>
  <xr:revisionPtr revIDLastSave="388" documentId="8_{8154ADC0-FCF5-4783-B7A2-C0E030C3D066}" xr6:coauthVersionLast="45" xr6:coauthVersionMax="45" xr10:uidLastSave="{C9985DA5-4A6D-471C-BDEE-B7F6AD5AAE59}"/>
  <bookViews>
    <workbookView xWindow="28680" yWindow="-120" windowWidth="29040" windowHeight="16440" xr2:uid="{8F5704F6-174F-45A6-86B4-E8005AF289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1" l="1"/>
  <c r="N26" i="1" l="1"/>
  <c r="N25" i="1" a="1"/>
  <c r="N25" i="1"/>
  <c r="L25" i="1" a="1"/>
  <c r="L25" i="1" s="1"/>
  <c r="L26" i="1"/>
  <c r="N21" i="1"/>
  <c r="N22" i="1"/>
  <c r="L23" i="1"/>
  <c r="K23" i="1"/>
  <c r="M21" i="1"/>
  <c r="M22" i="1"/>
  <c r="M23" i="1"/>
  <c r="N23" i="1" s="1"/>
  <c r="L21" i="1"/>
  <c r="L22" i="1"/>
  <c r="K21" i="1"/>
  <c r="K22" i="1"/>
  <c r="N17" i="1"/>
  <c r="N18" i="1"/>
  <c r="M17" i="1"/>
  <c r="M18" i="1"/>
  <c r="L17" i="1"/>
  <c r="L18" i="1"/>
  <c r="K17" i="1"/>
  <c r="K18" i="1"/>
  <c r="K16" i="1"/>
  <c r="L16" i="1" s="1"/>
  <c r="M16" i="1"/>
  <c r="N16" i="1"/>
  <c r="N15" i="1"/>
  <c r="M15" i="1"/>
  <c r="L15" i="1"/>
  <c r="K15" i="1"/>
  <c r="K14" i="1"/>
  <c r="L14" i="1" s="1"/>
  <c r="M14" i="1"/>
  <c r="N14" i="1" s="1"/>
  <c r="N13" i="1" l="1"/>
  <c r="M13" i="1"/>
  <c r="L13" i="1"/>
  <c r="K13" i="1"/>
  <c r="N12" i="1"/>
  <c r="M12" i="1"/>
  <c r="L12" i="1"/>
  <c r="K12" i="1"/>
  <c r="K11" i="1"/>
  <c r="L11" i="1"/>
  <c r="M11" i="1"/>
  <c r="N11" i="1"/>
  <c r="M7" i="1"/>
  <c r="N7" i="1" s="1"/>
  <c r="K7" i="1"/>
  <c r="L7" i="1" s="1"/>
  <c r="K10" i="1"/>
  <c r="L10" i="1" s="1"/>
  <c r="M10" i="1"/>
  <c r="N10" i="1" s="1"/>
  <c r="M6" i="1"/>
  <c r="M8" i="1"/>
  <c r="M9" i="1"/>
  <c r="M5" i="1"/>
  <c r="K6" i="1"/>
  <c r="K8" i="1"/>
  <c r="K9" i="1"/>
  <c r="K5" i="1"/>
  <c r="N9" i="1" l="1"/>
  <c r="N6" i="1"/>
  <c r="N8" i="1"/>
  <c r="N5" i="1"/>
  <c r="L6" i="1"/>
  <c r="L8" i="1"/>
  <c r="L9" i="1"/>
  <c r="L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<sst xmlns="http://schemas.openxmlformats.org/spreadsheetml/2006/main" count="91" uniqueCount="70">
  <si>
    <t>Evaluation Study</t>
  </si>
  <si>
    <t>Candidate ID</t>
  </si>
  <si>
    <t>Meal Description</t>
  </si>
  <si>
    <t>Real Energy (kcal)</t>
  </si>
  <si>
    <t>Real Weight (g)</t>
  </si>
  <si>
    <t>Predicted Items</t>
  </si>
  <si>
    <t>Predicted Weight (g)</t>
  </si>
  <si>
    <t>Predicted Energy (kcal)</t>
  </si>
  <si>
    <t>Image ID</t>
  </si>
  <si>
    <t>Hamburger and French Fries</t>
  </si>
  <si>
    <t>Margherita Pizza</t>
  </si>
  <si>
    <t>Pizza</t>
  </si>
  <si>
    <t>Chicken Curry with Pilau Rice</t>
  </si>
  <si>
    <t>Steak Pie with Mash Potato and Green Beans</t>
  </si>
  <si>
    <t>Scrambled Egg</t>
  </si>
  <si>
    <t>Burger and Fries</t>
  </si>
  <si>
    <t>Chicket Rice</t>
  </si>
  <si>
    <t>Energy Error</t>
  </si>
  <si>
    <t>Weight Error</t>
  </si>
  <si>
    <t>Relative</t>
  </si>
  <si>
    <t>Questionaire</t>
  </si>
  <si>
    <t>Have you previously used a food dieting app that tracks calorie intake (e.g. MyFitnessPal)?</t>
  </si>
  <si>
    <t>If so, how long did you use such an app for?</t>
  </si>
  <si>
    <t>How likely would you be to use a dieting app that uses images in such a way  as used in this application?</t>
  </si>
  <si>
    <t>Did you agree that this app is easy to use and time efficient?</t>
  </si>
  <si>
    <t>Do you have any remarks on the efficiency of the app?</t>
  </si>
  <si>
    <t>Do you agree the app provided reasonable weight estimations in relation to your own judgement?</t>
  </si>
  <si>
    <t>Do you agree that the app provided reasonable calorie estimations in relation to your own judgement?</t>
  </si>
  <si>
    <t>Do you have any other feedback regarding the mobile application  proposed in this experiment?</t>
  </si>
  <si>
    <t>Yes</t>
  </si>
  <si>
    <t>No</t>
  </si>
  <si>
    <t>&lt;1 week</t>
  </si>
  <si>
    <t>&lt;1 month</t>
  </si>
  <si>
    <t>&lt; 6 months</t>
  </si>
  <si>
    <t>&lt;1 year</t>
  </si>
  <si>
    <t>&gt; 1year</t>
  </si>
  <si>
    <t>very unlikely</t>
  </si>
  <si>
    <t>unlikely</t>
  </si>
  <si>
    <t>don't know</t>
  </si>
  <si>
    <t>likely</t>
  </si>
  <si>
    <t xml:space="preserve">very likely </t>
  </si>
  <si>
    <t>strongly disagree</t>
  </si>
  <si>
    <t>disagree</t>
  </si>
  <si>
    <t>agree</t>
  </si>
  <si>
    <t>strongly agree</t>
  </si>
  <si>
    <t>being able to capture the detection in real time is awkward</t>
  </si>
  <si>
    <t>prefer capture before inference or automatic capture once food detected</t>
  </si>
  <si>
    <t>limited diversity in foods i.e. generic food classes</t>
  </si>
  <si>
    <t>Popcorn</t>
  </si>
  <si>
    <t>2 x Eggs on Toast</t>
  </si>
  <si>
    <t>2 x Eggs</t>
  </si>
  <si>
    <t>Bagel</t>
  </si>
  <si>
    <t>Roll Bread</t>
  </si>
  <si>
    <t>Toast</t>
  </si>
  <si>
    <t>Ham Salad Sandwich</t>
  </si>
  <si>
    <t>Sandwiches</t>
  </si>
  <si>
    <t>Omlet</t>
  </si>
  <si>
    <t>Oatmeal</t>
  </si>
  <si>
    <t>Ice Cream</t>
  </si>
  <si>
    <t>Scone</t>
  </si>
  <si>
    <t>Cottage and Peas</t>
  </si>
  <si>
    <t>-</t>
  </si>
  <si>
    <t>French Toast</t>
  </si>
  <si>
    <t>Fruit Salad</t>
  </si>
  <si>
    <t>Baked Salmon</t>
  </si>
  <si>
    <t>Grilled Salmon</t>
  </si>
  <si>
    <t>Fried Chicken</t>
  </si>
  <si>
    <t>Brownie</t>
  </si>
  <si>
    <t>Macaroni Cheese</t>
  </si>
  <si>
    <t>Exc.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</si>
</sst>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/>
    <xf numFmtId="0" fontId="0" fillId="0" borderId="0" xfId="0" applyBorder="1"/>
    <xf numFmtId="0" fontId="2" fillId="0" borderId="0" xfId="0" applyFont="1" applyAlignment="1">
      <alignment wrapText="1"/>
    </xf>
    <xf numFmtId="0" fontId="2" fillId="0" borderId="0" xfId="0" applyFont="1"/>
    <xf numFmtId="9" fontId="0" fillId="0" borderId="0" xfId="1" applyFont="1"/>
    <xf numFmtId="0" fontId="0" fillId="0" borderId="0" xfId="0" applyAlignment="1">
      <alignment horizontal="left"/>
    </xf>
    <xf numFmtId="9" fontId="0" fillId="0" borderId="0" xfId="0" applyNumberFormat="1"/>
    <xf numFmtId="164" fontId="0" fillId="0" borderId="0" xfId="0" applyNumberFormat="1"/>
    <xf numFmtId="0" fontId="2" fillId="0" borderId="0" xfId="0" applyFont="1" applyBorder="1"/>
    <xf numFmtId="0" fontId="4" fillId="0" borderId="0" xfId="0" applyFont="1" applyAlignment="1">
      <alignment wrapText="1"/>
    </xf>
    <xf numFmtId="0" fontId="4" fillId="0" borderId="0" xfId="0" applyFont="1"/>
    <xf numFmtId="9" fontId="4" fillId="0" borderId="0" xfId="1" applyFont="1"/>
    <xf numFmtId="10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172F-FC12-4E87-8B17-A1DDBBE690D3}">
  <dimension ref="B2:O27"/>
  <sheetViews>
    <sheetView tabSelected="1" topLeftCell="A4" workbookViewId="0">
      <selection activeCell="C28" sqref="C28"/>
    </sheetView>
  </sheetViews>
  <sheetFormatPr defaultRowHeight="15" x14ac:dyDescent="0.25"/>
  <cols>
    <col min="2" max="2" width="15.85546875" bestFit="1" customWidth="1"/>
    <col min="3" max="3" width="16.140625" style="4" bestFit="1" customWidth="1"/>
    <col min="4" max="4" width="14.7109375" bestFit="1" customWidth="1"/>
    <col min="5" max="5" width="16.7109375" bestFit="1" customWidth="1"/>
    <col min="6" max="6" width="15.140625" bestFit="1" customWidth="1"/>
    <col min="7" max="7" width="19.5703125" bestFit="1" customWidth="1"/>
    <col min="8" max="8" width="21.7109375" bestFit="1" customWidth="1"/>
    <col min="11" max="11" width="11.7109375" bestFit="1" customWidth="1"/>
    <col min="12" max="12" width="11.42578125" customWidth="1"/>
    <col min="13" max="13" width="12.28515625" bestFit="1" customWidth="1"/>
  </cols>
  <sheetData>
    <row r="2" spans="2:15" x14ac:dyDescent="0.25">
      <c r="B2" s="1" t="s">
        <v>0</v>
      </c>
    </row>
    <row r="4" spans="2:15" ht="30" x14ac:dyDescent="0.25">
      <c r="B4" s="2" t="s">
        <v>1</v>
      </c>
      <c r="C4" s="5" t="s">
        <v>2</v>
      </c>
      <c r="D4" s="2" t="s">
        <v>4</v>
      </c>
      <c r="E4" s="2" t="s">
        <v>3</v>
      </c>
      <c r="F4" s="2" t="s">
        <v>5</v>
      </c>
      <c r="G4" s="2" t="s">
        <v>6</v>
      </c>
      <c r="H4" s="2" t="s">
        <v>7</v>
      </c>
      <c r="I4" s="6" t="s">
        <v>8</v>
      </c>
      <c r="K4" s="3" t="s">
        <v>17</v>
      </c>
      <c r="L4" s="3" t="s">
        <v>19</v>
      </c>
      <c r="M4" s="3" t="s">
        <v>18</v>
      </c>
      <c r="N4" s="3" t="s">
        <v>19</v>
      </c>
      <c r="O4" s="3"/>
    </row>
    <row r="5" spans="2:15" x14ac:dyDescent="0.25">
      <c r="B5">
        <v>1</v>
      </c>
      <c r="C5" s="4" t="s">
        <v>10</v>
      </c>
      <c r="D5">
        <v>335</v>
      </c>
      <c r="E5">
        <v>994</v>
      </c>
      <c r="F5" t="s">
        <v>11</v>
      </c>
      <c r="G5">
        <v>281</v>
      </c>
      <c r="H5">
        <v>745</v>
      </c>
      <c r="I5" s="7">
        <v>1</v>
      </c>
      <c r="K5">
        <f>H5-E5</f>
        <v>-249</v>
      </c>
      <c r="L5" s="10">
        <f>K5/E5</f>
        <v>-0.25050301810865189</v>
      </c>
      <c r="M5">
        <f>G5-D5</f>
        <v>-54</v>
      </c>
      <c r="N5" s="10">
        <f>M5/D5</f>
        <v>-0.16119402985074627</v>
      </c>
    </row>
    <row r="6" spans="2:15" ht="30" x14ac:dyDescent="0.25">
      <c r="C6" s="8" t="s">
        <v>12</v>
      </c>
      <c r="D6" s="9">
        <v>745</v>
      </c>
      <c r="E6" s="9">
        <v>1460</v>
      </c>
      <c r="F6" s="9" t="s">
        <v>16</v>
      </c>
      <c r="G6" s="9">
        <v>735</v>
      </c>
      <c r="H6" s="9">
        <v>1756</v>
      </c>
      <c r="I6" s="14">
        <v>4</v>
      </c>
      <c r="K6">
        <f t="shared" ref="K6:K23" si="0">H6-E6</f>
        <v>296</v>
      </c>
      <c r="L6" s="10">
        <f t="shared" ref="L6:L23" si="1">K6/E6</f>
        <v>0.20273972602739726</v>
      </c>
      <c r="M6">
        <f t="shared" ref="M6:M23" si="2">G6-D6</f>
        <v>-10</v>
      </c>
      <c r="N6" s="10">
        <f t="shared" ref="N6:N23" si="3">M6/D6</f>
        <v>-1.3422818791946308E-2</v>
      </c>
    </row>
    <row r="7" spans="2:15" x14ac:dyDescent="0.25">
      <c r="C7" s="4" t="s">
        <v>48</v>
      </c>
      <c r="D7">
        <v>45</v>
      </c>
      <c r="E7">
        <v>222</v>
      </c>
      <c r="F7" t="s">
        <v>48</v>
      </c>
      <c r="G7">
        <v>48</v>
      </c>
      <c r="H7">
        <v>239</v>
      </c>
      <c r="I7">
        <v>5</v>
      </c>
      <c r="K7">
        <f t="shared" ref="K7" si="4">H7-E7</f>
        <v>17</v>
      </c>
      <c r="L7" s="10">
        <f t="shared" ref="L7" si="5">K7/E7</f>
        <v>7.6576576576576572E-2</v>
      </c>
      <c r="M7">
        <f t="shared" ref="M7" si="6">G7-D7</f>
        <v>3</v>
      </c>
      <c r="N7" s="10">
        <f t="shared" ref="N7" si="7">M7/D7</f>
        <v>6.6666666666666666E-2</v>
      </c>
    </row>
    <row r="8" spans="2:15" ht="45" x14ac:dyDescent="0.25">
      <c r="C8" s="8" t="s">
        <v>13</v>
      </c>
      <c r="D8" s="9">
        <v>587</v>
      </c>
      <c r="E8" s="9">
        <v>920</v>
      </c>
      <c r="F8" s="9" t="s">
        <v>14</v>
      </c>
      <c r="G8" s="9">
        <v>267</v>
      </c>
      <c r="H8" s="9">
        <v>1575</v>
      </c>
      <c r="I8" s="9">
        <v>2</v>
      </c>
      <c r="K8">
        <f t="shared" si="0"/>
        <v>655</v>
      </c>
      <c r="L8" s="10">
        <f t="shared" si="1"/>
        <v>0.71195652173913049</v>
      </c>
      <c r="M8">
        <f t="shared" si="2"/>
        <v>-320</v>
      </c>
      <c r="N8" s="10">
        <f t="shared" si="3"/>
        <v>-0.54514480408858601</v>
      </c>
    </row>
    <row r="9" spans="2:15" ht="30" x14ac:dyDescent="0.25">
      <c r="C9" s="4" t="s">
        <v>15</v>
      </c>
      <c r="D9">
        <v>632</v>
      </c>
      <c r="E9">
        <v>1205</v>
      </c>
      <c r="F9" s="4" t="s">
        <v>9</v>
      </c>
      <c r="G9">
        <v>979</v>
      </c>
      <c r="H9">
        <v>1381</v>
      </c>
      <c r="I9">
        <v>3</v>
      </c>
      <c r="K9">
        <f t="shared" si="0"/>
        <v>176</v>
      </c>
      <c r="L9" s="10">
        <f t="shared" si="1"/>
        <v>0.14605809128630706</v>
      </c>
      <c r="M9">
        <f t="shared" si="2"/>
        <v>347</v>
      </c>
      <c r="N9" s="10">
        <f t="shared" si="3"/>
        <v>0.54905063291139244</v>
      </c>
    </row>
    <row r="10" spans="2:15" x14ac:dyDescent="0.25">
      <c r="C10" s="8" t="s">
        <v>49</v>
      </c>
      <c r="D10" s="9">
        <v>118</v>
      </c>
      <c r="E10" s="9">
        <v>284</v>
      </c>
      <c r="F10" s="8" t="s">
        <v>50</v>
      </c>
      <c r="G10" s="9">
        <v>100</v>
      </c>
      <c r="H10" s="9">
        <v>53</v>
      </c>
      <c r="I10" s="9">
        <v>6</v>
      </c>
      <c r="K10">
        <f t="shared" si="0"/>
        <v>-231</v>
      </c>
      <c r="L10" s="10">
        <f t="shared" si="1"/>
        <v>-0.81338028169014087</v>
      </c>
      <c r="M10">
        <f t="shared" si="2"/>
        <v>-18</v>
      </c>
      <c r="N10" s="10">
        <f t="shared" si="3"/>
        <v>-0.15254237288135594</v>
      </c>
    </row>
    <row r="11" spans="2:15" x14ac:dyDescent="0.25">
      <c r="B11">
        <v>2</v>
      </c>
      <c r="C11" s="15" t="s">
        <v>51</v>
      </c>
      <c r="D11" s="16">
        <v>98</v>
      </c>
      <c r="E11" s="16">
        <v>245</v>
      </c>
      <c r="F11" s="15" t="s">
        <v>52</v>
      </c>
      <c r="G11" s="16">
        <v>79</v>
      </c>
      <c r="H11" s="16">
        <v>242</v>
      </c>
      <c r="I11" s="16"/>
      <c r="J11" s="16"/>
      <c r="K11" s="16">
        <f t="shared" si="0"/>
        <v>-3</v>
      </c>
      <c r="L11" s="17">
        <f t="shared" si="1"/>
        <v>-1.2244897959183673E-2</v>
      </c>
      <c r="M11" s="16">
        <f t="shared" si="2"/>
        <v>-19</v>
      </c>
      <c r="N11" s="17">
        <f t="shared" si="3"/>
        <v>-0.19387755102040816</v>
      </c>
    </row>
    <row r="12" spans="2:15" x14ac:dyDescent="0.25">
      <c r="C12" s="15" t="s">
        <v>53</v>
      </c>
      <c r="D12" s="16">
        <v>24</v>
      </c>
      <c r="E12" s="16">
        <v>75</v>
      </c>
      <c r="F12" s="15" t="s">
        <v>53</v>
      </c>
      <c r="G12" s="16">
        <v>21</v>
      </c>
      <c r="H12" s="16">
        <v>87</v>
      </c>
      <c r="I12" s="16"/>
      <c r="J12" s="16"/>
      <c r="K12" s="16">
        <f t="shared" si="0"/>
        <v>12</v>
      </c>
      <c r="L12" s="17">
        <f t="shared" si="1"/>
        <v>0.16</v>
      </c>
      <c r="M12" s="16">
        <f t="shared" si="2"/>
        <v>-3</v>
      </c>
      <c r="N12" s="17">
        <f t="shared" si="3"/>
        <v>-0.125</v>
      </c>
    </row>
    <row r="13" spans="2:15" ht="30" x14ac:dyDescent="0.25">
      <c r="C13" s="15" t="s">
        <v>54</v>
      </c>
      <c r="D13" s="16">
        <v>146</v>
      </c>
      <c r="E13" s="16">
        <v>340</v>
      </c>
      <c r="F13" s="15" t="s">
        <v>55</v>
      </c>
      <c r="G13" s="16">
        <v>167</v>
      </c>
      <c r="H13" s="16">
        <v>392</v>
      </c>
      <c r="I13" s="16"/>
      <c r="J13" s="16"/>
      <c r="K13" s="16">
        <f t="shared" si="0"/>
        <v>52</v>
      </c>
      <c r="L13" s="17">
        <f t="shared" si="1"/>
        <v>0.15294117647058825</v>
      </c>
      <c r="M13" s="16">
        <f t="shared" si="2"/>
        <v>21</v>
      </c>
      <c r="N13" s="17">
        <f t="shared" si="3"/>
        <v>0.14383561643835616</v>
      </c>
    </row>
    <row r="14" spans="2:15" x14ac:dyDescent="0.25">
      <c r="C14" s="8" t="s">
        <v>58</v>
      </c>
      <c r="D14" s="9">
        <v>198</v>
      </c>
      <c r="E14" s="9">
        <v>411</v>
      </c>
      <c r="F14" s="8" t="s">
        <v>59</v>
      </c>
      <c r="G14" s="9">
        <v>125</v>
      </c>
      <c r="H14" s="9">
        <v>442</v>
      </c>
      <c r="I14" s="16"/>
      <c r="J14" s="16"/>
      <c r="K14" s="16">
        <f t="shared" si="0"/>
        <v>31</v>
      </c>
      <c r="L14" s="17">
        <f t="shared" si="1"/>
        <v>7.5425790754257913E-2</v>
      </c>
      <c r="M14" s="16">
        <f t="shared" si="2"/>
        <v>-73</v>
      </c>
      <c r="N14" s="17">
        <f t="shared" si="3"/>
        <v>-0.36868686868686867</v>
      </c>
    </row>
    <row r="15" spans="2:15" x14ac:dyDescent="0.25">
      <c r="B15">
        <v>3</v>
      </c>
      <c r="C15" s="15" t="s">
        <v>57</v>
      </c>
      <c r="D15" s="16">
        <v>250</v>
      </c>
      <c r="E15" s="16">
        <v>200</v>
      </c>
      <c r="F15" s="15" t="s">
        <v>57</v>
      </c>
      <c r="G15" s="16">
        <v>260</v>
      </c>
      <c r="H15" s="16">
        <v>955</v>
      </c>
      <c r="I15" s="16">
        <v>7</v>
      </c>
      <c r="J15" s="16"/>
      <c r="K15" s="16">
        <f t="shared" si="0"/>
        <v>755</v>
      </c>
      <c r="L15" s="17">
        <f t="shared" si="1"/>
        <v>3.7749999999999999</v>
      </c>
      <c r="M15" s="16">
        <f t="shared" si="2"/>
        <v>10</v>
      </c>
      <c r="N15" s="17">
        <f t="shared" si="3"/>
        <v>0.04</v>
      </c>
    </row>
    <row r="16" spans="2:15" x14ac:dyDescent="0.25">
      <c r="C16" s="15" t="s">
        <v>64</v>
      </c>
      <c r="D16" s="16">
        <v>227</v>
      </c>
      <c r="E16" s="16">
        <v>466</v>
      </c>
      <c r="F16" s="15" t="s">
        <v>65</v>
      </c>
      <c r="G16" s="16">
        <v>272</v>
      </c>
      <c r="H16" s="16">
        <v>534</v>
      </c>
      <c r="I16" s="16"/>
      <c r="J16" s="16"/>
      <c r="K16" s="16">
        <f t="shared" si="0"/>
        <v>68</v>
      </c>
      <c r="L16" s="17">
        <f t="shared" si="1"/>
        <v>0.14592274678111589</v>
      </c>
      <c r="M16" s="16">
        <f t="shared" si="2"/>
        <v>45</v>
      </c>
      <c r="N16" s="17">
        <f t="shared" si="3"/>
        <v>0.19823788546255505</v>
      </c>
    </row>
    <row r="17" spans="2:14" x14ac:dyDescent="0.25">
      <c r="C17" s="15" t="s">
        <v>56</v>
      </c>
      <c r="D17" s="16">
        <v>122</v>
      </c>
      <c r="E17" s="16">
        <v>188</v>
      </c>
      <c r="F17" s="15" t="s">
        <v>56</v>
      </c>
      <c r="G17" s="16">
        <v>128</v>
      </c>
      <c r="H17" s="16">
        <v>241</v>
      </c>
      <c r="I17" s="16"/>
      <c r="J17" s="16"/>
      <c r="K17" s="16">
        <f t="shared" si="0"/>
        <v>53</v>
      </c>
      <c r="L17" s="17">
        <f t="shared" si="1"/>
        <v>0.28191489361702127</v>
      </c>
      <c r="M17" s="16">
        <f t="shared" si="2"/>
        <v>6</v>
      </c>
      <c r="N17" s="17">
        <f t="shared" si="3"/>
        <v>4.9180327868852458E-2</v>
      </c>
    </row>
    <row r="18" spans="2:14" x14ac:dyDescent="0.25">
      <c r="C18" s="15" t="s">
        <v>66</v>
      </c>
      <c r="D18" s="16">
        <v>234</v>
      </c>
      <c r="E18" s="16">
        <v>576</v>
      </c>
      <c r="F18" s="15" t="s">
        <v>66</v>
      </c>
      <c r="G18" s="16">
        <v>246</v>
      </c>
      <c r="H18" s="16">
        <v>674</v>
      </c>
      <c r="I18" s="16"/>
      <c r="J18" s="16"/>
      <c r="K18" s="16">
        <f t="shared" si="0"/>
        <v>98</v>
      </c>
      <c r="L18" s="17">
        <f t="shared" si="1"/>
        <v>0.1701388888888889</v>
      </c>
      <c r="M18" s="16">
        <f t="shared" si="2"/>
        <v>12</v>
      </c>
      <c r="N18" s="17">
        <f t="shared" si="3"/>
        <v>5.128205128205128E-2</v>
      </c>
    </row>
    <row r="19" spans="2:14" x14ac:dyDescent="0.25">
      <c r="C19" s="8" t="s">
        <v>63</v>
      </c>
      <c r="D19" s="9">
        <v>249</v>
      </c>
      <c r="E19" s="9">
        <v>124</v>
      </c>
      <c r="F19" s="8" t="s">
        <v>61</v>
      </c>
      <c r="G19" s="16"/>
      <c r="H19" s="16"/>
      <c r="I19" s="16"/>
      <c r="J19" s="16"/>
      <c r="K19" s="16"/>
      <c r="L19" s="17"/>
      <c r="M19" s="16"/>
      <c r="N19" s="17"/>
    </row>
    <row r="20" spans="2:14" ht="30" x14ac:dyDescent="0.25">
      <c r="C20" s="8" t="s">
        <v>60</v>
      </c>
      <c r="D20" s="9">
        <v>348</v>
      </c>
      <c r="E20" s="9">
        <v>691</v>
      </c>
      <c r="F20" s="8" t="s">
        <v>61</v>
      </c>
      <c r="G20" s="16"/>
      <c r="H20" s="16"/>
      <c r="I20" s="16"/>
      <c r="J20" s="16"/>
      <c r="K20" s="16"/>
      <c r="L20" s="17"/>
      <c r="M20" s="16"/>
      <c r="N20" s="17"/>
    </row>
    <row r="21" spans="2:14" x14ac:dyDescent="0.25">
      <c r="B21">
        <v>4</v>
      </c>
      <c r="C21" s="15" t="s">
        <v>62</v>
      </c>
      <c r="D21" s="16">
        <v>130</v>
      </c>
      <c r="E21" s="16">
        <v>298</v>
      </c>
      <c r="F21" s="15" t="s">
        <v>62</v>
      </c>
      <c r="G21" s="16">
        <v>152</v>
      </c>
      <c r="H21" s="16">
        <v>296</v>
      </c>
      <c r="I21" s="16"/>
      <c r="J21" s="16"/>
      <c r="K21" s="16">
        <f t="shared" si="0"/>
        <v>-2</v>
      </c>
      <c r="L21" s="17">
        <f t="shared" si="1"/>
        <v>-6.7114093959731542E-3</v>
      </c>
      <c r="M21" s="16">
        <f t="shared" si="2"/>
        <v>22</v>
      </c>
      <c r="N21" s="17">
        <f t="shared" si="3"/>
        <v>0.16923076923076924</v>
      </c>
    </row>
    <row r="22" spans="2:14" x14ac:dyDescent="0.25">
      <c r="C22" s="15" t="s">
        <v>67</v>
      </c>
      <c r="D22" s="16">
        <v>48</v>
      </c>
      <c r="E22" s="16">
        <v>224</v>
      </c>
      <c r="F22" s="15" t="s">
        <v>67</v>
      </c>
      <c r="G22" s="16">
        <v>47</v>
      </c>
      <c r="H22" s="16">
        <v>222</v>
      </c>
      <c r="I22" s="16"/>
      <c r="J22" s="16"/>
      <c r="K22" s="16">
        <f t="shared" si="0"/>
        <v>-2</v>
      </c>
      <c r="L22" s="17">
        <f t="shared" si="1"/>
        <v>-8.9285714285714281E-3</v>
      </c>
      <c r="M22" s="16">
        <f t="shared" si="2"/>
        <v>-1</v>
      </c>
      <c r="N22" s="17">
        <f t="shared" si="3"/>
        <v>-2.0833333333333332E-2</v>
      </c>
    </row>
    <row r="23" spans="2:14" ht="30" x14ac:dyDescent="0.25">
      <c r="C23" s="8" t="s">
        <v>68</v>
      </c>
      <c r="D23" s="9">
        <v>378</v>
      </c>
      <c r="E23" s="9">
        <v>620</v>
      </c>
      <c r="F23" s="9" t="s">
        <v>14</v>
      </c>
      <c r="G23" s="9">
        <v>389</v>
      </c>
      <c r="H23" s="9">
        <v>798</v>
      </c>
      <c r="I23" s="16"/>
      <c r="J23" s="16"/>
      <c r="K23" s="16">
        <f t="shared" si="0"/>
        <v>178</v>
      </c>
      <c r="L23" s="17">
        <f t="shared" si="1"/>
        <v>0.2870967741935484</v>
      </c>
      <c r="M23" s="16">
        <f t="shared" si="2"/>
        <v>11</v>
      </c>
      <c r="N23" s="17">
        <f t="shared" si="3"/>
        <v>2.9100529100529099E-2</v>
      </c>
    </row>
    <row r="24" spans="2:14" x14ac:dyDescent="0.25"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2:14" x14ac:dyDescent="0.25">
      <c r="L25" s="13" cm="1">
        <f t="array" ref="L25">(SUM(ABS(L5:L14))+SUM(ABS(L16:L23)))/(COUNT(L5:L23)-1)</f>
        <v>0.21890871030733455</v>
      </c>
      <c r="M25" s="13"/>
      <c r="N25" s="13" cm="1">
        <f t="array" ref="N25">(SUM(ABS(N5:N14))+SUM(ABS(N16:N23)))/(COUNT(N5:N23)-1)</f>
        <v>0.17733039110090104</v>
      </c>
    </row>
    <row r="26" spans="2:14" x14ac:dyDescent="0.25">
      <c r="K26" t="s">
        <v>69</v>
      </c>
      <c r="L26" s="12">
        <f>(ABS(L5)+ABS(L7)+ABS(L9)+ABS(L11)+ABS(L12)+ABS(L13)+ABS(L16)+ABS(L17)+ABS(L18)+ABS(L21)+ABS(L22))/11</f>
        <v>0.12835820641026163</v>
      </c>
      <c r="M26" s="12"/>
      <c r="N26" s="12">
        <f t="shared" ref="N26" si="8">(ABS(N5)+ABS(N7)+ABS(N9)+ABS(N11)+ABS(N12)+ABS(N13)+ABS(N16)+ABS(N17)+ABS(N18)+ABS(N21)+ABS(N22))/11</f>
        <v>0.15712626036955737</v>
      </c>
    </row>
    <row r="27" spans="2:14" x14ac:dyDescent="0.25">
      <c r="C27" s="18">
        <f>11/18</f>
        <v>0.61111111111111116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FBEF-7EB8-4A15-9654-7F99B482F15E}">
  <dimension ref="B2:H25"/>
  <sheetViews>
    <sheetView topLeftCell="B8" workbookViewId="0">
      <selection activeCell="G26" sqref="G26"/>
    </sheetView>
  </sheetViews>
  <sheetFormatPr defaultRowHeight="15" x14ac:dyDescent="0.25"/>
  <cols>
    <col min="2" max="2" width="12.5703125" bestFit="1" customWidth="1"/>
    <col min="3" max="3" width="95" bestFit="1" customWidth="1"/>
    <col min="4" max="4" width="16.28515625" bestFit="1" customWidth="1"/>
    <col min="6" max="6" width="10.85546875" bestFit="1" customWidth="1"/>
    <col min="8" max="8" width="13.7109375" bestFit="1" customWidth="1"/>
  </cols>
  <sheetData>
    <row r="2" spans="2:8" x14ac:dyDescent="0.25">
      <c r="B2" s="1" t="s">
        <v>20</v>
      </c>
    </row>
    <row r="4" spans="2:8" x14ac:dyDescent="0.25">
      <c r="B4">
        <v>1</v>
      </c>
      <c r="C4" t="s">
        <v>21</v>
      </c>
      <c r="D4" t="s">
        <v>29</v>
      </c>
      <c r="E4" t="s">
        <v>30</v>
      </c>
    </row>
    <row r="5" spans="2:8" x14ac:dyDescent="0.25">
      <c r="D5">
        <v>2</v>
      </c>
      <c r="E5">
        <v>2</v>
      </c>
    </row>
    <row r="7" spans="2:8" x14ac:dyDescent="0.25">
      <c r="B7">
        <v>2</v>
      </c>
      <c r="C7" t="s">
        <v>22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 spans="2:8" x14ac:dyDescent="0.25">
      <c r="D8">
        <v>1</v>
      </c>
      <c r="E8">
        <v>1</v>
      </c>
    </row>
    <row r="10" spans="2:8" x14ac:dyDescent="0.25">
      <c r="B10">
        <v>3</v>
      </c>
      <c r="C10" t="s">
        <v>23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2:8" x14ac:dyDescent="0.25">
      <c r="E11">
        <v>1</v>
      </c>
      <c r="G11">
        <v>2</v>
      </c>
      <c r="H11">
        <v>1</v>
      </c>
    </row>
    <row r="13" spans="2:8" x14ac:dyDescent="0.25">
      <c r="B13">
        <v>4</v>
      </c>
      <c r="C13" t="s">
        <v>24</v>
      </c>
      <c r="D13" t="s">
        <v>41</v>
      </c>
      <c r="E13" t="s">
        <v>42</v>
      </c>
      <c r="F13" t="s">
        <v>38</v>
      </c>
      <c r="G13" t="s">
        <v>43</v>
      </c>
      <c r="H13" t="s">
        <v>44</v>
      </c>
    </row>
    <row r="14" spans="2:8" x14ac:dyDescent="0.25">
      <c r="E14">
        <v>1</v>
      </c>
      <c r="G14">
        <v>3</v>
      </c>
    </row>
    <row r="16" spans="2:8" x14ac:dyDescent="0.25">
      <c r="B16">
        <v>5</v>
      </c>
      <c r="C16" t="s">
        <v>25</v>
      </c>
      <c r="D16" s="11" t="s">
        <v>45</v>
      </c>
    </row>
    <row r="17" spans="2:8" x14ac:dyDescent="0.25">
      <c r="D17" t="s">
        <v>46</v>
      </c>
    </row>
    <row r="19" spans="2:8" x14ac:dyDescent="0.25">
      <c r="B19">
        <v>6</v>
      </c>
      <c r="C19" t="s">
        <v>26</v>
      </c>
      <c r="D19" t="s">
        <v>41</v>
      </c>
      <c r="E19" t="s">
        <v>42</v>
      </c>
      <c r="F19" t="s">
        <v>38</v>
      </c>
      <c r="G19" t="s">
        <v>43</v>
      </c>
      <c r="H19" t="s">
        <v>44</v>
      </c>
    </row>
    <row r="20" spans="2:8" x14ac:dyDescent="0.25">
      <c r="G20">
        <v>4</v>
      </c>
    </row>
    <row r="22" spans="2:8" x14ac:dyDescent="0.25">
      <c r="B22">
        <v>7</v>
      </c>
      <c r="C22" t="s">
        <v>27</v>
      </c>
      <c r="D22" t="s">
        <v>41</v>
      </c>
      <c r="E22" t="s">
        <v>42</v>
      </c>
      <c r="F22" t="s">
        <v>38</v>
      </c>
      <c r="G22" t="s">
        <v>43</v>
      </c>
      <c r="H22" t="s">
        <v>44</v>
      </c>
    </row>
    <row r="23" spans="2:8" x14ac:dyDescent="0.25">
      <c r="G23">
        <v>3</v>
      </c>
      <c r="H23">
        <v>1</v>
      </c>
    </row>
    <row r="25" spans="2:8" x14ac:dyDescent="0.25">
      <c r="B25">
        <v>8</v>
      </c>
      <c r="C25" t="s">
        <v>28</v>
      </c>
      <c r="D25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Roche</dc:creator>
  <cp:lastModifiedBy>Ben Roche</cp:lastModifiedBy>
  <dcterms:created xsi:type="dcterms:W3CDTF">2020-04-21T10:25:13Z</dcterms:created>
  <dcterms:modified xsi:type="dcterms:W3CDTF">2020-04-24T11:36:24Z</dcterms:modified>
</cp:coreProperties>
</file>