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taffsuniversity.sharepoint.com/sites/23-24FYPTeamTom/Shared Documents/Ben/"/>
    </mc:Choice>
  </mc:AlternateContent>
  <xr:revisionPtr revIDLastSave="748" documentId="11_F8A99167851B42BA5A6D1CCD370C81ABE9EA4424" xr6:coauthVersionLast="47" xr6:coauthVersionMax="47" xr10:uidLastSave="{9567B096-33EE-4B08-8E6D-D5950E5F7F41}"/>
  <bookViews>
    <workbookView xWindow="-120" yWindow="-120" windowWidth="29040" windowHeight="15840" activeTab="2" xr2:uid="{00000000-000D-0000-FFFF-FFFF00000000}"/>
  </bookViews>
  <sheets>
    <sheet name="Main" sheetId="1" r:id="rId1"/>
    <sheet name="Averages" sheetId="2" r:id="rId2"/>
    <sheet name="Section Coun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D2" i="3" s="1"/>
  <c r="C3" i="3" a="1"/>
  <c r="C3" i="3" s="1"/>
  <c r="D3" i="3" s="1"/>
  <c r="C4" i="3" a="1"/>
  <c r="C4" i="3" s="1"/>
  <c r="D4" i="3" s="1"/>
  <c r="C5" i="3" a="1"/>
  <c r="C5" i="3" s="1"/>
  <c r="D5" i="3" s="1"/>
  <c r="C6" i="3" a="1"/>
  <c r="C6" i="3" s="1"/>
  <c r="D6" i="3" s="1"/>
  <c r="C7" i="3" a="1"/>
  <c r="C7" i="3" s="1"/>
  <c r="D7" i="3" s="1"/>
  <c r="C1" i="3" a="1"/>
  <c r="C1" i="3" s="1"/>
  <c r="B2" i="3" a="1"/>
  <c r="B2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1" i="3" a="1"/>
  <c r="B1" i="3" s="1"/>
  <c r="C27" i="2"/>
  <c r="D27" i="2"/>
  <c r="E27" i="2"/>
  <c r="F27" i="2"/>
  <c r="D1" i="3" l="1"/>
  <c r="G27" i="2"/>
  <c r="G2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3" i="2"/>
  <c r="D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Q22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<sst xmlns="http://schemas.openxmlformats.org/spreadsheetml/2006/main" count="158" uniqueCount="80">
  <si>
    <t>Track Name</t>
  </si>
  <si>
    <t>Cup</t>
  </si>
  <si>
    <t>Time 1</t>
  </si>
  <si>
    <t>Lap 1</t>
  </si>
  <si>
    <t>Lap 2</t>
  </si>
  <si>
    <t>Lap 3</t>
  </si>
  <si>
    <t>Average Lap</t>
  </si>
  <si>
    <t>Time 2</t>
  </si>
  <si>
    <t>Time 3</t>
  </si>
  <si>
    <t>Staff Ghost Time</t>
  </si>
  <si>
    <t>Max Speed 1</t>
  </si>
  <si>
    <t>Max Speed 2</t>
  </si>
  <si>
    <t>Max Speed 3</t>
  </si>
  <si>
    <t>Max Speed Average</t>
  </si>
  <si>
    <t>Track Length</t>
  </si>
  <si>
    <t>Track Layout</t>
  </si>
  <si>
    <t>Mute City: Figure Eight</t>
  </si>
  <si>
    <t>Jack Cup</t>
  </si>
  <si>
    <t>ARARRAALLLIA</t>
  </si>
  <si>
    <t>Silence: High Speed</t>
  </si>
  <si>
    <t>CACACAACA</t>
  </si>
  <si>
    <t>Sand Ocean: Pipe</t>
  </si>
  <si>
    <t>ARRALARRLARAA</t>
  </si>
  <si>
    <t>Devil's Forest: Corkscrew</t>
  </si>
  <si>
    <t>ALARRALRACCARRALARA</t>
  </si>
  <si>
    <t>Big Blue: Cylinder</t>
  </si>
  <si>
    <t>AALLRARRRALLRLA</t>
  </si>
  <si>
    <t>Port Town: High Jump</t>
  </si>
  <si>
    <t>LLARMSLLSMMAALAA</t>
  </si>
  <si>
    <t>Sector α: Inverted Loop</t>
  </si>
  <si>
    <t>Queen Cup</t>
  </si>
  <si>
    <t>IARRLCACLACLA</t>
  </si>
  <si>
    <t>Red Canyon: Multi Jump</t>
  </si>
  <si>
    <t>ALALAAAALALAAAA</t>
  </si>
  <si>
    <t>Devil's Forest 2: Up and Down</t>
  </si>
  <si>
    <t>ALLLAAARRLRLRARA</t>
  </si>
  <si>
    <t>Mute City 2: Technique</t>
  </si>
  <si>
    <t>ALRLRALRLRAARLRARA</t>
  </si>
  <si>
    <t>Big Blue 2: Quick Turn</t>
  </si>
  <si>
    <t>MRCACLALMMARLRA</t>
  </si>
  <si>
    <t>White Land: Dangerous Steps</t>
  </si>
  <si>
    <t>ALALRRMLRAIAALLRLAAAALA</t>
  </si>
  <si>
    <t>Fire Field: Zig-Zag Jump</t>
  </si>
  <si>
    <t>King Cup</t>
  </si>
  <si>
    <t>ALLAAMSMSMSRRRRLALA</t>
  </si>
  <si>
    <t>Silence 2: Wavy Road</t>
  </si>
  <si>
    <t>ALLLLLLLALRLARRALLARRRALARA</t>
  </si>
  <si>
    <t>Sector β: Double Somersault</t>
  </si>
  <si>
    <t>LLAAILALALRICALA</t>
  </si>
  <si>
    <t>Red Canyon 2: Slim Line</t>
  </si>
  <si>
    <t>LALLARARALLLARALLA</t>
  </si>
  <si>
    <t>White Land 2: Half Pipe</t>
  </si>
  <si>
    <t>ARRLLRLALARRAA</t>
  </si>
  <si>
    <t>Mute City 3: Jumps of Doom</t>
  </si>
  <si>
    <t>AMMASLRRLMAMAARLASMMALARA</t>
  </si>
  <si>
    <t>Rainbow Road: Psychedlic Experience</t>
  </si>
  <si>
    <t>Joker Cup</t>
  </si>
  <si>
    <t>AARRRALRLLLLRAMMARARRRALLLA</t>
  </si>
  <si>
    <t>Devil's Forest 3: Mirror Road</t>
  </si>
  <si>
    <t>ALRALALLLILLLALARRAIA</t>
  </si>
  <si>
    <t>Space Plant: Cylinder &amp; High Jump</t>
  </si>
  <si>
    <t>ARLALALARRARLLRALRRARAA</t>
  </si>
  <si>
    <t>Sand Ocean 2: Wave Panic</t>
  </si>
  <si>
    <t>ALLRALLRRALLARRALLALARAA</t>
  </si>
  <si>
    <t>Port Town 2: Snake Road</t>
  </si>
  <si>
    <t>AARRLSMSMALRSSAMMASSLARLARRAMSA</t>
  </si>
  <si>
    <t>Big Hand: Deadly Curves</t>
  </si>
  <si>
    <t>ASSLMALALRLAMMAASSAMMASSAMMASSAMMA</t>
  </si>
  <si>
    <t>Average Race Time</t>
  </si>
  <si>
    <t>Average Lap Time</t>
  </si>
  <si>
    <t>Average Lap 1 Time</t>
  </si>
  <si>
    <t>Average Lap 2/3 Time</t>
  </si>
  <si>
    <t>Time to Travel 1km</t>
  </si>
  <si>
    <t>A</t>
  </si>
  <si>
    <t>L</t>
  </si>
  <si>
    <t>M</t>
  </si>
  <si>
    <t>R</t>
  </si>
  <si>
    <t>S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</si>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</sst>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###.###&quot;Km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workbookViewId="0">
      <pane ySplit="1" topLeftCell="A2" activePane="bottomLeft" state="frozen"/>
      <selection pane="bottomLeft" activeCell="Q13" sqref="Q13"/>
    </sheetView>
  </sheetViews>
  <sheetFormatPr defaultRowHeight="15" x14ac:dyDescent="0.25"/>
  <cols>
    <col min="1" max="1" width="23.42578125" bestFit="1" customWidth="1"/>
    <col min="2" max="2" width="10.85546875" bestFit="1" customWidth="1"/>
    <col min="3" max="3" width="9.140625" style="2"/>
    <col min="4" max="6" width="9.140625" bestFit="1" customWidth="1"/>
    <col min="7" max="7" width="11.7109375" style="2" bestFit="1" customWidth="1"/>
    <col min="8" max="8" width="9.140625" style="2"/>
    <col min="12" max="12" width="11.7109375" style="2" bestFit="1" customWidth="1"/>
    <col min="13" max="13" width="9.140625" style="2"/>
    <col min="17" max="17" width="11.7109375" style="2" bestFit="1" customWidth="1"/>
    <col min="18" max="18" width="15.7109375" bestFit="1" customWidth="1"/>
    <col min="19" max="19" width="11.85546875" bestFit="1" customWidth="1"/>
    <col min="20" max="21" width="12.140625" bestFit="1" customWidth="1"/>
    <col min="22" max="22" width="18.7109375" style="2" bestFit="1" customWidth="1"/>
    <col min="23" max="23" width="11.8554687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3</v>
      </c>
      <c r="J1" t="s">
        <v>4</v>
      </c>
      <c r="K1" t="s">
        <v>5</v>
      </c>
      <c r="L1" s="2" t="s">
        <v>6</v>
      </c>
      <c r="M1" s="2" t="s">
        <v>8</v>
      </c>
      <c r="N1" t="s">
        <v>3</v>
      </c>
      <c r="O1" t="s">
        <v>4</v>
      </c>
      <c r="P1" t="s">
        <v>5</v>
      </c>
      <c r="Q1" s="2" t="s">
        <v>6</v>
      </c>
      <c r="R1" s="2" t="s">
        <v>9</v>
      </c>
      <c r="S1" t="s">
        <v>10</v>
      </c>
      <c r="T1" t="s">
        <v>11</v>
      </c>
      <c r="U1" t="s">
        <v>12</v>
      </c>
      <c r="V1" s="2" t="s">
        <v>13</v>
      </c>
      <c r="W1" s="2" t="s">
        <v>14</v>
      </c>
      <c r="X1" s="2" t="s">
        <v>15</v>
      </c>
    </row>
    <row r="2" spans="1:24" x14ac:dyDescent="0.25">
      <c r="A2" t="s">
        <v>16</v>
      </c>
      <c r="B2" t="s">
        <v>17</v>
      </c>
      <c r="C2" s="3">
        <v>1.1551041666666665E-3</v>
      </c>
      <c r="D2" s="1">
        <v>4.0512731481481481E-4</v>
      </c>
      <c r="E2" s="1">
        <v>3.7438657407407407E-4</v>
      </c>
      <c r="F2" s="1">
        <v>3.755902777777778E-4</v>
      </c>
      <c r="G2" s="3">
        <f>AVERAGE(D2:F2)</f>
        <v>3.8503472222222221E-4</v>
      </c>
      <c r="H2" s="3">
        <v>1.1129282407407407E-3</v>
      </c>
      <c r="I2" s="1">
        <v>3.9900462962962958E-4</v>
      </c>
      <c r="J2" s="1">
        <v>3.5091435185185182E-4</v>
      </c>
      <c r="K2" s="1">
        <v>3.6300925925925932E-4</v>
      </c>
      <c r="L2" s="3">
        <f>AVERAGE(I2:K2)</f>
        <v>3.7097608024691357E-4</v>
      </c>
      <c r="M2" s="3">
        <v>1.103935185185185E-3</v>
      </c>
      <c r="N2" s="1">
        <v>3.9126157407407409E-4</v>
      </c>
      <c r="O2" s="1">
        <v>3.6043981481481479E-4</v>
      </c>
      <c r="P2" s="1">
        <v>3.5223379629629629E-4</v>
      </c>
      <c r="Q2" s="3">
        <f>AVERAGE(N2:P2)</f>
        <v>3.6797839506172843E-4</v>
      </c>
      <c r="R2" s="1">
        <v>8.392013888888889E-4</v>
      </c>
      <c r="S2">
        <v>1047</v>
      </c>
      <c r="T2">
        <v>1165</v>
      </c>
      <c r="U2">
        <v>1151</v>
      </c>
      <c r="V2" s="2">
        <f>AVERAGE(S2:U2)</f>
        <v>1121</v>
      </c>
      <c r="W2" s="5">
        <v>7.9029999999999996</v>
      </c>
      <c r="X2" t="s">
        <v>18</v>
      </c>
    </row>
    <row r="3" spans="1:24" x14ac:dyDescent="0.25">
      <c r="A3" t="s">
        <v>19</v>
      </c>
      <c r="B3" t="s">
        <v>17</v>
      </c>
      <c r="C3" s="3">
        <v>9.430555555555556E-4</v>
      </c>
      <c r="D3" s="1">
        <v>3.5275462962962967E-4</v>
      </c>
      <c r="E3" s="1">
        <v>2.9563657407407409E-4</v>
      </c>
      <c r="F3" s="1">
        <v>2.9466435185185189E-4</v>
      </c>
      <c r="G3" s="3">
        <f t="shared" ref="G3:G25" si="0">AVERAGE(D3:F3)</f>
        <v>3.143518518518519E-4</v>
      </c>
      <c r="H3" s="3">
        <v>9.0148148148148151E-4</v>
      </c>
      <c r="I3" s="1">
        <v>3.5241898148148155E-4</v>
      </c>
      <c r="J3" s="1">
        <v>2.9535879629629628E-4</v>
      </c>
      <c r="K3" s="1">
        <v>2.5370370370370374E-4</v>
      </c>
      <c r="L3" s="3">
        <f t="shared" ref="L3:L25" si="1">AVERAGE(I3:K3)</f>
        <v>3.0049382716049389E-4</v>
      </c>
      <c r="M3" s="3">
        <v>8.8428240740740741E-4</v>
      </c>
      <c r="N3" s="1">
        <v>3.3805555555555547E-4</v>
      </c>
      <c r="O3" s="1">
        <v>2.8564814814814815E-4</v>
      </c>
      <c r="P3" s="1">
        <v>2.6057870370370368E-4</v>
      </c>
      <c r="Q3" s="3">
        <f t="shared" ref="Q3:Q25" si="2">AVERAGE(N3:P3)</f>
        <v>2.9476080246913571E-4</v>
      </c>
      <c r="R3" s="1">
        <v>7.4989583333333332E-4</v>
      </c>
      <c r="S3">
        <v>1212</v>
      </c>
      <c r="T3">
        <v>1362</v>
      </c>
      <c r="U3">
        <v>1334</v>
      </c>
      <c r="V3" s="4">
        <f t="shared" ref="V3:V25" si="3">AVERAGE(S3:U3)</f>
        <v>1302.6666666666667</v>
      </c>
      <c r="W3" s="5">
        <v>7.3369999999999997</v>
      </c>
      <c r="X3" t="s">
        <v>20</v>
      </c>
    </row>
    <row r="4" spans="1:24" x14ac:dyDescent="0.25">
      <c r="A4" t="s">
        <v>21</v>
      </c>
      <c r="B4" t="s">
        <v>17</v>
      </c>
      <c r="C4" s="3">
        <v>9.3827546296296291E-4</v>
      </c>
      <c r="D4" s="1">
        <v>3.335763888888889E-4</v>
      </c>
      <c r="E4" s="1">
        <v>3.0027777777777778E-4</v>
      </c>
      <c r="F4" s="1">
        <v>3.0442129629629629E-4</v>
      </c>
      <c r="G4" s="3">
        <f t="shared" si="0"/>
        <v>3.1275848765432101E-4</v>
      </c>
      <c r="H4" s="3">
        <v>9.35486111111111E-4</v>
      </c>
      <c r="I4" s="1">
        <v>3.3892361111111119E-4</v>
      </c>
      <c r="J4" s="1">
        <v>2.99375E-4</v>
      </c>
      <c r="K4" s="1">
        <v>2.9718749999999998E-4</v>
      </c>
      <c r="L4" s="3">
        <f t="shared" si="1"/>
        <v>3.118287037037037E-4</v>
      </c>
      <c r="M4" s="3">
        <v>9.3006944444444441E-4</v>
      </c>
      <c r="N4" s="1">
        <v>3.3195601851851854E-4</v>
      </c>
      <c r="O4" s="1">
        <v>3.0114583333333333E-4</v>
      </c>
      <c r="P4" s="1">
        <v>2.9696759259259265E-4</v>
      </c>
      <c r="Q4" s="3">
        <f t="shared" si="2"/>
        <v>3.1002314814814819E-4</v>
      </c>
      <c r="R4" s="1">
        <v>7.5980324074074069E-4</v>
      </c>
      <c r="S4">
        <v>1073</v>
      </c>
      <c r="T4">
        <v>1028</v>
      </c>
      <c r="U4">
        <v>1174</v>
      </c>
      <c r="V4" s="4">
        <f t="shared" si="3"/>
        <v>1091.6666666666667</v>
      </c>
      <c r="W4" s="5">
        <v>6.2480000000000002</v>
      </c>
      <c r="X4" t="s">
        <v>22</v>
      </c>
    </row>
    <row r="5" spans="1:24" x14ac:dyDescent="0.25">
      <c r="A5" t="s">
        <v>23</v>
      </c>
      <c r="B5" t="s">
        <v>17</v>
      </c>
      <c r="C5" s="3">
        <v>9.9828703703703689E-4</v>
      </c>
      <c r="D5" s="1">
        <v>3.5777777777777777E-4</v>
      </c>
      <c r="E5" s="1">
        <v>3.210185185185185E-4</v>
      </c>
      <c r="F5" s="1">
        <v>3.1949074074074074E-4</v>
      </c>
      <c r="G5" s="3">
        <f t="shared" si="0"/>
        <v>3.3276234567901239E-4</v>
      </c>
      <c r="H5" s="3">
        <v>1.009189814814815E-3</v>
      </c>
      <c r="I5" s="1">
        <v>3.4809027777777773E-4</v>
      </c>
      <c r="J5" s="1">
        <v>3.3559027777777775E-4</v>
      </c>
      <c r="K5" s="1">
        <v>3.2550925925925927E-4</v>
      </c>
      <c r="L5" s="3">
        <f t="shared" si="1"/>
        <v>3.363966049382716E-4</v>
      </c>
      <c r="M5" s="3">
        <v>9.9219907407407416E-4</v>
      </c>
      <c r="N5" s="1">
        <v>3.5623842592592592E-4</v>
      </c>
      <c r="O5" s="1">
        <v>3.2017361111111114E-4</v>
      </c>
      <c r="P5" s="1">
        <v>3.15787037037037E-4</v>
      </c>
      <c r="Q5" s="3">
        <f t="shared" si="2"/>
        <v>3.30733024691358E-4</v>
      </c>
      <c r="R5" s="1">
        <v>8.2903935185185196E-4</v>
      </c>
      <c r="S5">
        <v>1065</v>
      </c>
      <c r="T5">
        <v>1068</v>
      </c>
      <c r="U5">
        <v>1041</v>
      </c>
      <c r="V5" s="2">
        <f t="shared" si="3"/>
        <v>1058</v>
      </c>
      <c r="W5" s="5">
        <v>6.8419999999999996</v>
      </c>
      <c r="X5" t="s">
        <v>24</v>
      </c>
    </row>
    <row r="6" spans="1:24" x14ac:dyDescent="0.25">
      <c r="A6" t="s">
        <v>25</v>
      </c>
      <c r="B6" t="s">
        <v>17</v>
      </c>
      <c r="C6" s="3">
        <v>1.2380092592592592E-3</v>
      </c>
      <c r="D6" s="1">
        <v>4.3820601851851855E-4</v>
      </c>
      <c r="E6" s="1">
        <v>3.9179398148148152E-4</v>
      </c>
      <c r="F6" s="1">
        <v>4.0800925925925927E-4</v>
      </c>
      <c r="G6" s="3">
        <f t="shared" si="0"/>
        <v>4.1266975308641972E-4</v>
      </c>
      <c r="H6" s="3">
        <v>1.2097337962962964E-3</v>
      </c>
      <c r="I6" s="1">
        <v>4.3238425925925926E-4</v>
      </c>
      <c r="J6" s="1">
        <v>3.9126157407407409E-4</v>
      </c>
      <c r="K6" s="1">
        <v>3.8608796296296291E-4</v>
      </c>
      <c r="L6" s="3">
        <f t="shared" si="1"/>
        <v>4.0324459876543207E-4</v>
      </c>
      <c r="M6" s="3">
        <v>1.1912962962962962E-3</v>
      </c>
      <c r="N6" s="1">
        <v>4.1155092592592594E-4</v>
      </c>
      <c r="O6" s="1">
        <v>3.8784722222222221E-4</v>
      </c>
      <c r="P6" s="1">
        <v>3.9189814814814816E-4</v>
      </c>
      <c r="Q6" s="3">
        <f t="shared" si="2"/>
        <v>3.9709876543209875E-4</v>
      </c>
      <c r="R6" s="1">
        <v>9.6165509259259251E-4</v>
      </c>
      <c r="S6">
        <v>1086</v>
      </c>
      <c r="T6">
        <v>1002</v>
      </c>
      <c r="U6">
        <v>1001</v>
      </c>
      <c r="V6" s="4">
        <f t="shared" si="3"/>
        <v>1029.6666666666667</v>
      </c>
      <c r="W6" s="5">
        <v>8.1519999999999992</v>
      </c>
      <c r="X6" t="s">
        <v>26</v>
      </c>
    </row>
    <row r="7" spans="1:24" x14ac:dyDescent="0.25">
      <c r="A7" t="s">
        <v>27</v>
      </c>
      <c r="B7" t="s">
        <v>17</v>
      </c>
      <c r="C7" s="3">
        <v>1.2199537037037038E-3</v>
      </c>
      <c r="D7" s="1">
        <v>4.2744212962962961E-4</v>
      </c>
      <c r="E7" s="1">
        <v>4.028356481481481E-4</v>
      </c>
      <c r="F7" s="1">
        <v>3.8967592592592596E-4</v>
      </c>
      <c r="G7" s="3">
        <f t="shared" si="0"/>
        <v>4.0665123456790119E-4</v>
      </c>
      <c r="H7" s="3">
        <v>1.1869560185185184E-3</v>
      </c>
      <c r="I7" s="1">
        <v>4.1148148148148147E-4</v>
      </c>
      <c r="J7" s="1">
        <v>3.9238425925925926E-4</v>
      </c>
      <c r="K7" s="1">
        <v>3.8309027777777777E-4</v>
      </c>
      <c r="L7" s="3">
        <f t="shared" si="1"/>
        <v>3.9565200617283956E-4</v>
      </c>
      <c r="M7" s="3">
        <v>1.2100694444444444E-3</v>
      </c>
      <c r="N7" s="1">
        <v>4.1910879629629628E-4</v>
      </c>
      <c r="O7" s="1">
        <v>3.9894675925925926E-4</v>
      </c>
      <c r="P7" s="1">
        <v>3.9201388888888885E-4</v>
      </c>
      <c r="Q7" s="3">
        <f t="shared" si="2"/>
        <v>4.0335648148148148E-4</v>
      </c>
      <c r="R7" s="1">
        <v>9.6377314814814806E-4</v>
      </c>
      <c r="S7">
        <v>1070</v>
      </c>
      <c r="T7">
        <v>1133</v>
      </c>
      <c r="U7">
        <v>1079</v>
      </c>
      <c r="V7" s="2">
        <f t="shared" si="3"/>
        <v>1094</v>
      </c>
      <c r="W7" s="5">
        <v>8.0429999999999993</v>
      </c>
      <c r="X7" t="s">
        <v>28</v>
      </c>
    </row>
    <row r="8" spans="1:24" x14ac:dyDescent="0.25">
      <c r="A8" t="s">
        <v>29</v>
      </c>
      <c r="B8" t="s">
        <v>30</v>
      </c>
      <c r="C8" s="3">
        <v>1.0008217592592592E-3</v>
      </c>
      <c r="D8" s="1">
        <v>3.4714120370370367E-4</v>
      </c>
      <c r="E8" s="1">
        <v>3.3409722222222217E-4</v>
      </c>
      <c r="F8" s="1">
        <v>3.1958333333333334E-4</v>
      </c>
      <c r="G8" s="3">
        <f t="shared" si="0"/>
        <v>3.3360725308641975E-4</v>
      </c>
      <c r="H8" s="3">
        <v>9.9879629629629624E-4</v>
      </c>
      <c r="I8" s="1">
        <v>3.5484953703703704E-4</v>
      </c>
      <c r="J8" s="1">
        <v>3.288425925925926E-4</v>
      </c>
      <c r="K8" s="1">
        <v>3.1509259259259256E-4</v>
      </c>
      <c r="L8" s="3">
        <f t="shared" si="1"/>
        <v>3.3292824074074068E-4</v>
      </c>
      <c r="M8" s="3">
        <v>9.9260416666666659E-4</v>
      </c>
      <c r="N8" s="1">
        <v>3.4666666666666662E-4</v>
      </c>
      <c r="O8" s="1">
        <v>3.3342592592592598E-4</v>
      </c>
      <c r="P8" s="1">
        <v>3.1251157407407405E-4</v>
      </c>
      <c r="Q8" s="3">
        <f t="shared" si="2"/>
        <v>3.3086805555555555E-4</v>
      </c>
      <c r="R8" s="1">
        <v>8.3047453703703712E-4</v>
      </c>
      <c r="S8">
        <v>1006</v>
      </c>
      <c r="T8">
        <v>985</v>
      </c>
      <c r="U8">
        <v>1036</v>
      </c>
      <c r="V8" s="2">
        <f t="shared" si="3"/>
        <v>1009</v>
      </c>
      <c r="W8" s="5">
        <v>6.5830000000000002</v>
      </c>
      <c r="X8" t="s">
        <v>31</v>
      </c>
    </row>
    <row r="9" spans="1:24" x14ac:dyDescent="0.25">
      <c r="A9" t="s">
        <v>32</v>
      </c>
      <c r="B9" t="s">
        <v>30</v>
      </c>
      <c r="C9" s="3">
        <v>1.0286689814814813E-3</v>
      </c>
      <c r="D9" s="1">
        <v>3.5989583333333332E-4</v>
      </c>
      <c r="E9" s="1">
        <v>3.3722222222222221E-4</v>
      </c>
      <c r="F9" s="1">
        <v>3.3155092592592589E-4</v>
      </c>
      <c r="G9" s="3">
        <f t="shared" si="0"/>
        <v>3.428896604938272E-4</v>
      </c>
      <c r="H9" s="3">
        <v>1.0206018518518517E-3</v>
      </c>
      <c r="I9" s="1">
        <v>3.505787037037037E-4</v>
      </c>
      <c r="J9" s="1">
        <v>3.3457175925925928E-4</v>
      </c>
      <c r="K9" s="1">
        <v>3.3545138888888888E-4</v>
      </c>
      <c r="L9" s="3">
        <f t="shared" si="1"/>
        <v>3.402006172839506E-4</v>
      </c>
      <c r="M9" s="3">
        <v>1.0428819444444444E-3</v>
      </c>
      <c r="N9" s="1">
        <v>3.5033564814814807E-4</v>
      </c>
      <c r="O9" s="1">
        <v>3.5030092592592594E-4</v>
      </c>
      <c r="P9" s="1">
        <v>3.4224537037037036E-4</v>
      </c>
      <c r="Q9" s="3">
        <f t="shared" si="2"/>
        <v>3.4762731481481477E-4</v>
      </c>
      <c r="R9" s="1">
        <v>7.9009259259259256E-4</v>
      </c>
      <c r="S9">
        <v>1017</v>
      </c>
      <c r="T9">
        <v>1127</v>
      </c>
      <c r="U9">
        <v>1073</v>
      </c>
      <c r="V9" s="4">
        <f t="shared" si="3"/>
        <v>1072.3333333333333</v>
      </c>
      <c r="W9" s="5">
        <v>7.0720000000000001</v>
      </c>
      <c r="X9" t="s">
        <v>33</v>
      </c>
    </row>
    <row r="10" spans="1:24" x14ac:dyDescent="0.25">
      <c r="A10" t="s">
        <v>34</v>
      </c>
      <c r="B10" t="s">
        <v>30</v>
      </c>
      <c r="C10" s="3">
        <v>1.1080208333333333E-3</v>
      </c>
      <c r="D10" s="1">
        <v>3.8538194444444443E-4</v>
      </c>
      <c r="E10" s="1">
        <v>3.6472222222222223E-4</v>
      </c>
      <c r="F10" s="1">
        <v>3.5791666666666659E-4</v>
      </c>
      <c r="G10" s="3">
        <f t="shared" si="0"/>
        <v>3.6934027777777773E-4</v>
      </c>
      <c r="H10" s="3">
        <v>1.1156828703703704E-3</v>
      </c>
      <c r="I10" s="1">
        <v>3.9415509259259259E-4</v>
      </c>
      <c r="J10" s="1">
        <v>3.6773148148148147E-4</v>
      </c>
      <c r="K10" s="1">
        <v>3.5379629629629633E-4</v>
      </c>
      <c r="L10" s="3">
        <f t="shared" si="1"/>
        <v>3.7189429012345678E-4</v>
      </c>
      <c r="M10" s="3">
        <v>1.0963310185185186E-3</v>
      </c>
      <c r="N10" s="1">
        <v>3.8354166666666663E-4</v>
      </c>
      <c r="O10" s="1">
        <v>3.6353009259259259E-4</v>
      </c>
      <c r="P10" s="1">
        <v>3.4925925925925928E-4</v>
      </c>
      <c r="Q10" s="3">
        <f t="shared" si="2"/>
        <v>3.6544367283950613E-4</v>
      </c>
      <c r="R10" s="1">
        <v>8.5533564814814804E-4</v>
      </c>
      <c r="S10">
        <v>1032</v>
      </c>
      <c r="T10">
        <v>1059</v>
      </c>
      <c r="U10">
        <v>1026</v>
      </c>
      <c r="V10" s="2">
        <f t="shared" si="3"/>
        <v>1039</v>
      </c>
      <c r="W10" s="5">
        <v>7.3440000000000003</v>
      </c>
      <c r="X10" t="s">
        <v>35</v>
      </c>
    </row>
    <row r="11" spans="1:24" x14ac:dyDescent="0.25">
      <c r="A11" t="s">
        <v>36</v>
      </c>
      <c r="B11" t="s">
        <v>30</v>
      </c>
      <c r="C11" s="3">
        <v>9.6741898148148143E-4</v>
      </c>
      <c r="D11" s="1">
        <v>3.3563657407407408E-4</v>
      </c>
      <c r="E11" s="1">
        <v>3.319328703703704E-4</v>
      </c>
      <c r="F11" s="1">
        <v>2.9984953703703706E-4</v>
      </c>
      <c r="G11" s="3">
        <f t="shared" si="0"/>
        <v>3.2247299382716051E-4</v>
      </c>
      <c r="H11" s="3">
        <v>9.578356481481482E-4</v>
      </c>
      <c r="I11" s="1">
        <v>3.3327546296296301E-4</v>
      </c>
      <c r="J11" s="1">
        <v>2.9655092592592591E-4</v>
      </c>
      <c r="K11" s="1">
        <v>3.2800925925925923E-4</v>
      </c>
      <c r="L11" s="3">
        <f t="shared" si="1"/>
        <v>3.1927854938271607E-4</v>
      </c>
      <c r="M11" s="3">
        <v>9.484722222222224E-4</v>
      </c>
      <c r="N11" s="1">
        <v>3.3440972222222227E-4</v>
      </c>
      <c r="O11" s="1">
        <v>2.9866898148148146E-4</v>
      </c>
      <c r="P11" s="1">
        <v>3.1539351851851851E-4</v>
      </c>
      <c r="Q11" s="3">
        <f t="shared" si="2"/>
        <v>3.1615740740740741E-4</v>
      </c>
      <c r="R11" s="1">
        <v>8.1085648148148141E-4</v>
      </c>
      <c r="S11">
        <v>1020</v>
      </c>
      <c r="T11">
        <v>1082</v>
      </c>
      <c r="U11">
        <v>1049</v>
      </c>
      <c r="V11" s="4">
        <f t="shared" si="3"/>
        <v>1050.3333333333333</v>
      </c>
      <c r="W11" s="5">
        <v>6.13</v>
      </c>
      <c r="X11" t="s">
        <v>37</v>
      </c>
    </row>
    <row r="12" spans="1:24" x14ac:dyDescent="0.25">
      <c r="A12" t="s">
        <v>38</v>
      </c>
      <c r="B12" t="s">
        <v>30</v>
      </c>
      <c r="C12" s="3">
        <v>8.0420138888888891E-4</v>
      </c>
      <c r="D12" s="1">
        <v>2.7138888888888888E-4</v>
      </c>
      <c r="E12" s="1">
        <v>2.7369212962962959E-4</v>
      </c>
      <c r="F12" s="1">
        <v>2.5912037037037039E-4</v>
      </c>
      <c r="G12" s="3">
        <f t="shared" si="0"/>
        <v>2.6806712962962966E-4</v>
      </c>
      <c r="H12" s="3">
        <v>7.9292824074074075E-4</v>
      </c>
      <c r="I12" s="1">
        <v>2.7457175925925924E-4</v>
      </c>
      <c r="J12" s="1">
        <v>2.6234953703703707E-4</v>
      </c>
      <c r="K12" s="1">
        <v>2.5600694444444445E-4</v>
      </c>
      <c r="L12" s="3">
        <f t="shared" si="1"/>
        <v>2.6430941358024693E-4</v>
      </c>
      <c r="M12" s="3">
        <v>8.0310185185185183E-4</v>
      </c>
      <c r="N12" s="1">
        <v>2.6974537037037039E-4</v>
      </c>
      <c r="O12" s="1">
        <v>2.715509259259259E-4</v>
      </c>
      <c r="P12" s="1">
        <v>2.6180555555555554E-4</v>
      </c>
      <c r="Q12" s="3">
        <f t="shared" si="2"/>
        <v>2.6770061728395057E-4</v>
      </c>
      <c r="R12" s="1">
        <v>6.703356481481482E-4</v>
      </c>
      <c r="S12">
        <v>1016</v>
      </c>
      <c r="T12">
        <v>958</v>
      </c>
      <c r="U12">
        <v>1048</v>
      </c>
      <c r="V12" s="4">
        <f t="shared" si="3"/>
        <v>1007.3333333333334</v>
      </c>
      <c r="W12" s="5">
        <v>5.0389999999999997</v>
      </c>
      <c r="X12" t="s">
        <v>39</v>
      </c>
    </row>
    <row r="13" spans="1:24" x14ac:dyDescent="0.25">
      <c r="A13" t="s">
        <v>40</v>
      </c>
      <c r="B13" t="s">
        <v>30</v>
      </c>
      <c r="C13" s="3">
        <v>1.2006597222222221E-3</v>
      </c>
      <c r="D13" s="1">
        <v>4.1902777777777777E-4</v>
      </c>
      <c r="E13" s="1">
        <v>3.9420138888888887E-4</v>
      </c>
      <c r="F13" s="1">
        <v>3.8743055555555552E-4</v>
      </c>
      <c r="G13" s="3">
        <f t="shared" si="0"/>
        <v>4.0021990740740735E-4</v>
      </c>
      <c r="H13" s="3">
        <v>1.185798611111111E-3</v>
      </c>
      <c r="I13" s="1">
        <v>4.1178240740740742E-4</v>
      </c>
      <c r="J13" s="1">
        <v>3.8445601851851851E-4</v>
      </c>
      <c r="K13" s="1">
        <v>3.8956018518518522E-4</v>
      </c>
      <c r="L13" s="3">
        <f t="shared" si="1"/>
        <v>3.9526620370370372E-4</v>
      </c>
      <c r="M13" s="3">
        <v>1.1712268518518519E-3</v>
      </c>
      <c r="N13" s="1">
        <v>3.9702546296296296E-4</v>
      </c>
      <c r="O13" s="1">
        <v>3.8354166666666663E-4</v>
      </c>
      <c r="P13" s="1">
        <v>3.906597222222222E-4</v>
      </c>
      <c r="Q13" s="3">
        <f t="shared" si="2"/>
        <v>3.9040895061728391E-4</v>
      </c>
      <c r="R13" s="1">
        <v>1.0133912037037036E-3</v>
      </c>
      <c r="S13">
        <v>1047</v>
      </c>
      <c r="T13">
        <v>1072</v>
      </c>
      <c r="U13">
        <v>1076</v>
      </c>
      <c r="V13" s="2">
        <f t="shared" si="3"/>
        <v>1065</v>
      </c>
      <c r="W13" s="5">
        <v>7.5890000000000004</v>
      </c>
      <c r="X13" t="s">
        <v>41</v>
      </c>
    </row>
    <row r="14" spans="1:24" x14ac:dyDescent="0.25">
      <c r="A14" t="s">
        <v>42</v>
      </c>
      <c r="B14" t="s">
        <v>43</v>
      </c>
      <c r="C14" s="3">
        <v>1.0414699074074074E-3</v>
      </c>
      <c r="D14" s="1">
        <v>3.6171296296296299E-4</v>
      </c>
      <c r="E14" s="1">
        <v>3.3672453703703707E-4</v>
      </c>
      <c r="F14" s="1">
        <v>3.430324074074074E-4</v>
      </c>
      <c r="G14" s="3">
        <f t="shared" si="0"/>
        <v>3.4715663580246915E-4</v>
      </c>
      <c r="H14" s="3">
        <v>1.035925925925926E-3</v>
      </c>
      <c r="I14" s="1">
        <v>3.5756944444444443E-4</v>
      </c>
      <c r="J14" s="1">
        <v>3.3890046296296294E-4</v>
      </c>
      <c r="K14" s="1">
        <v>3.394560185185185E-4</v>
      </c>
      <c r="L14" s="3">
        <f t="shared" si="1"/>
        <v>3.4530864197530859E-4</v>
      </c>
      <c r="M14" s="3">
        <v>1.0272453703703704E-3</v>
      </c>
      <c r="N14" s="1">
        <v>3.5684027777777781E-4</v>
      </c>
      <c r="O14" s="1">
        <v>3.3748842592592592E-4</v>
      </c>
      <c r="P14" s="1">
        <v>3.3291666666666669E-4</v>
      </c>
      <c r="Q14" s="3">
        <f t="shared" si="2"/>
        <v>3.4241512345679014E-4</v>
      </c>
      <c r="R14" s="1">
        <v>8.4387731481481477E-4</v>
      </c>
      <c r="S14">
        <v>948</v>
      </c>
      <c r="T14">
        <v>995</v>
      </c>
      <c r="U14">
        <v>948</v>
      </c>
      <c r="V14" s="4">
        <f t="shared" si="3"/>
        <v>963.66666666666663</v>
      </c>
      <c r="W14" s="5">
        <v>6.5540000000000003</v>
      </c>
      <c r="X14" t="s">
        <v>44</v>
      </c>
    </row>
    <row r="15" spans="1:24" x14ac:dyDescent="0.25">
      <c r="A15" t="s">
        <v>45</v>
      </c>
      <c r="B15" t="s">
        <v>43</v>
      </c>
      <c r="C15" s="3">
        <v>1.1565972222222223E-3</v>
      </c>
      <c r="D15" s="1">
        <v>3.9420138888888887E-4</v>
      </c>
      <c r="E15" s="1">
        <v>3.8957175925925921E-4</v>
      </c>
      <c r="F15" s="1">
        <v>3.7398148148148143E-4</v>
      </c>
      <c r="G15" s="3">
        <f t="shared" si="0"/>
        <v>3.8591820987654313E-4</v>
      </c>
      <c r="H15" s="3">
        <v>1.1464351851851852E-3</v>
      </c>
      <c r="I15" s="1">
        <v>3.9099537037037032E-4</v>
      </c>
      <c r="J15" s="1">
        <v>3.8409722222222225E-4</v>
      </c>
      <c r="K15" s="1">
        <v>3.713425925925926E-4</v>
      </c>
      <c r="L15" s="3">
        <f t="shared" si="1"/>
        <v>3.8214506172839509E-4</v>
      </c>
      <c r="M15" s="3">
        <v>1.1685763888888889E-3</v>
      </c>
      <c r="N15" s="1">
        <v>3.9168981481481477E-4</v>
      </c>
      <c r="O15" s="1">
        <v>3.8379629629629631E-4</v>
      </c>
      <c r="P15" s="1">
        <v>3.930902777777778E-4</v>
      </c>
      <c r="Q15" s="3">
        <f t="shared" si="2"/>
        <v>3.8952546296296299E-4</v>
      </c>
      <c r="R15" s="1">
        <v>9.5697916666666663E-4</v>
      </c>
      <c r="S15">
        <v>995</v>
      </c>
      <c r="T15">
        <v>995</v>
      </c>
      <c r="U15">
        <v>973</v>
      </c>
      <c r="V15" s="4">
        <f t="shared" si="3"/>
        <v>987.66666666666663</v>
      </c>
      <c r="W15" s="5">
        <v>7.391</v>
      </c>
      <c r="X15" t="s">
        <v>46</v>
      </c>
    </row>
    <row r="16" spans="1:24" x14ac:dyDescent="0.25">
      <c r="A16" t="s">
        <v>47</v>
      </c>
      <c r="B16" t="s">
        <v>43</v>
      </c>
      <c r="C16" s="3">
        <v>1.3988078703703704E-3</v>
      </c>
      <c r="D16" s="1">
        <v>4.5577546296296295E-4</v>
      </c>
      <c r="E16" s="1">
        <v>4.7437499999999997E-4</v>
      </c>
      <c r="F16" s="1">
        <v>4.6750000000000003E-4</v>
      </c>
      <c r="G16" s="3">
        <f t="shared" si="0"/>
        <v>4.65883487654321E-4</v>
      </c>
      <c r="H16" s="3">
        <v>1.3905208333333332E-3</v>
      </c>
      <c r="I16" s="1">
        <v>4.6560185185185181E-4</v>
      </c>
      <c r="J16" s="1">
        <v>4.539351851851852E-4</v>
      </c>
      <c r="K16" s="1">
        <v>4.7098379629629622E-4</v>
      </c>
      <c r="L16" s="3">
        <f t="shared" si="1"/>
        <v>4.6350694444444439E-4</v>
      </c>
      <c r="M16" s="3">
        <v>1.3487615740740741E-3</v>
      </c>
      <c r="N16" s="1">
        <v>4.6487268518518519E-4</v>
      </c>
      <c r="O16" s="1">
        <v>4.4182870370370366E-4</v>
      </c>
      <c r="P16" s="1">
        <v>4.4206018518518525E-4</v>
      </c>
      <c r="Q16" s="3">
        <f t="shared" si="2"/>
        <v>4.4958719135802469E-4</v>
      </c>
      <c r="R16" s="1">
        <v>1.0555555555555555E-3</v>
      </c>
      <c r="S16">
        <v>1076</v>
      </c>
      <c r="T16">
        <v>1051</v>
      </c>
      <c r="U16">
        <v>1097</v>
      </c>
      <c r="V16" s="4">
        <f t="shared" si="3"/>
        <v>1074.6666666666667</v>
      </c>
      <c r="W16" s="5">
        <v>9.0259999999999998</v>
      </c>
      <c r="X16" t="s">
        <v>48</v>
      </c>
    </row>
    <row r="17" spans="1:24" x14ac:dyDescent="0.25">
      <c r="A17" t="s">
        <v>49</v>
      </c>
      <c r="B17" t="s">
        <v>43</v>
      </c>
      <c r="C17" s="3">
        <v>1.2636689814814815E-3</v>
      </c>
      <c r="D17" s="1">
        <v>4.2440972222222223E-4</v>
      </c>
      <c r="E17" s="1">
        <v>4.3086805555555549E-4</v>
      </c>
      <c r="F17" s="1">
        <v>4.0839120370370373E-4</v>
      </c>
      <c r="G17" s="3">
        <f t="shared" si="0"/>
        <v>4.212229938271605E-4</v>
      </c>
      <c r="H17" s="3">
        <v>1.2235648148148147E-3</v>
      </c>
      <c r="I17" s="1">
        <v>4.1968750000000008E-4</v>
      </c>
      <c r="J17" s="1">
        <v>3.9804398148148143E-4</v>
      </c>
      <c r="K17" s="1">
        <v>4.0583333333333335E-4</v>
      </c>
      <c r="L17" s="3">
        <f t="shared" si="1"/>
        <v>4.0785493827160497E-4</v>
      </c>
      <c r="M17" s="3">
        <v>1.2391782407407406E-3</v>
      </c>
      <c r="N17" s="1">
        <v>4.2442129629629638E-4</v>
      </c>
      <c r="O17" s="1">
        <v>4.1208333333333337E-4</v>
      </c>
      <c r="P17" s="1">
        <v>4.0267361111111108E-4</v>
      </c>
      <c r="Q17" s="3">
        <f t="shared" si="2"/>
        <v>4.1305941358024694E-4</v>
      </c>
      <c r="R17" s="1">
        <v>1.0041782407407408E-3</v>
      </c>
      <c r="S17">
        <v>964</v>
      </c>
      <c r="T17">
        <v>1031</v>
      </c>
      <c r="U17">
        <v>1019</v>
      </c>
      <c r="V17" s="4">
        <f t="shared" si="3"/>
        <v>1004.6666666666666</v>
      </c>
      <c r="W17" s="5">
        <v>7.7960000000000003</v>
      </c>
      <c r="X17" t="s">
        <v>50</v>
      </c>
    </row>
    <row r="18" spans="1:24" x14ac:dyDescent="0.25">
      <c r="A18" t="s">
        <v>51</v>
      </c>
      <c r="B18" t="s">
        <v>43</v>
      </c>
      <c r="C18" s="3">
        <v>9.2359953703703701E-4</v>
      </c>
      <c r="D18" s="1">
        <v>3.2537037037037034E-4</v>
      </c>
      <c r="E18" s="1">
        <v>2.9785879629629628E-4</v>
      </c>
      <c r="F18" s="1">
        <v>3.0037037037037039E-4</v>
      </c>
      <c r="G18" s="3">
        <f t="shared" si="0"/>
        <v>3.0786651234567902E-4</v>
      </c>
      <c r="H18" s="3">
        <v>8.9113425925925938E-4</v>
      </c>
      <c r="I18" s="1">
        <v>3.1326388888888891E-4</v>
      </c>
      <c r="J18" s="1">
        <v>2.9878472222222226E-4</v>
      </c>
      <c r="K18" s="1">
        <v>2.7908564814814815E-4</v>
      </c>
      <c r="L18" s="3">
        <f t="shared" si="1"/>
        <v>2.9704475308641977E-4</v>
      </c>
      <c r="M18" s="3">
        <v>9.3277777777777771E-4</v>
      </c>
      <c r="N18" s="1">
        <v>3.292245370370371E-4</v>
      </c>
      <c r="O18" s="1">
        <v>3.064236111111111E-4</v>
      </c>
      <c r="P18" s="1">
        <v>2.9712962962962966E-4</v>
      </c>
      <c r="Q18" s="3">
        <f t="shared" si="2"/>
        <v>3.1092592592592592E-4</v>
      </c>
      <c r="R18" s="1">
        <v>7.3831018518518516E-4</v>
      </c>
      <c r="S18">
        <v>1087</v>
      </c>
      <c r="T18">
        <v>1207</v>
      </c>
      <c r="U18">
        <v>1070</v>
      </c>
      <c r="V18" s="4">
        <f t="shared" si="3"/>
        <v>1121.3333333333333</v>
      </c>
      <c r="W18" s="5">
        <v>5.649</v>
      </c>
      <c r="X18" t="s">
        <v>52</v>
      </c>
    </row>
    <row r="19" spans="1:24" x14ac:dyDescent="0.25">
      <c r="A19" t="s">
        <v>53</v>
      </c>
      <c r="B19" t="s">
        <v>43</v>
      </c>
      <c r="C19" s="3">
        <v>1.3127083333333333E-3</v>
      </c>
      <c r="D19" s="1">
        <v>4.4164351851851851E-4</v>
      </c>
      <c r="E19" s="1">
        <v>4.2672453703703709E-4</v>
      </c>
      <c r="F19" s="1">
        <v>4.4434027777777771E-4</v>
      </c>
      <c r="G19" s="3">
        <f t="shared" si="0"/>
        <v>4.3756944444444442E-4</v>
      </c>
      <c r="H19" s="3">
        <v>1.3143750000000002E-3</v>
      </c>
      <c r="I19" s="1">
        <v>4.3930555555555558E-4</v>
      </c>
      <c r="J19" s="1">
        <v>4.3107638888888883E-4</v>
      </c>
      <c r="K19" s="1">
        <v>4.4399305555555555E-4</v>
      </c>
      <c r="L19" s="3">
        <f t="shared" si="1"/>
        <v>4.3812499999999998E-4</v>
      </c>
      <c r="M19" s="3">
        <v>1.315E-3</v>
      </c>
      <c r="N19" s="1">
        <v>4.4703703703703708E-4</v>
      </c>
      <c r="O19" s="1">
        <v>4.2538194444444443E-4</v>
      </c>
      <c r="P19" s="1">
        <v>4.4258101851851853E-4</v>
      </c>
      <c r="Q19" s="3">
        <f t="shared" si="2"/>
        <v>4.3833333333333333E-4</v>
      </c>
      <c r="R19" s="1">
        <v>1.0648726851851852E-3</v>
      </c>
      <c r="S19">
        <v>1001</v>
      </c>
      <c r="T19">
        <v>961</v>
      </c>
      <c r="U19">
        <v>1037</v>
      </c>
      <c r="V19" s="4">
        <f t="shared" si="3"/>
        <v>999.66666666666663</v>
      </c>
      <c r="W19" s="5">
        <v>8.4030000000000005</v>
      </c>
      <c r="X19" t="s">
        <v>54</v>
      </c>
    </row>
    <row r="20" spans="1:24" x14ac:dyDescent="0.25">
      <c r="A20" t="s">
        <v>55</v>
      </c>
      <c r="B20" t="s">
        <v>56</v>
      </c>
      <c r="C20" s="3">
        <v>1.680474537037037E-3</v>
      </c>
      <c r="D20" s="1">
        <v>5.8511574074074076E-4</v>
      </c>
      <c r="E20" s="1">
        <v>5.5392361111111115E-4</v>
      </c>
      <c r="F20" s="1">
        <v>5.4143518518518527E-4</v>
      </c>
      <c r="G20" s="3">
        <f t="shared" si="0"/>
        <v>5.6015817901234569E-4</v>
      </c>
      <c r="H20" s="3">
        <v>1.6935532407407409E-3</v>
      </c>
      <c r="I20" s="1">
        <v>5.8281249999999989E-4</v>
      </c>
      <c r="J20" s="1">
        <v>5.532523148148149E-4</v>
      </c>
      <c r="K20" s="1">
        <v>5.5748842592592601E-4</v>
      </c>
      <c r="L20" s="3">
        <f t="shared" si="1"/>
        <v>5.645177469135802E-4</v>
      </c>
      <c r="M20" s="3">
        <v>1.692627314814815E-3</v>
      </c>
      <c r="N20" s="1">
        <v>5.8563657407407403E-4</v>
      </c>
      <c r="O20" s="1">
        <v>5.4187499999999993E-4</v>
      </c>
      <c r="P20" s="1">
        <v>5.651157407407407E-4</v>
      </c>
      <c r="Q20" s="3">
        <f t="shared" si="2"/>
        <v>5.6420910493827159E-4</v>
      </c>
      <c r="R20" s="1">
        <v>1.3360185185185185E-3</v>
      </c>
      <c r="S20">
        <v>1019</v>
      </c>
      <c r="T20">
        <v>1040</v>
      </c>
      <c r="U20">
        <v>1001</v>
      </c>
      <c r="V20" s="2">
        <f t="shared" si="3"/>
        <v>1020</v>
      </c>
      <c r="W20" s="5">
        <v>10.65</v>
      </c>
      <c r="X20" t="s">
        <v>57</v>
      </c>
    </row>
    <row r="21" spans="1:24" x14ac:dyDescent="0.25">
      <c r="A21" t="s">
        <v>58</v>
      </c>
      <c r="B21" t="s">
        <v>56</v>
      </c>
      <c r="C21" s="3">
        <v>9.506597222222221E-4</v>
      </c>
      <c r="D21" s="1">
        <v>3.3799768518518516E-4</v>
      </c>
      <c r="E21" s="1">
        <v>3.0249999999999998E-4</v>
      </c>
      <c r="F21" s="1">
        <v>3.1016203703703707E-4</v>
      </c>
      <c r="G21" s="3">
        <f t="shared" si="0"/>
        <v>3.1688657407407409E-4</v>
      </c>
      <c r="H21" s="3">
        <v>9.6385416666666668E-4</v>
      </c>
      <c r="I21" s="1">
        <v>3.3469907407407407E-4</v>
      </c>
      <c r="J21" s="1">
        <v>3.1206018518518513E-4</v>
      </c>
      <c r="K21" s="1">
        <v>3.1709490740740738E-4</v>
      </c>
      <c r="L21" s="3">
        <f t="shared" si="1"/>
        <v>3.2128472222222221E-4</v>
      </c>
      <c r="M21" s="3">
        <v>9.4530092592592593E-4</v>
      </c>
      <c r="N21" s="1">
        <v>3.3916666666666665E-4</v>
      </c>
      <c r="O21" s="1">
        <v>3.0322916666666671E-4</v>
      </c>
      <c r="P21" s="1">
        <v>3.0290509259259257E-4</v>
      </c>
      <c r="Q21" s="3">
        <f t="shared" si="2"/>
        <v>3.1510030864197533E-4</v>
      </c>
      <c r="R21" s="1">
        <v>8.0490740740740739E-4</v>
      </c>
      <c r="S21">
        <v>1032</v>
      </c>
      <c r="T21">
        <v>1009</v>
      </c>
      <c r="U21">
        <v>1035</v>
      </c>
      <c r="V21" s="4">
        <f t="shared" si="3"/>
        <v>1025.3333333333333</v>
      </c>
      <c r="W21" s="5">
        <v>5.9989999999999997</v>
      </c>
      <c r="X21" t="s">
        <v>59</v>
      </c>
    </row>
    <row r="22" spans="1:24" x14ac:dyDescent="0.25">
      <c r="A22" t="s">
        <v>60</v>
      </c>
      <c r="B22" t="s">
        <v>56</v>
      </c>
      <c r="C22" s="3">
        <v>1.5615393518518519E-3</v>
      </c>
      <c r="D22" s="1">
        <v>5.3451388888888895E-4</v>
      </c>
      <c r="E22" s="1">
        <v>4.9796296296296296E-4</v>
      </c>
      <c r="F22" s="1">
        <v>5.2906250000000002E-4</v>
      </c>
      <c r="G22" s="3">
        <f t="shared" si="0"/>
        <v>5.2051311728395068E-4</v>
      </c>
      <c r="H22" s="3">
        <v>1.5501041666666666E-3</v>
      </c>
      <c r="I22" s="1">
        <v>5.2496527777777773E-4</v>
      </c>
      <c r="J22" s="1">
        <v>5.1502314814814802E-4</v>
      </c>
      <c r="K22" s="1">
        <v>5.1011574074074067E-4</v>
      </c>
      <c r="L22" s="3">
        <f t="shared" si="1"/>
        <v>5.1670138888888881E-4</v>
      </c>
      <c r="M22" s="3">
        <v>1.5118981481481483E-3</v>
      </c>
      <c r="N22" s="1">
        <v>5.2056712962962961E-4</v>
      </c>
      <c r="O22" s="1">
        <v>4.9627314814814814E-4</v>
      </c>
      <c r="P22" s="1">
        <v>4.9505787037037042E-4</v>
      </c>
      <c r="Q22" s="3">
        <f t="shared" si="2"/>
        <v>5.0396604938271602E-4</v>
      </c>
      <c r="R22" s="1">
        <v>1.2808564814814816E-3</v>
      </c>
      <c r="S22">
        <v>942</v>
      </c>
      <c r="T22">
        <v>928</v>
      </c>
      <c r="U22">
        <v>1356</v>
      </c>
      <c r="V22" s="4">
        <f t="shared" si="3"/>
        <v>1075.3333333333333</v>
      </c>
      <c r="W22" s="5">
        <v>9.3339999999999996</v>
      </c>
      <c r="X22" t="s">
        <v>61</v>
      </c>
    </row>
    <row r="23" spans="1:24" x14ac:dyDescent="0.25">
      <c r="A23" t="s">
        <v>62</v>
      </c>
      <c r="B23" t="s">
        <v>56</v>
      </c>
      <c r="C23" s="3">
        <v>1.1961805555555556E-3</v>
      </c>
      <c r="D23" s="1">
        <v>4.130787037037037E-4</v>
      </c>
      <c r="E23" s="1">
        <v>3.8733796296296297E-4</v>
      </c>
      <c r="F23" s="1">
        <v>3.9576388888888891E-4</v>
      </c>
      <c r="G23" s="3">
        <f t="shared" si="0"/>
        <v>3.9872685185185188E-4</v>
      </c>
      <c r="H23" s="3">
        <v>1.1817361111111111E-3</v>
      </c>
      <c r="I23" s="1">
        <v>4.118055555555555E-4</v>
      </c>
      <c r="J23" s="1">
        <v>3.8439814814814825E-4</v>
      </c>
      <c r="K23" s="1">
        <v>3.8553240740740741E-4</v>
      </c>
      <c r="L23" s="3">
        <f t="shared" si="1"/>
        <v>3.9391203703703702E-4</v>
      </c>
      <c r="M23" s="3">
        <v>1.1845833333333333E-3</v>
      </c>
      <c r="N23" s="1">
        <v>4.0537037037037039E-4</v>
      </c>
      <c r="O23" s="1">
        <v>3.848726851851852E-4</v>
      </c>
      <c r="P23" s="1">
        <v>3.9434027777777774E-4</v>
      </c>
      <c r="Q23" s="3">
        <f t="shared" si="2"/>
        <v>3.9486111111111107E-4</v>
      </c>
      <c r="R23" s="1">
        <v>9.637037037037036E-4</v>
      </c>
      <c r="S23">
        <v>1004</v>
      </c>
      <c r="T23">
        <v>1078</v>
      </c>
      <c r="U23">
        <v>1114</v>
      </c>
      <c r="V23" s="4">
        <f t="shared" si="3"/>
        <v>1065.3333333333333</v>
      </c>
      <c r="W23" s="5">
        <v>7.758</v>
      </c>
      <c r="X23" t="s">
        <v>63</v>
      </c>
    </row>
    <row r="24" spans="1:24" x14ac:dyDescent="0.25">
      <c r="A24" t="s">
        <v>64</v>
      </c>
      <c r="B24" t="s">
        <v>56</v>
      </c>
      <c r="C24" s="3">
        <v>1.3193518518518519E-3</v>
      </c>
      <c r="D24" s="1">
        <v>4.5472222222222219E-4</v>
      </c>
      <c r="E24" s="1">
        <v>4.3578703703703705E-4</v>
      </c>
      <c r="F24" s="1">
        <v>4.2884259259259264E-4</v>
      </c>
      <c r="G24" s="3">
        <f t="shared" si="0"/>
        <v>4.3978395061728396E-4</v>
      </c>
      <c r="H24" s="3">
        <v>1.3499652777777778E-3</v>
      </c>
      <c r="I24" s="1">
        <v>4.6634259259259258E-4</v>
      </c>
      <c r="J24" s="1">
        <v>4.4693287037037038E-4</v>
      </c>
      <c r="K24" s="1">
        <v>4.3668981481481472E-4</v>
      </c>
      <c r="L24" s="3">
        <f t="shared" si="1"/>
        <v>4.4998842592592589E-4</v>
      </c>
      <c r="M24" s="3">
        <v>1.3304166666666666E-3</v>
      </c>
      <c r="N24" s="1">
        <v>4.5981481481481481E-4</v>
      </c>
      <c r="O24" s="1">
        <v>4.3372685185185181E-4</v>
      </c>
      <c r="P24" s="1">
        <v>4.3687499999999998E-4</v>
      </c>
      <c r="Q24" s="3">
        <f t="shared" si="2"/>
        <v>4.4347222222222222E-4</v>
      </c>
      <c r="R24" s="1">
        <v>1.1353125E-3</v>
      </c>
      <c r="S24">
        <v>1110</v>
      </c>
      <c r="T24">
        <v>1083</v>
      </c>
      <c r="U24">
        <v>1131</v>
      </c>
      <c r="V24" s="2">
        <f t="shared" si="3"/>
        <v>1108</v>
      </c>
      <c r="W24" s="5">
        <v>8.1859999999999999</v>
      </c>
      <c r="X24" t="s">
        <v>65</v>
      </c>
    </row>
    <row r="25" spans="1:24" x14ac:dyDescent="0.25">
      <c r="A25" t="s">
        <v>66</v>
      </c>
      <c r="B25" t="s">
        <v>56</v>
      </c>
      <c r="C25" s="3">
        <v>1.7385416666666667E-3</v>
      </c>
      <c r="D25" s="1">
        <v>5.9814814814814811E-4</v>
      </c>
      <c r="E25" s="1">
        <v>5.8152777777777782E-4</v>
      </c>
      <c r="F25" s="1">
        <v>5.5886574074074074E-4</v>
      </c>
      <c r="G25" s="3">
        <f t="shared" si="0"/>
        <v>5.7951388888888896E-4</v>
      </c>
      <c r="H25" s="3">
        <v>1.7167361111111114E-3</v>
      </c>
      <c r="I25" s="1">
        <v>5.8793981481481479E-4</v>
      </c>
      <c r="J25" s="1">
        <v>5.5346064814814819E-4</v>
      </c>
      <c r="K25" s="1">
        <v>5.7533564814814817E-4</v>
      </c>
      <c r="L25" s="3">
        <f t="shared" si="1"/>
        <v>5.7224537037037042E-4</v>
      </c>
      <c r="M25" s="3">
        <v>1.6968518518518519E-3</v>
      </c>
      <c r="N25" s="1">
        <v>5.8285879629629627E-4</v>
      </c>
      <c r="O25" s="1">
        <v>5.4927083333333336E-4</v>
      </c>
      <c r="P25" s="1">
        <v>5.6472222222222221E-4</v>
      </c>
      <c r="Q25" s="3">
        <f t="shared" si="2"/>
        <v>5.6561728395061728E-4</v>
      </c>
      <c r="R25" s="1">
        <v>1.4813425925925925E-3</v>
      </c>
      <c r="S25">
        <v>1006</v>
      </c>
      <c r="T25">
        <v>947</v>
      </c>
      <c r="U25">
        <v>1022</v>
      </c>
      <c r="V25" s="4">
        <f t="shared" si="3"/>
        <v>991.66666666666663</v>
      </c>
      <c r="W25" s="5">
        <v>10.593999999999999</v>
      </c>
      <c r="X25" t="s">
        <v>67</v>
      </c>
    </row>
    <row r="27" spans="1:24" x14ac:dyDescent="0.25">
      <c r="W27" s="6"/>
    </row>
  </sheetData>
  <pageMargins left="0.7" right="0.7" top="0.75" bottom="0.75" header="0.3" footer="0.3"/>
  <ignoredErrors>
    <ignoredError sqref="G2 G3:G8 L2:L7 Q2:Q7 V2:V8 Q8:Q25" formulaRange="1"/>
    <ignoredError sqref="G9 G10:G25 L8:L25 V9:V25" evalError="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8A5D-7AFE-4099-BBBB-1E52CC07E9D0}">
  <dimension ref="A1:G27"/>
  <sheetViews>
    <sheetView workbookViewId="0">
      <pane ySplit="1" topLeftCell="A2" activePane="bottomLeft" state="frozen"/>
      <selection pane="bottomLeft" activeCell="H25" sqref="H25"/>
    </sheetView>
  </sheetViews>
  <sheetFormatPr defaultRowHeight="15" x14ac:dyDescent="0.25"/>
  <cols>
    <col min="1" max="1" width="35" bestFit="1" customWidth="1"/>
    <col min="2" max="2" width="10.85546875" bestFit="1" customWidth="1"/>
    <col min="3" max="3" width="18" bestFit="1" customWidth="1"/>
    <col min="4" max="4" width="16.7109375" bestFit="1" customWidth="1"/>
    <col min="5" max="5" width="18.28515625" style="3" bestFit="1" customWidth="1"/>
    <col min="6" max="6" width="20.140625" style="3" bestFit="1" customWidth="1"/>
    <col min="7" max="7" width="18.28515625" customWidth="1"/>
  </cols>
  <sheetData>
    <row r="1" spans="1:7" x14ac:dyDescent="0.25">
      <c r="A1" s="2" t="s">
        <v>0</v>
      </c>
      <c r="B1" s="2" t="s">
        <v>1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</row>
    <row r="2" spans="1:7" x14ac:dyDescent="0.25">
      <c r="A2" t="s">
        <v>16</v>
      </c>
      <c r="B2" t="s">
        <v>17</v>
      </c>
      <c r="C2" s="3">
        <f>AVERAGE(Main!C2,Main!H2,Main!M2)</f>
        <v>1.123989197530864E-3</v>
      </c>
      <c r="D2" s="3">
        <f>AVERAGE(Main!D2:F2,Main!I2:K2,Main!N2:P2)</f>
        <v>3.7466306584362142E-4</v>
      </c>
      <c r="E2" s="3">
        <f>AVERAGE(Main!D2,Main!I2,Main!N2)</f>
        <v>3.9846450617283944E-4</v>
      </c>
      <c r="F2" s="3">
        <f>AVERAGE(Main!E2:F2,Main!J2:K2,Main!O2:P2)</f>
        <v>3.6276234567901236E-4</v>
      </c>
      <c r="G2" s="3">
        <f>D2/Main!W2</f>
        <v>4.7407701612504296E-5</v>
      </c>
    </row>
    <row r="3" spans="1:7" x14ac:dyDescent="0.25">
      <c r="A3" t="s">
        <v>19</v>
      </c>
      <c r="B3" t="s">
        <v>17</v>
      </c>
      <c r="C3" s="3">
        <f>AVERAGE(Main!C3,Main!H3,Main!M3)</f>
        <v>9.096064814814814E-4</v>
      </c>
      <c r="D3" s="3">
        <f>AVERAGE(Main!D3:F3,Main!I3:K3,Main!N3:P3)</f>
        <v>3.0320216049382719E-4</v>
      </c>
      <c r="E3" s="3">
        <f>AVERAGE(Main!D3,Main!I3,Main!N3)</f>
        <v>3.4774305555555557E-4</v>
      </c>
      <c r="F3" s="3">
        <f>AVERAGE(Main!E3:F3,Main!J3:K3,Main!O3:P3)</f>
        <v>2.8093171296296297E-4</v>
      </c>
      <c r="G3" s="3">
        <f>D3/Main!W3</f>
        <v>4.1325086614941695E-5</v>
      </c>
    </row>
    <row r="4" spans="1:7" x14ac:dyDescent="0.25">
      <c r="A4" t="s">
        <v>21</v>
      </c>
      <c r="B4" t="s">
        <v>17</v>
      </c>
      <c r="C4" s="3">
        <f>AVERAGE(Main!C4,Main!H4,Main!M4)</f>
        <v>9.3461033950617285E-4</v>
      </c>
      <c r="D4" s="3">
        <f>AVERAGE(Main!D4:F4,Main!I4:K4,Main!N4:P4)</f>
        <v>3.1153677983539093E-4</v>
      </c>
      <c r="E4" s="3">
        <f>AVERAGE(Main!D4,Main!I4,Main!N4)</f>
        <v>3.3481867283950624E-4</v>
      </c>
      <c r="F4" s="3">
        <f>AVERAGE(Main!E4:F4,Main!J4:K4,Main!O4:P4)</f>
        <v>2.9989583333333333E-4</v>
      </c>
      <c r="G4" s="3">
        <f>D4/Main!W4</f>
        <v>4.9861840562642591E-5</v>
      </c>
    </row>
    <row r="5" spans="1:7" x14ac:dyDescent="0.25">
      <c r="A5" t="s">
        <v>23</v>
      </c>
      <c r="B5" t="s">
        <v>17</v>
      </c>
      <c r="C5" s="3">
        <f>AVERAGE(Main!C5,Main!H5,Main!M5)</f>
        <v>9.9989197530864194E-4</v>
      </c>
      <c r="D5" s="3">
        <f>AVERAGE(Main!D5:F5,Main!I5:K5,Main!N5:P5)</f>
        <v>3.3329732510288074E-4</v>
      </c>
      <c r="E5" s="3">
        <f>AVERAGE(Main!D5,Main!I5,Main!N5)</f>
        <v>3.5403549382716047E-4</v>
      </c>
      <c r="F5" s="3">
        <f>AVERAGE(Main!E5:F5,Main!J5:K5,Main!O5:P5)</f>
        <v>3.2292824074074076E-4</v>
      </c>
      <c r="G5" s="3">
        <f>D5/Main!W5</f>
        <v>4.8713435414042785E-5</v>
      </c>
    </row>
    <row r="6" spans="1:7" x14ac:dyDescent="0.25">
      <c r="A6" t="s">
        <v>25</v>
      </c>
      <c r="B6" t="s">
        <v>17</v>
      </c>
      <c r="C6" s="3">
        <f>AVERAGE(Main!C6,Main!H6,Main!M6)</f>
        <v>1.2130131172839505E-3</v>
      </c>
      <c r="D6" s="3">
        <f>AVERAGE(Main!D6:F6,Main!I6:K6,Main!N6:P6)</f>
        <v>4.043377057613169E-4</v>
      </c>
      <c r="E6" s="3">
        <f>AVERAGE(Main!D6,Main!I6,Main!N6)</f>
        <v>4.2738040123456791E-4</v>
      </c>
      <c r="F6" s="3">
        <f>AVERAGE(Main!E6:F6,Main!J6:K6,Main!O6:P6)</f>
        <v>3.9281635802469137E-4</v>
      </c>
      <c r="G6" s="3">
        <f>D6/Main!W6</f>
        <v>4.9599816702811205E-5</v>
      </c>
    </row>
    <row r="7" spans="1:7" x14ac:dyDescent="0.25">
      <c r="A7" t="s">
        <v>27</v>
      </c>
      <c r="B7" t="s">
        <v>17</v>
      </c>
      <c r="C7" s="3">
        <f>AVERAGE(Main!C7,Main!H7,Main!M7)</f>
        <v>1.2056597222222223E-3</v>
      </c>
      <c r="D7" s="3">
        <f>AVERAGE(Main!D7:F7,Main!I7:K7,Main!N7:P7)</f>
        <v>4.0188657407407409E-4</v>
      </c>
      <c r="E7" s="3">
        <f>AVERAGE(Main!D7,Main!I7,Main!N7)</f>
        <v>4.1934413580246914E-4</v>
      </c>
      <c r="F7" s="3">
        <f>AVERAGE(Main!E7:F7,Main!J7:K7,Main!O7:P7)</f>
        <v>3.9315779320987657E-4</v>
      </c>
      <c r="G7" s="3">
        <f>D7/Main!W7</f>
        <v>4.9967247802321785E-5</v>
      </c>
    </row>
    <row r="8" spans="1:7" x14ac:dyDescent="0.25">
      <c r="A8" t="s">
        <v>29</v>
      </c>
      <c r="B8" t="s">
        <v>30</v>
      </c>
      <c r="C8" s="3">
        <f>AVERAGE(Main!C8,Main!H8,Main!M8)</f>
        <v>9.9740740740740757E-4</v>
      </c>
      <c r="D8" s="3">
        <f>AVERAGE(Main!D8:F8,Main!I8:K8,Main!N8:P8)</f>
        <v>3.3246784979423864E-4</v>
      </c>
      <c r="E8" s="3">
        <f>AVERAGE(Main!D8,Main!I8,Main!N8)</f>
        <v>3.4955246913580241E-4</v>
      </c>
      <c r="F8" s="3">
        <f>AVERAGE(Main!E8:F8,Main!J8:K8,Main!O8:P8)</f>
        <v>3.2392554012345678E-4</v>
      </c>
      <c r="G8" s="3">
        <f>D8/Main!W8</f>
        <v>5.0504002703059188E-5</v>
      </c>
    </row>
    <row r="9" spans="1:7" x14ac:dyDescent="0.25">
      <c r="A9" t="s">
        <v>32</v>
      </c>
      <c r="B9" t="s">
        <v>30</v>
      </c>
      <c r="C9" s="3">
        <f>AVERAGE(Main!C9,Main!H9,Main!M9)</f>
        <v>1.0307175925925924E-3</v>
      </c>
      <c r="D9" s="3">
        <f>AVERAGE(Main!D9:F9,Main!I9:K9,Main!N9:P9)</f>
        <v>3.4357253086419754E-4</v>
      </c>
      <c r="E9" s="3">
        <f>AVERAGE(Main!D9,Main!I9,Main!N9)</f>
        <v>3.5360339506172836E-4</v>
      </c>
      <c r="F9" s="3">
        <f>AVERAGE(Main!E9:F9,Main!J9:K9,Main!O9:P9)</f>
        <v>3.3855709876543205E-4</v>
      </c>
      <c r="G9" s="3">
        <f>D9/Main!W9</f>
        <v>4.8582088640299422E-5</v>
      </c>
    </row>
    <row r="10" spans="1:7" x14ac:dyDescent="0.25">
      <c r="A10" t="s">
        <v>34</v>
      </c>
      <c r="B10" t="s">
        <v>30</v>
      </c>
      <c r="C10" s="3">
        <f>AVERAGE(Main!C10,Main!H10,Main!M10)</f>
        <v>1.1066782407407408E-3</v>
      </c>
      <c r="D10" s="3">
        <f>AVERAGE(Main!D10:F10,Main!I10:K10,Main!N10:P10)</f>
        <v>3.6889274691358025E-4</v>
      </c>
      <c r="E10" s="3">
        <f>AVERAGE(Main!D10,Main!I10,Main!N10)</f>
        <v>3.876929012345679E-4</v>
      </c>
      <c r="F10" s="3">
        <f>AVERAGE(Main!E10:F10,Main!J10:K10,Main!O10:P10)</f>
        <v>3.5949266975308643E-4</v>
      </c>
      <c r="G10" s="3">
        <f>D10/Main!W10</f>
        <v>5.0230493860781621E-5</v>
      </c>
    </row>
    <row r="11" spans="1:7" x14ac:dyDescent="0.25">
      <c r="A11" t="s">
        <v>36</v>
      </c>
      <c r="B11" t="s">
        <v>30</v>
      </c>
      <c r="C11" s="3">
        <f>AVERAGE(Main!C11,Main!H11,Main!M11)</f>
        <v>9.5790895061728405E-4</v>
      </c>
      <c r="D11" s="3">
        <f>AVERAGE(Main!D11:F11,Main!I11:K11,Main!N11:P11)</f>
        <v>3.1930298353909466E-4</v>
      </c>
      <c r="E11" s="3">
        <f>AVERAGE(Main!D11,Main!I11,Main!N11)</f>
        <v>3.3444058641975312E-4</v>
      </c>
      <c r="F11" s="3">
        <f>AVERAGE(Main!E11:F11,Main!J11:K11,Main!O11:P11)</f>
        <v>3.1173418209876541E-4</v>
      </c>
      <c r="G11" s="3">
        <f>D11/Main!W11</f>
        <v>5.2088578065105169E-5</v>
      </c>
    </row>
    <row r="12" spans="1:7" x14ac:dyDescent="0.25">
      <c r="A12" t="s">
        <v>38</v>
      </c>
      <c r="B12" t="s">
        <v>30</v>
      </c>
      <c r="C12" s="3">
        <f>AVERAGE(Main!C12,Main!H12,Main!M12)</f>
        <v>8.0007716049382716E-4</v>
      </c>
      <c r="D12" s="3">
        <f>AVERAGE(Main!D12:F12,Main!I12:K12,Main!N12:P12)</f>
        <v>2.6669238683127574E-4</v>
      </c>
      <c r="E12" s="3">
        <f>AVERAGE(Main!D12,Main!I12,Main!N12)</f>
        <v>2.719020061728395E-4</v>
      </c>
      <c r="F12" s="3">
        <f>AVERAGE(Main!E12:F12,Main!J12:K12,Main!O12:P12)</f>
        <v>2.640875771604938E-4</v>
      </c>
      <c r="G12" s="3">
        <f>D12/Main!W12</f>
        <v>5.2925657239784832E-5</v>
      </c>
    </row>
    <row r="13" spans="1:7" x14ac:dyDescent="0.25">
      <c r="A13" t="s">
        <v>40</v>
      </c>
      <c r="B13" t="s">
        <v>30</v>
      </c>
      <c r="C13" s="3">
        <f>AVERAGE(Main!C13,Main!H13,Main!M13)</f>
        <v>1.1858950617283951E-3</v>
      </c>
      <c r="D13" s="3">
        <f>AVERAGE(Main!D13:F13,Main!I13:K13,Main!N13:P13)</f>
        <v>3.9529835390946498E-4</v>
      </c>
      <c r="E13" s="3">
        <f>AVERAGE(Main!D13,Main!I13,Main!N13)</f>
        <v>4.0927854938271603E-4</v>
      </c>
      <c r="F13" s="3">
        <f>AVERAGE(Main!E13:F13,Main!J13:K13,Main!O13:P13)</f>
        <v>3.8830825617283948E-4</v>
      </c>
      <c r="G13" s="3">
        <f>D13/Main!W13</f>
        <v>5.2088332311169447E-5</v>
      </c>
    </row>
    <row r="14" spans="1:7" x14ac:dyDescent="0.25">
      <c r="A14" t="s">
        <v>42</v>
      </c>
      <c r="B14" t="s">
        <v>43</v>
      </c>
      <c r="C14" s="3">
        <f>AVERAGE(Main!C14,Main!H14,Main!M14)</f>
        <v>1.0348804012345681E-3</v>
      </c>
      <c r="D14" s="3">
        <f>AVERAGE(Main!D14:F14,Main!I14:K14,Main!N14:P14)</f>
        <v>3.4496013374485601E-4</v>
      </c>
      <c r="E14" s="3">
        <f>AVERAGE(Main!D14,Main!I14,Main!N14)</f>
        <v>3.5870756172839507E-4</v>
      </c>
      <c r="F14" s="3">
        <f>AVERAGE(Main!E14:F14,Main!J14:K14,Main!O14:P14)</f>
        <v>3.3808641975308643E-4</v>
      </c>
      <c r="G14" s="3">
        <f>D14/Main!W14</f>
        <v>5.2633526662321632E-5</v>
      </c>
    </row>
    <row r="15" spans="1:7" x14ac:dyDescent="0.25">
      <c r="A15" t="s">
        <v>45</v>
      </c>
      <c r="B15" t="s">
        <v>43</v>
      </c>
      <c r="C15" s="3">
        <f>AVERAGE(Main!C15,Main!H15,Main!M15)</f>
        <v>1.1572029320987655E-3</v>
      </c>
      <c r="D15" s="3">
        <f>AVERAGE(Main!D15:F15,Main!I15:K15,Main!N15:P15)</f>
        <v>3.8586291152263369E-4</v>
      </c>
      <c r="E15" s="3">
        <f>AVERAGE(Main!D15,Main!I15,Main!N15)</f>
        <v>3.9229552469135799E-4</v>
      </c>
      <c r="F15" s="3">
        <f>AVERAGE(Main!E15:F15,Main!J15:K15,Main!O15:P15)</f>
        <v>3.8264660493827156E-4</v>
      </c>
      <c r="G15" s="3">
        <f>D15/Main!W15</f>
        <v>5.2207131852609075E-5</v>
      </c>
    </row>
    <row r="16" spans="1:7" x14ac:dyDescent="0.25">
      <c r="A16" t="s">
        <v>47</v>
      </c>
      <c r="B16" t="s">
        <v>43</v>
      </c>
      <c r="C16" s="3">
        <f>AVERAGE(Main!C16,Main!H16,Main!M16)</f>
        <v>1.379363425925926E-3</v>
      </c>
      <c r="D16" s="3">
        <f>AVERAGE(Main!D16:F16,Main!I16:K16,Main!N16:P16)</f>
        <v>4.596592078189301E-4</v>
      </c>
      <c r="E16" s="3">
        <f>AVERAGE(Main!D16,Main!I16,Main!N16)</f>
        <v>4.6208333333333328E-4</v>
      </c>
      <c r="F16" s="3">
        <f>AVERAGE(Main!E16:F16,Main!J16:K16,Main!O16:P16)</f>
        <v>4.5844714506172837E-4</v>
      </c>
      <c r="G16" s="3">
        <f>D16/Main!W16</f>
        <v>5.0926125395405505E-5</v>
      </c>
    </row>
    <row r="17" spans="1:7" x14ac:dyDescent="0.25">
      <c r="A17" t="s">
        <v>49</v>
      </c>
      <c r="B17" t="s">
        <v>43</v>
      </c>
      <c r="C17" s="3">
        <f>AVERAGE(Main!C17,Main!H17,Main!M17)</f>
        <v>1.2421373456790123E-3</v>
      </c>
      <c r="D17" s="3">
        <f>AVERAGE(Main!D17:F17,Main!I17:K17,Main!N17:P17)</f>
        <v>4.1404578189300416E-4</v>
      </c>
      <c r="E17" s="3">
        <f>AVERAGE(Main!D17,Main!I17,Main!N17)</f>
        <v>4.2283950617283953E-4</v>
      </c>
      <c r="F17" s="3">
        <f>AVERAGE(Main!E17:F17,Main!J17:K17,Main!O17:P17)</f>
        <v>4.0964891975308644E-4</v>
      </c>
      <c r="G17" s="3">
        <f>D17/Main!W17</f>
        <v>5.3110028462417154E-5</v>
      </c>
    </row>
    <row r="18" spans="1:7" x14ac:dyDescent="0.25">
      <c r="A18" t="s">
        <v>51</v>
      </c>
      <c r="B18" t="s">
        <v>43</v>
      </c>
      <c r="C18" s="3">
        <f>AVERAGE(Main!C18,Main!H18,Main!M18)</f>
        <v>9.1583719135802466E-4</v>
      </c>
      <c r="D18" s="3">
        <f>AVERAGE(Main!D18:F18,Main!I18:K18,Main!N18:P18)</f>
        <v>3.0527906378600826E-4</v>
      </c>
      <c r="E18" s="3">
        <f>AVERAGE(Main!D18,Main!I18,Main!N18)</f>
        <v>3.226195987654321E-4</v>
      </c>
      <c r="F18" s="3">
        <f>AVERAGE(Main!E18:F18,Main!J18:K18,Main!O18:P18)</f>
        <v>2.9660879629629628E-4</v>
      </c>
      <c r="G18" s="3">
        <f>D18/Main!W18</f>
        <v>5.404125752982975E-5</v>
      </c>
    </row>
    <row r="19" spans="1:7" x14ac:dyDescent="0.25">
      <c r="A19" t="s">
        <v>53</v>
      </c>
      <c r="B19" t="s">
        <v>43</v>
      </c>
      <c r="C19" s="3">
        <f>AVERAGE(Main!C19,Main!H19,Main!M19)</f>
        <v>1.3140277777777779E-3</v>
      </c>
      <c r="D19" s="3">
        <f>AVERAGE(Main!D19:F19,Main!I19:K19,Main!N19:P19)</f>
        <v>4.3800925925925924E-4</v>
      </c>
      <c r="E19" s="3">
        <f>AVERAGE(Main!D19,Main!I19,Main!N19)</f>
        <v>4.4266203703703704E-4</v>
      </c>
      <c r="F19" s="3">
        <f>AVERAGE(Main!E19:F19,Main!J19:K19,Main!O19:P19)</f>
        <v>4.3568287037037035E-4</v>
      </c>
      <c r="G19" s="3">
        <f>D19/Main!W19</f>
        <v>5.2125343241611233E-5</v>
      </c>
    </row>
    <row r="20" spans="1:7" x14ac:dyDescent="0.25">
      <c r="A20" t="s">
        <v>55</v>
      </c>
      <c r="B20" t="s">
        <v>56</v>
      </c>
      <c r="C20" s="3">
        <f>AVERAGE(Main!C20,Main!H20,Main!M20)</f>
        <v>1.6888850308641977E-3</v>
      </c>
      <c r="D20" s="3">
        <f>AVERAGE(Main!D20:F20,Main!I20:K20,Main!N20:P20)</f>
        <v>5.6296167695473256E-4</v>
      </c>
      <c r="E20" s="3">
        <f>AVERAGE(Main!D20,Main!I20,Main!N20)</f>
        <v>5.8452160493827152E-4</v>
      </c>
      <c r="F20" s="3">
        <f>AVERAGE(Main!E20:F20,Main!J20:K20,Main!O20:P20)</f>
        <v>5.5218171296296298E-4</v>
      </c>
      <c r="G20" s="3">
        <f>D20/Main!W20</f>
        <v>5.2860251357251885E-5</v>
      </c>
    </row>
    <row r="21" spans="1:7" x14ac:dyDescent="0.25">
      <c r="A21" t="s">
        <v>58</v>
      </c>
      <c r="B21" t="s">
        <v>56</v>
      </c>
      <c r="C21" s="3">
        <f>AVERAGE(Main!C21,Main!H21,Main!M21)</f>
        <v>9.5327160493827157E-4</v>
      </c>
      <c r="D21" s="3">
        <f>AVERAGE(Main!D21:F21,Main!I21:K21,Main!N21:P21)</f>
        <v>3.1775720164609056E-4</v>
      </c>
      <c r="E21" s="3">
        <f>AVERAGE(Main!D21,Main!I21,Main!N21)</f>
        <v>3.3728780864197529E-4</v>
      </c>
      <c r="F21" s="3">
        <f>AVERAGE(Main!E21:F21,Main!J21:K21,Main!O21:P21)</f>
        <v>3.0799189814814817E-4</v>
      </c>
      <c r="G21" s="3">
        <f>D21/Main!W21</f>
        <v>5.2968361667959753E-5</v>
      </c>
    </row>
    <row r="22" spans="1:7" x14ac:dyDescent="0.25">
      <c r="A22" t="s">
        <v>60</v>
      </c>
      <c r="B22" t="s">
        <v>56</v>
      </c>
      <c r="C22" s="3">
        <f>AVERAGE(Main!C22,Main!H22,Main!M22)</f>
        <v>1.5411805555555558E-3</v>
      </c>
      <c r="D22" s="3">
        <f>AVERAGE(Main!D22:F22,Main!I22:K22,Main!N22:P22)</f>
        <v>5.137268518518518E-4</v>
      </c>
      <c r="E22" s="3">
        <f>AVERAGE(Main!D22,Main!I22,Main!N22)</f>
        <v>5.2668209876543214E-4</v>
      </c>
      <c r="F22" s="3">
        <f>AVERAGE(Main!E22:F22,Main!J22:K22,Main!O22:P22)</f>
        <v>5.0724922839506174E-4</v>
      </c>
      <c r="G22" s="3">
        <f>D22/Main!W22</f>
        <v>5.5038231396170112E-5</v>
      </c>
    </row>
    <row r="23" spans="1:7" x14ac:dyDescent="0.25">
      <c r="A23" t="s">
        <v>62</v>
      </c>
      <c r="B23" t="s">
        <v>56</v>
      </c>
      <c r="C23" s="3">
        <f>AVERAGE(Main!C23,Main!H23,Main!M23)</f>
        <v>1.1875E-3</v>
      </c>
      <c r="D23" s="3">
        <f>AVERAGE(Main!D23:F23,Main!I23:K23,Main!N23:P23)</f>
        <v>3.9583333333333332E-4</v>
      </c>
      <c r="E23" s="3">
        <f>AVERAGE(Main!D23,Main!I23,Main!N23)</f>
        <v>4.1008487654320983E-4</v>
      </c>
      <c r="F23" s="3">
        <f>AVERAGE(Main!E23:F23,Main!J23:K23,Main!O23:P23)</f>
        <v>3.8870756172839504E-4</v>
      </c>
      <c r="G23" s="3">
        <f>D23/Main!W23</f>
        <v>5.102260032654464E-5</v>
      </c>
    </row>
    <row r="24" spans="1:7" x14ac:dyDescent="0.25">
      <c r="A24" t="s">
        <v>64</v>
      </c>
      <c r="B24" t="s">
        <v>56</v>
      </c>
      <c r="C24" s="3">
        <f>AVERAGE(Main!C24,Main!H24,Main!M24)</f>
        <v>1.3332445987654321E-3</v>
      </c>
      <c r="D24" s="3">
        <f>AVERAGE(Main!D24:F24,Main!I24:K24,Main!N24:P24)</f>
        <v>4.4441486625514402E-4</v>
      </c>
      <c r="E24" s="3">
        <f>AVERAGE(Main!D24,Main!I24,Main!N24)</f>
        <v>4.6029320987654314E-4</v>
      </c>
      <c r="F24" s="3">
        <f>AVERAGE(Main!E24:F24,Main!J24:K24,Main!O24:P24)</f>
        <v>4.3647569444444436E-4</v>
      </c>
      <c r="G24" s="3">
        <f>D24/Main!W24</f>
        <v>5.4289624511989256E-5</v>
      </c>
    </row>
    <row r="25" spans="1:7" x14ac:dyDescent="0.25">
      <c r="A25" t="s">
        <v>66</v>
      </c>
      <c r="B25" t="s">
        <v>56</v>
      </c>
      <c r="C25" s="3">
        <f>AVERAGE(Main!C25,Main!H25,Main!M25)</f>
        <v>1.7173765432098767E-3</v>
      </c>
      <c r="D25" s="3">
        <f>AVERAGE(Main!D25:F25,Main!I25:K25,Main!N25:P25)</f>
        <v>5.7245884773662555E-4</v>
      </c>
      <c r="E25" s="3">
        <f>AVERAGE(Main!D25,Main!I25,Main!N25)</f>
        <v>5.8964891975308643E-4</v>
      </c>
      <c r="F25" s="3">
        <f>AVERAGE(Main!E25:F25,Main!J25:K25,Main!O25:P25)</f>
        <v>5.6386381172839506E-4</v>
      </c>
      <c r="G25" s="3">
        <f>D25/Main!W25</f>
        <v>5.4036138166568399E-5</v>
      </c>
    </row>
    <row r="27" spans="1:7" x14ac:dyDescent="0.25">
      <c r="C27" s="3">
        <f>AVERAGE(C2:C25)</f>
        <v>1.163765110596708E-3</v>
      </c>
      <c r="D27" s="3">
        <f>AVERAGE(D2:D25)</f>
        <v>3.8792164994855965E-4</v>
      </c>
      <c r="E27" s="3">
        <f>AVERAGE(E2:E25)</f>
        <v>4.0408259387860081E-4</v>
      </c>
      <c r="F27" s="3">
        <f>AVERAGE(F2:F25)</f>
        <v>3.7984117798353921E-4</v>
      </c>
      <c r="G27" s="3">
        <f>AVERAGE(G2:G25)</f>
        <v>5.1189704254172605E-5</v>
      </c>
    </row>
  </sheetData>
  <pageMargins left="0.7" right="0.7" top="0.75" bottom="0.75" header="0.3" footer="0.3"/>
  <ignoredErrors>
    <ignoredError sqref="F2:F25 D2:D2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AAB1-7156-4992-9FA8-195A437AFA5E}">
  <dimension ref="A1:D7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73</v>
      </c>
      <c r="B1" cm="1">
        <f t="array" ref="B1">SUM(LEN(Main!$X$2:$X$25) - LEN(SUBSTITUTE(Main!$X$2:$X$25,Main!AC2,"")))</f>
        <v>0</v>
      </c>
      <c r="C1" cm="1">
        <f t="array" ref="C1">Main!AD2/SUM(LEN(Main!X2:X25))</f>
        <v>0</v>
      </c>
      <c r="D1">
        <f>C1*100</f>
        <v>0</v>
      </c>
    </row>
    <row r="2" spans="1:4" x14ac:dyDescent="0.25">
      <c r="A2" t="s">
        <v>74</v>
      </c>
      <c r="B2" cm="1">
        <f t="array" ref="B2">SUM(LEN(Main!$X$2:$X$25) - LEN(SUBSTITUTE(Main!$X$2:$X$25,Main!AC3,"")))</f>
        <v>0</v>
      </c>
      <c r="C2" cm="1">
        <f t="array" ref="C2">Main!AD3/SUM(LEN(Main!X3:X26))</f>
        <v>0</v>
      </c>
      <c r="D2">
        <f t="shared" ref="D2:D7" si="0">C2*100</f>
        <v>0</v>
      </c>
    </row>
    <row r="3" spans="1:4" x14ac:dyDescent="0.25">
      <c r="A3" t="s">
        <v>75</v>
      </c>
      <c r="B3" cm="1">
        <f t="array" ref="B3">SUM(LEN(Main!$X$2:$X$25) - LEN(SUBSTITUTE(Main!$X$2:$X$25,Main!AC4,"")))</f>
        <v>0</v>
      </c>
      <c r="C3" cm="1">
        <f t="array" ref="C3">Main!AD4/SUM(LEN(Main!X4:X27))</f>
        <v>0</v>
      </c>
      <c r="D3">
        <f t="shared" si="0"/>
        <v>0</v>
      </c>
    </row>
    <row r="4" spans="1:4" x14ac:dyDescent="0.25">
      <c r="A4" t="s">
        <v>76</v>
      </c>
      <c r="B4" cm="1">
        <f t="array" ref="B4">SUM(LEN(Main!$X$2:$X$25) - LEN(SUBSTITUTE(Main!$X$2:$X$25,Main!AC5,"")))</f>
        <v>0</v>
      </c>
      <c r="C4" cm="1">
        <f t="array" ref="C4">Main!AD5/SUM(LEN(Main!X5:X28))</f>
        <v>0</v>
      </c>
      <c r="D4">
        <f t="shared" si="0"/>
        <v>0</v>
      </c>
    </row>
    <row r="5" spans="1:4" x14ac:dyDescent="0.25">
      <c r="A5" t="s">
        <v>77</v>
      </c>
      <c r="B5" cm="1">
        <f t="array" ref="B5">SUM(LEN(Main!$X$2:$X$25) - LEN(SUBSTITUTE(Main!$X$2:$X$25,Main!AC6,"")))</f>
        <v>0</v>
      </c>
      <c r="C5" cm="1">
        <f t="array" ref="C5">Main!AD6/SUM(LEN(Main!X6:X29))</f>
        <v>0</v>
      </c>
      <c r="D5">
        <f t="shared" si="0"/>
        <v>0</v>
      </c>
    </row>
    <row r="6" spans="1:4" x14ac:dyDescent="0.25">
      <c r="A6" t="s">
        <v>78</v>
      </c>
      <c r="B6" cm="1">
        <f t="array" ref="B6">SUM(LEN(Main!$X$2:$X$25) - LEN(SUBSTITUTE(Main!$X$2:$X$25,Main!AC7,"")))</f>
        <v>0</v>
      </c>
      <c r="C6" cm="1">
        <f t="array" ref="C6">Main!AD7/SUM(LEN(Main!X7:X30))</f>
        <v>0</v>
      </c>
      <c r="D6">
        <f t="shared" si="0"/>
        <v>0</v>
      </c>
    </row>
    <row r="7" spans="1:4" x14ac:dyDescent="0.25">
      <c r="A7" t="s">
        <v>79</v>
      </c>
      <c r="B7" cm="1">
        <f t="array" ref="B7">SUM(LEN(Main!$X$2:$X$25) - LEN(SUBSTITUTE(Main!$X$2:$X$25,Main!AC8,"")))</f>
        <v>0</v>
      </c>
      <c r="C7" cm="1">
        <f t="array" ref="C7">Main!AD8/SUM(LEN(Main!X8:X31))</f>
        <v>0</v>
      </c>
      <c r="D7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F57B0FF84684F9DCA854C9FFB8912" ma:contentTypeVersion="13" ma:contentTypeDescription="Create a new document." ma:contentTypeScope="" ma:versionID="d39cd055a4764590ebe89418264d1cee">
  <xsd:schema xmlns:xsd="http://www.w3.org/2001/XMLSchema" xmlns:xs="http://www.w3.org/2001/XMLSchema" xmlns:p="http://schemas.microsoft.com/office/2006/metadata/properties" xmlns:ns2="c3ca4e8a-6c47-4ee3-b5a2-c9cd7b599a4c" xmlns:ns3="fd2277a0-dc9c-4a4f-b323-d8f3f426fdeb" targetNamespace="http://schemas.microsoft.com/office/2006/metadata/properties" ma:root="true" ma:fieldsID="4e621e2cb76b7ddaa2f9a50fca7ca654" ns2:_="" ns3:_="">
    <xsd:import namespace="c3ca4e8a-6c47-4ee3-b5a2-c9cd7b599a4c"/>
    <xsd:import namespace="fd2277a0-dc9c-4a4f-b323-d8f3f426f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a4e8a-6c47-4ee3-b5a2-c9cd7b599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151cd1a-81c0-4f7e-8bca-7c9d41dcf3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277a0-dc9c-4a4f-b323-d8f3f426fde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5916e75-bcdf-4360-be3f-701578967873}" ma:internalName="TaxCatchAll" ma:showField="CatchAllData" ma:web="fd2277a0-dc9c-4a4f-b323-d8f3f426fd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09ED83-0E27-46C2-9B2F-6E1131F73D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DF3D80-9516-4174-9D4F-96BB586D8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a4e8a-6c47-4ee3-b5a2-c9cd7b599a4c"/>
    <ds:schemaRef ds:uri="fd2277a0-dc9c-4a4f-b323-d8f3f426f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Averages</vt:lpstr>
      <vt:lpstr>Section 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Thompson</dc:creator>
  <cp:keywords/>
  <dc:description/>
  <cp:lastModifiedBy>Ben Thompson</cp:lastModifiedBy>
  <cp:revision/>
  <dcterms:created xsi:type="dcterms:W3CDTF">2015-06-05T18:17:20Z</dcterms:created>
  <dcterms:modified xsi:type="dcterms:W3CDTF">2024-02-23T17:11:01Z</dcterms:modified>
  <cp:category/>
  <cp:contentStatus/>
</cp:coreProperties>
</file>