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covid\"/>
    </mc:Choice>
  </mc:AlternateContent>
  <xr:revisionPtr revIDLastSave="0" documentId="13_ncr:1_{FF5F28CC-AB3E-459D-98C9-2B79E71BEAAA}" xr6:coauthVersionLast="45" xr6:coauthVersionMax="45" xr10:uidLastSave="{00000000-0000-0000-0000-000000000000}"/>
  <bookViews>
    <workbookView xWindow="-93" yWindow="-93" windowWidth="25786" windowHeight="14133" xr2:uid="{A1C70133-C49D-4CAF-B842-1DC65FD37595}"/>
  </bookViews>
  <sheets>
    <sheet name="Sheet1" sheetId="1" r:id="rId1"/>
  </sheets>
  <definedNames>
    <definedName name="A">Sheet1!$B$5</definedName>
    <definedName name="Day">Sheet1!$A$12:$A$42</definedName>
    <definedName name="k">Sheet1!$B$6</definedName>
    <definedName name="Time">Sheet1!$A$12:$A$42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9" i="1" s="1"/>
  <c r="B5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22" i="1"/>
  <c r="B8" i="1" l="1"/>
  <c r="D14" i="1"/>
  <c r="D44" i="1"/>
  <c r="A45" i="1"/>
  <c r="D45" i="1" s="1"/>
  <c r="B44" i="1"/>
  <c r="D23" i="1"/>
  <c r="D21" i="1"/>
  <c r="B18" i="1"/>
  <c r="D42" i="1"/>
  <c r="B16" i="1"/>
  <c r="D15" i="1"/>
  <c r="B23" i="1"/>
  <c r="D43" i="1"/>
  <c r="D12" i="1"/>
  <c r="B22" i="1"/>
  <c r="D24" i="1"/>
  <c r="B21" i="1"/>
  <c r="B20" i="1"/>
  <c r="D22" i="1"/>
  <c r="B19" i="1"/>
  <c r="D20" i="1"/>
  <c r="B17" i="1"/>
  <c r="D19" i="1"/>
  <c r="D18" i="1"/>
  <c r="B15" i="1"/>
  <c r="D17" i="1"/>
  <c r="B14" i="1"/>
  <c r="D16" i="1"/>
  <c r="B12" i="1"/>
  <c r="B13" i="1"/>
  <c r="B43" i="1"/>
  <c r="D13" i="1"/>
  <c r="B30" i="1"/>
  <c r="D35" i="1"/>
  <c r="B32" i="1"/>
  <c r="B31" i="1"/>
  <c r="D36" i="1"/>
  <c r="B29" i="1"/>
  <c r="B28" i="1"/>
  <c r="D34" i="1"/>
  <c r="B42" i="1"/>
  <c r="B27" i="1"/>
  <c r="D33" i="1"/>
  <c r="B41" i="1"/>
  <c r="B26" i="1"/>
  <c r="D32" i="1"/>
  <c r="B40" i="1"/>
  <c r="B25" i="1"/>
  <c r="D28" i="1"/>
  <c r="B36" i="1"/>
  <c r="D39" i="1"/>
  <c r="D38" i="1"/>
  <c r="D37" i="1"/>
  <c r="B39" i="1"/>
  <c r="B24" i="1"/>
  <c r="D27" i="1"/>
  <c r="B38" i="1"/>
  <c r="D26" i="1"/>
  <c r="B37" i="1"/>
  <c r="D40" i="1"/>
  <c r="D25" i="1"/>
  <c r="B34" i="1"/>
  <c r="D30" i="1"/>
  <c r="B35" i="1"/>
  <c r="D31" i="1"/>
  <c r="B33" i="1"/>
  <c r="D41" i="1"/>
  <c r="D29" i="1"/>
  <c r="C19" i="1" l="1"/>
  <c r="C16" i="1"/>
  <c r="C18" i="1"/>
  <c r="C32" i="1"/>
  <c r="C20" i="1"/>
  <c r="C35" i="1"/>
  <c r="C44" i="1"/>
  <c r="C43" i="1"/>
  <c r="C13" i="1"/>
  <c r="C21" i="1"/>
  <c r="B45" i="1"/>
  <c r="C45" i="1" s="1"/>
  <c r="A46" i="1"/>
  <c r="A47" i="1" s="1"/>
  <c r="D46" i="1"/>
  <c r="C15" i="1"/>
  <c r="C23" i="1"/>
  <c r="C17" i="1"/>
  <c r="C14" i="1"/>
  <c r="C33" i="1"/>
  <c r="C24" i="1"/>
  <c r="C22" i="1"/>
  <c r="C29" i="1"/>
  <c r="C25" i="1"/>
  <c r="C40" i="1"/>
  <c r="C26" i="1"/>
  <c r="C30" i="1"/>
  <c r="C38" i="1"/>
  <c r="C42" i="1"/>
  <c r="C37" i="1"/>
  <c r="C27" i="1"/>
  <c r="C41" i="1"/>
  <c r="C39" i="1"/>
  <c r="C28" i="1"/>
  <c r="C34" i="1"/>
  <c r="C31" i="1"/>
  <c r="C36" i="1"/>
  <c r="B46" i="1" l="1"/>
  <c r="C46" i="1" s="1"/>
  <c r="D47" i="1"/>
  <c r="B47" i="1"/>
  <c r="A48" i="1"/>
  <c r="C47" i="1" l="1"/>
  <c r="D48" i="1"/>
  <c r="A49" i="1"/>
  <c r="B48" i="1"/>
  <c r="C48" i="1" s="1"/>
  <c r="D49" i="1" l="1"/>
  <c r="B49" i="1"/>
  <c r="C49" i="1" s="1"/>
  <c r="A50" i="1"/>
  <c r="D50" i="1" l="1"/>
  <c r="B50" i="1"/>
  <c r="C50" i="1" s="1"/>
  <c r="A51" i="1"/>
  <c r="B51" i="1" l="1"/>
  <c r="C51" i="1" s="1"/>
  <c r="D51" i="1"/>
  <c r="A52" i="1"/>
  <c r="D52" i="1" l="1"/>
  <c r="A53" i="1"/>
  <c r="B52" i="1"/>
  <c r="C52" i="1" s="1"/>
  <c r="D53" i="1" l="1"/>
  <c r="B53" i="1"/>
  <c r="C53" i="1" s="1"/>
  <c r="A54" i="1"/>
  <c r="B54" i="1" l="1"/>
  <c r="C54" i="1" s="1"/>
  <c r="A55" i="1"/>
  <c r="D54" i="1"/>
  <c r="B55" i="1" l="1"/>
  <c r="C55" i="1" s="1"/>
  <c r="A56" i="1"/>
  <c r="D55" i="1"/>
  <c r="D56" i="1" l="1"/>
  <c r="B56" i="1"/>
  <c r="C56" i="1" s="1"/>
  <c r="A57" i="1"/>
  <c r="A58" i="1" l="1"/>
  <c r="D57" i="1"/>
  <c r="B57" i="1"/>
  <c r="C57" i="1" s="1"/>
  <c r="B58" i="1" l="1"/>
  <c r="C58" i="1" s="1"/>
  <c r="D58" i="1"/>
  <c r="A59" i="1"/>
  <c r="D59" i="1" l="1"/>
  <c r="B59" i="1"/>
  <c r="C59" i="1" s="1"/>
  <c r="A60" i="1"/>
  <c r="B60" i="1" l="1"/>
  <c r="C60" i="1" s="1"/>
  <c r="D60" i="1"/>
  <c r="A61" i="1"/>
  <c r="D61" i="1" l="1"/>
  <c r="A62" i="1"/>
  <c r="B61" i="1"/>
  <c r="C61" i="1" s="1"/>
  <c r="D62" i="1" l="1"/>
  <c r="B62" i="1"/>
  <c r="C62" i="1" s="1"/>
  <c r="A63" i="1"/>
  <c r="D63" i="1" l="1"/>
  <c r="A64" i="1"/>
  <c r="B63" i="1"/>
  <c r="C63" i="1" s="1"/>
  <c r="A65" i="1" l="1"/>
  <c r="D64" i="1"/>
  <c r="B64" i="1"/>
  <c r="C64" i="1" s="1"/>
  <c r="D65" i="1" l="1"/>
  <c r="B65" i="1"/>
  <c r="C65" i="1" s="1"/>
  <c r="A66" i="1"/>
  <c r="A67" i="1" l="1"/>
  <c r="D66" i="1"/>
  <c r="B66" i="1"/>
  <c r="C66" i="1" s="1"/>
  <c r="A68" i="1" l="1"/>
  <c r="D67" i="1"/>
  <c r="B67" i="1"/>
  <c r="C67" i="1" s="1"/>
  <c r="D68" i="1" l="1"/>
  <c r="B68" i="1"/>
  <c r="C68" i="1" s="1"/>
  <c r="A69" i="1"/>
  <c r="D69" i="1" l="1"/>
  <c r="A70" i="1"/>
  <c r="B69" i="1"/>
  <c r="C69" i="1" s="1"/>
  <c r="A71" i="1" l="1"/>
  <c r="D70" i="1"/>
  <c r="B70" i="1"/>
  <c r="C70" i="1" s="1"/>
  <c r="D71" i="1" l="1"/>
  <c r="B71" i="1"/>
  <c r="C71" i="1" s="1"/>
  <c r="A72" i="1"/>
  <c r="D72" i="1" l="1"/>
  <c r="B72" i="1"/>
  <c r="C72" i="1" s="1"/>
</calcChain>
</file>

<file path=xl/sharedStrings.xml><?xml version="1.0" encoding="utf-8"?>
<sst xmlns="http://schemas.openxmlformats.org/spreadsheetml/2006/main" count="15" uniqueCount="15">
  <si>
    <t>A</t>
  </si>
  <si>
    <t>k</t>
  </si>
  <si>
    <t>Cases</t>
  </si>
  <si>
    <t>Day</t>
  </si>
  <si>
    <t>Asymptote</t>
  </si>
  <si>
    <t>Difference</t>
  </si>
  <si>
    <t>Closed Form</t>
  </si>
  <si>
    <t>Total Cases</t>
  </si>
  <si>
    <t>Doubling Time</t>
  </si>
  <si>
    <t>Days</t>
  </si>
  <si>
    <t>Model Parameters</t>
  </si>
  <si>
    <t>Peak Cases</t>
  </si>
  <si>
    <t>Peak Day</t>
  </si>
  <si>
    <t>(the log of the asymptote)</t>
  </si>
  <si>
    <t>(ln(2) / doubling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</si>
</sst>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2" fontId="0" fillId="0" borderId="0" xfId="0" applyNumberFormat="1"/>
    <xf numFmtId="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1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Sheet1!$B$11</c:f>
              <c:strCache>
                <c:ptCount val="1"/>
                <c:pt idx="0">
                  <c:v>Total Cases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Sheet1!$A$12:$A$72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Sheet1!$B$12:$B$72</c:f>
              <c:numCache>
                <c:formatCode>0</c:formatCode>
                <c:ptCount val="61"/>
                <c:pt idx="0">
                  <c:v>1</c:v>
                </c:pt>
                <c:pt idx="1">
                  <c:v>4.8691196821507168</c:v>
                </c:pt>
                <c:pt idx="2">
                  <c:v>19.947991471242215</c:v>
                </c:pt>
                <c:pt idx="3">
                  <c:v>70.069490124650741</c:v>
                </c:pt>
                <c:pt idx="4">
                  <c:v>214.6000564578801</c:v>
                </c:pt>
                <c:pt idx="5">
                  <c:v>581.69653651367889</c:v>
                </c:pt>
                <c:pt idx="6">
                  <c:v>1414.2135623730949</c:v>
                </c:pt>
                <c:pt idx="7">
                  <c:v>3120.615222083848</c:v>
                </c:pt>
                <c:pt idx="8">
                  <c:v>6316.3266969405904</c:v>
                </c:pt>
                <c:pt idx="9">
                  <c:v>11838.031096821038</c:v>
                </c:pt>
                <c:pt idx="10">
                  <c:v>20717.145385302476</c:v>
                </c:pt>
                <c:pt idx="11">
                  <c:v>34108.548386399518</c:v>
                </c:pt>
                <c:pt idx="12">
                  <c:v>53182.95896944985</c:v>
                </c:pt>
                <c:pt idx="13">
                  <c:v>79001.458493926999</c:v>
                </c:pt>
                <c:pt idx="14">
                  <c:v>112395.077267117</c:v>
                </c:pt>
                <c:pt idx="15">
                  <c:v>153870.27716112681</c:v>
                </c:pt>
                <c:pt idx="16">
                  <c:v>203554.14702384459</c:v>
                </c:pt>
                <c:pt idx="17">
                  <c:v>261184.02855611002</c:v>
                </c:pt>
                <c:pt idx="18">
                  <c:v>326137.88179066172</c:v>
                </c:pt>
                <c:pt idx="19">
                  <c:v>397495.80750978203</c:v>
                </c:pt>
                <c:pt idx="20">
                  <c:v>474120.40088381886</c:v>
                </c:pt>
                <c:pt idx="21">
                  <c:v>554743.68344511464</c:v>
                </c:pt>
                <c:pt idx="22">
                  <c:v>638050.38519515644</c:v>
                </c:pt>
                <c:pt idx="23">
                  <c:v>722750.34217371407</c:v>
                </c:pt>
                <c:pt idx="24">
                  <c:v>807635.91028465494</c:v>
                </c:pt>
                <c:pt idx="25">
                  <c:v>891623.02293041069</c:v>
                </c:pt>
                <c:pt idx="26">
                  <c:v>973776.56665563642</c:v>
                </c:pt>
                <c:pt idx="27">
                  <c:v>1053322.062282105</c:v>
                </c:pt>
                <c:pt idx="28">
                  <c:v>1129646.3032251797</c:v>
                </c:pt>
                <c:pt idx="29">
                  <c:v>1202289.7672139723</c:v>
                </c:pt>
                <c:pt idx="30">
                  <c:v>1270933.444586816</c:v>
                </c:pt>
                <c:pt idx="31">
                  <c:v>1335382.3594240067</c:v>
                </c:pt>
                <c:pt idx="32">
                  <c:v>1395547.6105498043</c:v>
                </c:pt>
                <c:pt idx="33">
                  <c:v>1451428.3050031143</c:v>
                </c:pt>
                <c:pt idx="34">
                  <c:v>1503094.3438288758</c:v>
                </c:pt>
                <c:pt idx="35">
                  <c:v>1550670.672460126</c:v>
                </c:pt>
                <c:pt idx="36">
                  <c:v>1594323.3326943538</c:v>
                </c:pt>
                <c:pt idx="37">
                  <c:v>1634247.4472514887</c:v>
                </c:pt>
                <c:pt idx="38">
                  <c:v>1670657.1225417883</c:v>
                </c:pt>
                <c:pt idx="39">
                  <c:v>1703777.1597266549</c:v>
                </c:pt>
                <c:pt idx="40">
                  <c:v>1733836.407409233</c:v>
                </c:pt>
                <c:pt idx="41">
                  <c:v>1761062.5613305895</c:v>
                </c:pt>
                <c:pt idx="42">
                  <c:v>1785678.2088015501</c:v>
                </c:pt>
                <c:pt idx="43">
                  <c:v>1807897.9214831174</c:v>
                </c:pt>
                <c:pt idx="44">
                  <c:v>1827926.2143433436</c:v>
                </c:pt>
                <c:pt idx="45">
                  <c:v>1845956.2073498121</c:v>
                </c:pt>
                <c:pt idx="46">
                  <c:v>1862168.8470217905</c:v>
                </c:pt>
                <c:pt idx="47">
                  <c:v>1876732.5655673919</c:v>
                </c:pt>
                <c:pt idx="48">
                  <c:v>1889803.2748418811</c:v>
                </c:pt>
                <c:pt idx="49">
                  <c:v>1901524.6101395148</c:v>
                </c:pt>
                <c:pt idx="50">
                  <c:v>1912028.3545718368</c:v>
                </c:pt>
                <c:pt idx="51">
                  <c:v>1921434.9884135111</c:v>
                </c:pt>
                <c:pt idx="52">
                  <c:v>1929854.3193836072</c:v>
                </c:pt>
                <c:pt idx="53">
                  <c:v>1937386.1595290673</c:v>
                </c:pt>
                <c:pt idx="54">
                  <c:v>1944121.0223861462</c:v>
                </c:pt>
                <c:pt idx="55">
                  <c:v>1950140.8206278407</c:v>
                </c:pt>
                <c:pt idx="56">
                  <c:v>1955519.5496705384</c:v>
                </c:pt>
                <c:pt idx="57">
                  <c:v>1960323.9469095459</c:v>
                </c:pt>
                <c:pt idx="58">
                  <c:v>1964614.1195581455</c:v>
                </c:pt>
                <c:pt idx="59">
                  <c:v>1968444.1366363792</c:v>
                </c:pt>
                <c:pt idx="60">
                  <c:v>1971862.5826289952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96-46C7-B041-08087DB9A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679215"/>
        <c:axId val="1757312943"/>
      </c:scatterChart>
      <c:valAx>
        <c:axId val="157667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12943"/>
        <c:crosses val="autoZero"/>
        <c:crossBetween val="midCat"/>
      </c:valAx>
      <c:valAx>
        <c:axId val="17573129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Cases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7921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81452318461"/>
          <c:y val="5.9033997582014788E-2"/>
          <c:w val="0.79329396325459323"/>
          <c:h val="0.79457013995325443"/>
        </c:manualLayout>
      </c:layout>
      <c:scatterChart>
        <c:scatterStyle val="smoothMarker"/>
        <c:varyColors val="0"/>
        <c:ser>
          <c:idx val="4"/>
          <c:order val="0"/>
          <c:tx>
            <c:strRef>
              <c:f>Sheet1!$C$11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Sheet1!$A$12:$A$72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Sheet1!$C$12:$C$72</c:f>
              <c:numCache>
                <c:formatCode>0</c:formatCode>
                <c:ptCount val="61"/>
                <c:pt idx="1">
                  <c:v>3.8691196821507168</c:v>
                </c:pt>
                <c:pt idx="2">
                  <c:v>15.078871789091497</c:v>
                </c:pt>
                <c:pt idx="3">
                  <c:v>50.121498653408523</c:v>
                </c:pt>
                <c:pt idx="4">
                  <c:v>144.53056633322936</c:v>
                </c:pt>
                <c:pt idx="5">
                  <c:v>367.09648005579879</c:v>
                </c:pt>
                <c:pt idx="6">
                  <c:v>832.51702585941598</c:v>
                </c:pt>
                <c:pt idx="7">
                  <c:v>1706.4016597107532</c:v>
                </c:pt>
                <c:pt idx="8">
                  <c:v>3195.7114748567424</c:v>
                </c:pt>
                <c:pt idx="9">
                  <c:v>5521.7043998804475</c:v>
                </c:pt>
                <c:pt idx="10">
                  <c:v>8879.1142884814381</c:v>
                </c:pt>
                <c:pt idx="11">
                  <c:v>13391.403001097042</c:v>
                </c:pt>
                <c:pt idx="12">
                  <c:v>19074.410583050332</c:v>
                </c:pt>
                <c:pt idx="13">
                  <c:v>25818.499524477149</c:v>
                </c:pt>
                <c:pt idx="14">
                  <c:v>33393.618773189999</c:v>
                </c:pt>
                <c:pt idx="15">
                  <c:v>41475.199894009813</c:v>
                </c:pt>
                <c:pt idx="16">
                  <c:v>49683.86986271778</c:v>
                </c:pt>
                <c:pt idx="17">
                  <c:v>57629.881532265426</c:v>
                </c:pt>
                <c:pt idx="18">
                  <c:v>64953.853234551701</c:v>
                </c:pt>
                <c:pt idx="19">
                  <c:v>71357.925719120307</c:v>
                </c:pt>
                <c:pt idx="20">
                  <c:v>76624.593374036835</c:v>
                </c:pt>
                <c:pt idx="21">
                  <c:v>80623.282561295782</c:v>
                </c:pt>
                <c:pt idx="22">
                  <c:v>83306.701750041801</c:v>
                </c:pt>
                <c:pt idx="23">
                  <c:v>84699.956978557631</c:v>
                </c:pt>
                <c:pt idx="24">
                  <c:v>84885.568110940862</c:v>
                </c:pt>
                <c:pt idx="25">
                  <c:v>83987.112645755755</c:v>
                </c:pt>
                <c:pt idx="26">
                  <c:v>82153.543725225725</c:v>
                </c:pt>
                <c:pt idx="27">
                  <c:v>79545.495626468561</c:v>
                </c:pt>
                <c:pt idx="28">
                  <c:v>76324.240943074692</c:v>
                </c:pt>
                <c:pt idx="29">
                  <c:v>72643.463988792617</c:v>
                </c:pt>
                <c:pt idx="30">
                  <c:v>68643.677372843726</c:v>
                </c:pt>
                <c:pt idx="31">
                  <c:v>64448.914837190649</c:v>
                </c:pt>
                <c:pt idx="32">
                  <c:v>60165.251125797629</c:v>
                </c:pt>
                <c:pt idx="33">
                  <c:v>55880.694453309989</c:v>
                </c:pt>
                <c:pt idx="34">
                  <c:v>51666.038825761527</c:v>
                </c:pt>
                <c:pt idx="35">
                  <c:v>47576.328631250188</c:v>
                </c:pt>
                <c:pt idx="36">
                  <c:v>43652.660234227777</c:v>
                </c:pt>
                <c:pt idx="37">
                  <c:v>39924.114557134919</c:v>
                </c:pt>
                <c:pt idx="38">
                  <c:v>36409.67529029958</c:v>
                </c:pt>
                <c:pt idx="39">
                  <c:v>33120.037184866611</c:v>
                </c:pt>
                <c:pt idx="40">
                  <c:v>30059.247682578163</c:v>
                </c:pt>
                <c:pt idx="41">
                  <c:v>27226.153921356425</c:v>
                </c:pt>
                <c:pt idx="42">
                  <c:v>24615.647470960626</c:v>
                </c:pt>
                <c:pt idx="43">
                  <c:v>22219.712681567296</c:v>
                </c:pt>
                <c:pt idx="44">
                  <c:v>20028.29286022624</c:v>
                </c:pt>
                <c:pt idx="45">
                  <c:v>18029.993006468518</c:v>
                </c:pt>
                <c:pt idx="46">
                  <c:v>16212.639671978308</c:v>
                </c:pt>
                <c:pt idx="47">
                  <c:v>14563.71854560147</c:v>
                </c:pt>
                <c:pt idx="48">
                  <c:v>13070.7092744892</c:v>
                </c:pt>
                <c:pt idx="49">
                  <c:v>11721.335297633661</c:v>
                </c:pt>
                <c:pt idx="50">
                  <c:v>10503.744432321982</c:v>
                </c:pt>
                <c:pt idx="51">
                  <c:v>9406.6338416743092</c:v>
                </c:pt>
                <c:pt idx="52">
                  <c:v>8419.330970096169</c:v>
                </c:pt>
                <c:pt idx="53">
                  <c:v>7531.8401454600971</c:v>
                </c:pt>
                <c:pt idx="54">
                  <c:v>6734.8628570789006</c:v>
                </c:pt>
                <c:pt idx="55">
                  <c:v>6019.7982416944578</c:v>
                </c:pt>
                <c:pt idx="56">
                  <c:v>5378.7290426976979</c:v>
                </c:pt>
                <c:pt idx="57">
                  <c:v>4804.3972390075214</c:v>
                </c:pt>
                <c:pt idx="58">
                  <c:v>4290.1726485996041</c:v>
                </c:pt>
                <c:pt idx="59">
                  <c:v>3830.01707823365</c:v>
                </c:pt>
                <c:pt idx="60">
                  <c:v>3418.4459926160052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C3-4FBD-9EA0-BE896EF32A35}"/>
            </c:ext>
          </c:extLst>
        </c:ser>
        <c:ser>
          <c:idx val="5"/>
          <c:order val="1"/>
          <c:tx>
            <c:strRef>
              <c:f>Sheet1!$D$11</c:f>
              <c:strCache>
                <c:ptCount val="1"/>
                <c:pt idx="0">
                  <c:v>Closed Form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Sheet1!$A$12:$A$72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Sheet1!$D$12:$D$72</c:f>
              <c:numCache>
                <c:formatCode>0</c:formatCode>
                <c:ptCount val="61"/>
                <c:pt idx="0">
                  <c:v>1.6761058675278824</c:v>
                </c:pt>
                <c:pt idx="1">
                  <c:v>7.2707670439641765</c:v>
                </c:pt>
                <c:pt idx="2">
                  <c:v>26.53733386955874</c:v>
                </c:pt>
                <c:pt idx="3">
                  <c:v>83.045366454794532</c:v>
                </c:pt>
                <c:pt idx="4">
                  <c:v>226.59202181760509</c:v>
                </c:pt>
                <c:pt idx="5">
                  <c:v>547.19181772222476</c:v>
                </c:pt>
                <c:pt idx="6">
                  <c:v>1185.1858249155264</c:v>
                </c:pt>
                <c:pt idx="7">
                  <c:v>2329.9146246902487</c:v>
                </c:pt>
                <c:pt idx="8">
                  <c:v>4201.3871578891758</c:v>
                </c:pt>
                <c:pt idx="9">
                  <c:v>7015.1333254307556</c:v>
                </c:pt>
                <c:pt idx="10">
                  <c:v>10937.415247293573</c:v>
                </c:pt>
                <c:pt idx="11">
                  <c:v>16042.659204471227</c:v>
                </c:pt>
                <c:pt idx="12">
                  <c:v>22285.067395297374</c:v>
                </c:pt>
                <c:pt idx="13">
                  <c:v>29492.045705325101</c:v>
                </c:pt>
                <c:pt idx="14">
                  <c:v>37380.526443379822</c:v>
                </c:pt>
                <c:pt idx="15">
                  <c:v>45591.217841797734</c:v>
                </c:pt>
                <c:pt idx="16">
                  <c:v>53732.215271508794</c:v>
                </c:pt>
                <c:pt idx="17">
                  <c:v>61422.818589478782</c:v>
                </c:pt>
                <c:pt idx="18">
                  <c:v>68330.202161555368</c:v>
                </c:pt>
                <c:pt idx="19">
                  <c:v>74194.608215079774</c:v>
                </c:pt>
                <c:pt idx="20">
                  <c:v>78841.843493124863</c:v>
                </c:pt>
                <c:pt idx="21">
                  <c:v>82184.293760072047</c:v>
                </c:pt>
                <c:pt idx="22">
                  <c:v>84213.122534318099</c:v>
                </c:pt>
                <c:pt idx="23">
                  <c:v>84984.83501888928</c:v>
                </c:pt>
                <c:pt idx="24">
                  <c:v>84605.205503395759</c:v>
                </c:pt>
                <c:pt idx="25">
                  <c:v>83212.979372416448</c:v>
                </c:pt>
                <c:pt idx="26">
                  <c:v>80965.024414072177</c:v>
                </c:pt>
                <c:pt idx="27">
                  <c:v>78023.89858047133</c:v>
                </c:pt>
                <c:pt idx="28">
                  <c:v>74548.221238707032</c:v>
                </c:pt>
                <c:pt idx="29">
                  <c:v>70685.817459647747</c:v>
                </c:pt>
                <c:pt idx="30">
                  <c:v>66569.343865918258</c:v>
                </c:pt>
                <c:pt idx="31">
                  <c:v>62313.972313000406</c:v>
                </c:pt>
                <c:pt idx="32">
                  <c:v>58016.669443598672</c:v>
                </c:pt>
                <c:pt idx="33">
                  <c:v>53756.632905339415</c:v>
                </c:pt>
                <c:pt idx="34">
                  <c:v>49596.501739743187</c:v>
                </c:pt>
                <c:pt idx="35">
                  <c:v>45584.029359054774</c:v>
                </c:pt>
                <c:pt idx="36">
                  <c:v>41753.9795729002</c:v>
                </c:pt>
                <c:pt idx="37">
                  <c:v>38130.071683943082</c:v>
                </c:pt>
                <c:pt idx="38">
                  <c:v>34726.85607405207</c:v>
                </c:pt>
                <c:pt idx="39">
                  <c:v>31551.44591441983</c:v>
                </c:pt>
                <c:pt idx="40">
                  <c:v>28605.06419625385</c:v>
                </c:pt>
                <c:pt idx="41">
                  <c:v>25884.389549803014</c:v>
                </c:pt>
                <c:pt idx="42">
                  <c:v>23382.700963194962</c:v>
                </c:pt>
                <c:pt idx="43">
                  <c:v>21090.832192927581</c:v>
                </c:pt>
                <c:pt idx="44">
                  <c:v>18997.95287225382</c:v>
                </c:pt>
                <c:pt idx="45">
                  <c:v>17092.196330983006</c:v>
                </c:pt>
                <c:pt idx="46">
                  <c:v>15361.154946825915</c:v>
                </c:pt>
                <c:pt idx="47">
                  <c:v>13792.263226368264</c:v>
                </c:pt>
                <c:pt idx="48">
                  <c:v>12373.087333733914</c:v>
                </c:pt>
                <c:pt idx="49">
                  <c:v>11091.537853606942</c:v>
                </c:pt>
                <c:pt idx="50">
                  <c:v>9936.0204710499966</c:v>
                </c:pt>
                <c:pt idx="51">
                  <c:v>8895.5371553297773</c:v>
                </c:pt>
                <c:pt idx="52">
                  <c:v>7959.7484600455</c:v>
                </c:pt>
                <c:pt idx="53">
                  <c:v>7119.0057586252606</c:v>
                </c:pt>
                <c:pt idx="54">
                  <c:v>6364.3606500111764</c:v>
                </c:pt>
                <c:pt idx="55">
                  <c:v>5687.5573990785224</c:v>
                </c:pt>
                <c:pt idx="56">
                  <c:v>5081.0131111826386</c:v>
                </c:pt>
                <c:pt idx="57">
                  <c:v>4537.7893635149449</c:v>
                </c:pt>
                <c:pt idx="58">
                  <c:v>4051.5582071840813</c:v>
                </c:pt>
                <c:pt idx="59">
                  <c:v>3616.5647915160116</c:v>
                </c:pt>
                <c:pt idx="60">
                  <c:v>3227.5883249054159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C3-4FBD-9EA0-BE896EF3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679215"/>
        <c:axId val="1757312943"/>
      </c:scatterChart>
      <c:valAx>
        <c:axId val="157667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12943"/>
        <c:crosses val="autoZero"/>
        <c:crossBetween val="midCat"/>
      </c:valAx>
      <c:valAx>
        <c:axId val="17573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New Cases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79215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7386826334208223"/>
          <c:y val="0.22280037911927672"/>
          <c:w val="0.19763451443569552"/>
          <c:h val="0.18923665791776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198966</xdr:colOff>
      <xdr:row>0</xdr:row>
      <xdr:rowOff>118533</xdr:rowOff>
    </xdr:from>
    <xdr:to>
      <xdr:col>12</xdr:col>
      <xdr:colOff>266699</xdr:colOff>
      <xdr:row>15</xdr:row>
      <xdr:rowOff>131233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47562C-13A3-4BF1-ACB9-D1735A920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194732</xdr:colOff>
      <xdr:row>16</xdr:row>
      <xdr:rowOff>1</xdr:rowOff>
    </xdr:from>
    <xdr:to>
      <xdr:col>12</xdr:col>
      <xdr:colOff>262465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9A0236-CBB8-4021-8932-FFFBA1B74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76A5-D524-4040-A060-753003B3BCAA}">
  <dimension ref="A1:D72"/>
  <sheetViews>
    <sheetView tabSelected="1" workbookViewId="0">
      <selection activeCell="A6" sqref="A6"/>
    </sheetView>
  </sheetViews>
  <sheetFormatPr defaultRowHeight="14.35" x14ac:dyDescent="0.5"/>
  <cols>
    <col min="1" max="1" width="12.52734375" customWidth="1"/>
    <col min="2" max="2" width="12.5859375" customWidth="1"/>
    <col min="4" max="4" width="14.5859375" customWidth="1"/>
  </cols>
  <sheetData>
    <row r="1" spans="1:4" x14ac:dyDescent="0.5">
      <c r="A1" t="s">
        <v>4</v>
      </c>
      <c r="B1" s="4">
        <v>2000000</v>
      </c>
      <c r="C1" t="s">
        <v>2</v>
      </c>
    </row>
    <row r="2" spans="1:4" x14ac:dyDescent="0.5">
      <c r="A2" t="s">
        <v>8</v>
      </c>
      <c r="B2">
        <v>6</v>
      </c>
      <c r="C2" t="s">
        <v>9</v>
      </c>
    </row>
    <row r="4" spans="1:4" x14ac:dyDescent="0.5">
      <c r="A4" t="s">
        <v>10</v>
      </c>
    </row>
    <row r="5" spans="1:4" x14ac:dyDescent="0.5">
      <c r="A5" t="s">
        <v>0</v>
      </c>
      <c r="B5" s="3">
        <f>LN(B1)</f>
        <v>14.508657738524219</v>
      </c>
      <c r="C5" t="s">
        <v>13</v>
      </c>
    </row>
    <row r="6" spans="1:4" x14ac:dyDescent="0.5">
      <c r="A6" t="s">
        <v>1</v>
      </c>
      <c r="B6" s="3">
        <f>LN(2)/B2</f>
        <v>0.11552453009332421</v>
      </c>
      <c r="C6" t="s">
        <v>14</v>
      </c>
    </row>
    <row r="7" spans="1:4" ht="14.7" thickBot="1" x14ac:dyDescent="0.55000000000000004">
      <c r="B7" s="3"/>
    </row>
    <row r="8" spans="1:4" ht="14.7" thickTop="1" x14ac:dyDescent="0.5">
      <c r="A8" s="5" t="s">
        <v>12</v>
      </c>
      <c r="B8" s="6">
        <f>LN(A)/k</f>
        <v>23.153052901376697</v>
      </c>
    </row>
    <row r="9" spans="1:4" ht="14.7" thickBot="1" x14ac:dyDescent="0.55000000000000004">
      <c r="A9" s="7" t="s">
        <v>11</v>
      </c>
      <c r="B9" s="8">
        <f>EXP(A-1)*k</f>
        <v>84998.199144651124</v>
      </c>
    </row>
    <row r="10" spans="1:4" ht="14.7" thickTop="1" x14ac:dyDescent="0.5"/>
    <row r="11" spans="1:4" x14ac:dyDescent="0.5">
      <c r="A11" t="s">
        <v>3</v>
      </c>
      <c r="B11" t="s">
        <v>7</v>
      </c>
      <c r="C11" t="s">
        <v>5</v>
      </c>
      <c r="D11" t="s">
        <v>6</v>
      </c>
    </row>
    <row r="12" spans="1:4" x14ac:dyDescent="0.5">
      <c r="A12" s="1">
        <v>0</v>
      </c>
      <c r="B12" s="2">
        <f>EXP(A * (1-EXP(-k * A12)))</f>
        <v>1</v>
      </c>
      <c r="C12" s="2"/>
      <c r="D12" s="2">
        <f>A*k* EXP(A * (1 - EXP(-k * A12)) - k* A12)</f>
        <v>1.6761058675278824</v>
      </c>
    </row>
    <row r="13" spans="1:4" x14ac:dyDescent="0.5">
      <c r="A13" s="1">
        <v>1</v>
      </c>
      <c r="B13" s="2">
        <f>EXP(A * (1-EXP(-k * A13)))</f>
        <v>4.8691196821507168</v>
      </c>
      <c r="C13" s="2">
        <f>B13-B12</f>
        <v>3.8691196821507168</v>
      </c>
      <c r="D13" s="2">
        <f>A*k* EXP(A * (1 - EXP(-k * A13)) - k* A13)</f>
        <v>7.2707670439641765</v>
      </c>
    </row>
    <row r="14" spans="1:4" x14ac:dyDescent="0.5">
      <c r="A14" s="1">
        <v>2</v>
      </c>
      <c r="B14" s="2">
        <f>EXP(A * (1-EXP(-k * A14)))</f>
        <v>19.947991471242215</v>
      </c>
      <c r="C14" s="2">
        <f t="shared" ref="C14:C72" si="0">B14-B13</f>
        <v>15.078871789091497</v>
      </c>
      <c r="D14" s="2">
        <f>A*k* EXP(A * (1 - EXP(-k * A14)) - k* A14)</f>
        <v>26.53733386955874</v>
      </c>
    </row>
    <row r="15" spans="1:4" x14ac:dyDescent="0.5">
      <c r="A15" s="1">
        <v>3</v>
      </c>
      <c r="B15" s="2">
        <f>EXP(A * (1-EXP(-k * A15)))</f>
        <v>70.069490124650741</v>
      </c>
      <c r="C15" s="2">
        <f t="shared" si="0"/>
        <v>50.121498653408523</v>
      </c>
      <c r="D15" s="2">
        <f>A*k* EXP(A * (1 - EXP(-k * A15)) - k* A15)</f>
        <v>83.045366454794532</v>
      </c>
    </row>
    <row r="16" spans="1:4" x14ac:dyDescent="0.5">
      <c r="A16" s="1">
        <v>4</v>
      </c>
      <c r="B16" s="2">
        <f>EXP(A * (1-EXP(-k * A16)))</f>
        <v>214.6000564578801</v>
      </c>
      <c r="C16" s="2">
        <f t="shared" si="0"/>
        <v>144.53056633322936</v>
      </c>
      <c r="D16" s="2">
        <f>A*k* EXP(A * (1 - EXP(-k * A16)) - k* A16)</f>
        <v>226.59202181760509</v>
      </c>
    </row>
    <row r="17" spans="1:4" x14ac:dyDescent="0.5">
      <c r="A17" s="1">
        <v>5</v>
      </c>
      <c r="B17" s="2">
        <f>EXP(A * (1-EXP(-k * A17)))</f>
        <v>581.69653651367889</v>
      </c>
      <c r="C17" s="2">
        <f t="shared" si="0"/>
        <v>367.09648005579879</v>
      </c>
      <c r="D17" s="2">
        <f>A*k* EXP(A * (1 - EXP(-k * A17)) - k* A17)</f>
        <v>547.19181772222476</v>
      </c>
    </row>
    <row r="18" spans="1:4" x14ac:dyDescent="0.5">
      <c r="A18" s="1">
        <v>6</v>
      </c>
      <c r="B18" s="2">
        <f>EXP(A * (1-EXP(-k * A18)))</f>
        <v>1414.2135623730949</v>
      </c>
      <c r="C18" s="2">
        <f t="shared" si="0"/>
        <v>832.51702585941598</v>
      </c>
      <c r="D18" s="2">
        <f>A*k* EXP(A * (1 - EXP(-k * A18)) - k* A18)</f>
        <v>1185.1858249155264</v>
      </c>
    </row>
    <row r="19" spans="1:4" x14ac:dyDescent="0.5">
      <c r="A19" s="1">
        <v>7</v>
      </c>
      <c r="B19" s="2">
        <f>EXP(A * (1-EXP(-k * A19)))</f>
        <v>3120.615222083848</v>
      </c>
      <c r="C19" s="2">
        <f t="shared" si="0"/>
        <v>1706.4016597107532</v>
      </c>
      <c r="D19" s="2">
        <f>A*k* EXP(A * (1 - EXP(-k * A19)) - k* A19)</f>
        <v>2329.9146246902487</v>
      </c>
    </row>
    <row r="20" spans="1:4" x14ac:dyDescent="0.5">
      <c r="A20" s="1">
        <v>8</v>
      </c>
      <c r="B20" s="2">
        <f>EXP(A * (1-EXP(-k * A20)))</f>
        <v>6316.3266969405904</v>
      </c>
      <c r="C20" s="2">
        <f t="shared" si="0"/>
        <v>3195.7114748567424</v>
      </c>
      <c r="D20" s="2">
        <f>A*k* EXP(A * (1 - EXP(-k * A20)) - k* A20)</f>
        <v>4201.3871578891758</v>
      </c>
    </row>
    <row r="21" spans="1:4" x14ac:dyDescent="0.5">
      <c r="A21" s="1">
        <v>9</v>
      </c>
      <c r="B21" s="2">
        <f>EXP(A * (1-EXP(-k * A21)))</f>
        <v>11838.031096821038</v>
      </c>
      <c r="C21" s="2">
        <f t="shared" si="0"/>
        <v>5521.7043998804475</v>
      </c>
      <c r="D21" s="2">
        <f>A*k* EXP(A * (1 - EXP(-k * A21)) - k* A21)</f>
        <v>7015.1333254307556</v>
      </c>
    </row>
    <row r="22" spans="1:4" x14ac:dyDescent="0.5">
      <c r="A22" s="1">
        <f>A21+1</f>
        <v>10</v>
      </c>
      <c r="B22" s="2">
        <f>EXP(A * (1-EXP(-k * A22)))</f>
        <v>20717.145385302476</v>
      </c>
      <c r="C22" s="2">
        <f t="shared" si="0"/>
        <v>8879.1142884814381</v>
      </c>
      <c r="D22" s="2">
        <f>A*k* EXP(A * (1 - EXP(-k * A22)) - k* A22)</f>
        <v>10937.415247293573</v>
      </c>
    </row>
    <row r="23" spans="1:4" x14ac:dyDescent="0.5">
      <c r="A23" s="1">
        <v>11</v>
      </c>
      <c r="B23" s="2">
        <f>EXP(A * (1-EXP(-k * A23)))</f>
        <v>34108.548386399518</v>
      </c>
      <c r="C23" s="2">
        <f t="shared" si="0"/>
        <v>13391.403001097042</v>
      </c>
      <c r="D23" s="2">
        <f>A*k* EXP(A * (1 - EXP(-k * A23)) - k* A23)</f>
        <v>16042.659204471227</v>
      </c>
    </row>
    <row r="24" spans="1:4" x14ac:dyDescent="0.5">
      <c r="A24" s="1">
        <f t="shared" ref="A24:A42" si="1">A23+1</f>
        <v>12</v>
      </c>
      <c r="B24" s="2">
        <f>EXP(A * (1-EXP(-k * A24)))</f>
        <v>53182.95896944985</v>
      </c>
      <c r="C24" s="2">
        <f t="shared" si="0"/>
        <v>19074.410583050332</v>
      </c>
      <c r="D24" s="2">
        <f>A*k* EXP(A * (1 - EXP(-k * A24)) - k* A24)</f>
        <v>22285.067395297374</v>
      </c>
    </row>
    <row r="25" spans="1:4" x14ac:dyDescent="0.5">
      <c r="A25" s="1">
        <f t="shared" si="1"/>
        <v>13</v>
      </c>
      <c r="B25" s="2">
        <f>EXP(A * (1-EXP(-k * A25)))</f>
        <v>79001.458493926999</v>
      </c>
      <c r="C25" s="2">
        <f t="shared" si="0"/>
        <v>25818.499524477149</v>
      </c>
      <c r="D25" s="2">
        <f>A*k* EXP(A * (1 - EXP(-k * A25)) - k* A25)</f>
        <v>29492.045705325101</v>
      </c>
    </row>
    <row r="26" spans="1:4" x14ac:dyDescent="0.5">
      <c r="A26" s="1">
        <f t="shared" si="1"/>
        <v>14</v>
      </c>
      <c r="B26" s="2">
        <f>EXP(A * (1-EXP(-k * A26)))</f>
        <v>112395.077267117</v>
      </c>
      <c r="C26" s="2">
        <f t="shared" si="0"/>
        <v>33393.618773189999</v>
      </c>
      <c r="D26" s="2">
        <f>A*k* EXP(A * (1 - EXP(-k * A26)) - k* A26)</f>
        <v>37380.526443379822</v>
      </c>
    </row>
    <row r="27" spans="1:4" x14ac:dyDescent="0.5">
      <c r="A27" s="1">
        <f t="shared" si="1"/>
        <v>15</v>
      </c>
      <c r="B27" s="2">
        <f>EXP(A * (1-EXP(-k * A27)))</f>
        <v>153870.27716112681</v>
      </c>
      <c r="C27" s="2">
        <f t="shared" si="0"/>
        <v>41475.199894009813</v>
      </c>
      <c r="D27" s="2">
        <f>A*k* EXP(A * (1 - EXP(-k * A27)) - k* A27)</f>
        <v>45591.217841797734</v>
      </c>
    </row>
    <row r="28" spans="1:4" x14ac:dyDescent="0.5">
      <c r="A28" s="1">
        <f t="shared" si="1"/>
        <v>16</v>
      </c>
      <c r="B28" s="2">
        <f>EXP(A * (1-EXP(-k * A28)))</f>
        <v>203554.14702384459</v>
      </c>
      <c r="C28" s="2">
        <f t="shared" si="0"/>
        <v>49683.86986271778</v>
      </c>
      <c r="D28" s="2">
        <f>A*k* EXP(A * (1 - EXP(-k * A28)) - k* A28)</f>
        <v>53732.215271508794</v>
      </c>
    </row>
    <row r="29" spans="1:4" x14ac:dyDescent="0.5">
      <c r="A29" s="1">
        <f t="shared" si="1"/>
        <v>17</v>
      </c>
      <c r="B29" s="2">
        <f>EXP(A * (1-EXP(-k * A29)))</f>
        <v>261184.02855611002</v>
      </c>
      <c r="C29" s="2">
        <f t="shared" si="0"/>
        <v>57629.881532265426</v>
      </c>
      <c r="D29" s="2">
        <f>A*k* EXP(A * (1 - EXP(-k * A29)) - k* A29)</f>
        <v>61422.818589478782</v>
      </c>
    </row>
    <row r="30" spans="1:4" x14ac:dyDescent="0.5">
      <c r="A30" s="1">
        <f t="shared" si="1"/>
        <v>18</v>
      </c>
      <c r="B30" s="2">
        <f>EXP(A * (1-EXP(-k * A30)))</f>
        <v>326137.88179066172</v>
      </c>
      <c r="C30" s="2">
        <f t="shared" si="0"/>
        <v>64953.853234551701</v>
      </c>
      <c r="D30" s="2">
        <f>A*k* EXP(A * (1 - EXP(-k * A30)) - k* A30)</f>
        <v>68330.202161555368</v>
      </c>
    </row>
    <row r="31" spans="1:4" x14ac:dyDescent="0.5">
      <c r="A31" s="1">
        <f t="shared" si="1"/>
        <v>19</v>
      </c>
      <c r="B31" s="2">
        <f>EXP(A * (1-EXP(-k * A31)))</f>
        <v>397495.80750978203</v>
      </c>
      <c r="C31" s="2">
        <f t="shared" si="0"/>
        <v>71357.925719120307</v>
      </c>
      <c r="D31" s="2">
        <f>A*k* EXP(A * (1 - EXP(-k * A31)) - k* A31)</f>
        <v>74194.608215079774</v>
      </c>
    </row>
    <row r="32" spans="1:4" x14ac:dyDescent="0.5">
      <c r="A32" s="1">
        <f t="shared" si="1"/>
        <v>20</v>
      </c>
      <c r="B32" s="2">
        <f>EXP(A * (1-EXP(-k * A32)))</f>
        <v>474120.40088381886</v>
      </c>
      <c r="C32" s="2">
        <f t="shared" si="0"/>
        <v>76624.593374036835</v>
      </c>
      <c r="D32" s="2">
        <f>A*k* EXP(A * (1 - EXP(-k * A32)) - k* A32)</f>
        <v>78841.843493124863</v>
      </c>
    </row>
    <row r="33" spans="1:4" x14ac:dyDescent="0.5">
      <c r="A33" s="1">
        <f t="shared" si="1"/>
        <v>21</v>
      </c>
      <c r="B33" s="2">
        <f>EXP(A * (1-EXP(-k * A33)))</f>
        <v>554743.68344511464</v>
      </c>
      <c r="C33" s="2">
        <f t="shared" si="0"/>
        <v>80623.282561295782</v>
      </c>
      <c r="D33" s="2">
        <f>A*k* EXP(A * (1 - EXP(-k * A33)) - k* A33)</f>
        <v>82184.293760072047</v>
      </c>
    </row>
    <row r="34" spans="1:4" x14ac:dyDescent="0.5">
      <c r="A34" s="1">
        <f t="shared" si="1"/>
        <v>22</v>
      </c>
      <c r="B34" s="2">
        <f>EXP(A * (1-EXP(-k * A34)))</f>
        <v>638050.38519515644</v>
      </c>
      <c r="C34" s="2">
        <f t="shared" si="0"/>
        <v>83306.701750041801</v>
      </c>
      <c r="D34" s="2">
        <f>A*k* EXP(A * (1 - EXP(-k * A34)) - k* A34)</f>
        <v>84213.122534318099</v>
      </c>
    </row>
    <row r="35" spans="1:4" x14ac:dyDescent="0.5">
      <c r="A35" s="1">
        <f t="shared" si="1"/>
        <v>23</v>
      </c>
      <c r="B35" s="2">
        <f>EXP(A * (1-EXP(-k * A35)))</f>
        <v>722750.34217371407</v>
      </c>
      <c r="C35" s="2">
        <f t="shared" si="0"/>
        <v>84699.956978557631</v>
      </c>
      <c r="D35" s="2">
        <f>A*k* EXP(A * (1 - EXP(-k * A35)) - k* A35)</f>
        <v>84984.83501888928</v>
      </c>
    </row>
    <row r="36" spans="1:4" x14ac:dyDescent="0.5">
      <c r="A36" s="1">
        <f t="shared" si="1"/>
        <v>24</v>
      </c>
      <c r="B36" s="2">
        <f>EXP(A * (1-EXP(-k * A36)))</f>
        <v>807635.91028465494</v>
      </c>
      <c r="C36" s="2">
        <f t="shared" si="0"/>
        <v>84885.568110940862</v>
      </c>
      <c r="D36" s="2">
        <f>A*k* EXP(A * (1 - EXP(-k * A36)) - k* A36)</f>
        <v>84605.205503395759</v>
      </c>
    </row>
    <row r="37" spans="1:4" x14ac:dyDescent="0.5">
      <c r="A37" s="1">
        <f t="shared" si="1"/>
        <v>25</v>
      </c>
      <c r="B37" s="2">
        <f>EXP(A * (1-EXP(-k * A37)))</f>
        <v>891623.02293041069</v>
      </c>
      <c r="C37" s="2">
        <f t="shared" si="0"/>
        <v>83987.112645755755</v>
      </c>
      <c r="D37" s="2">
        <f>A*k* EXP(A * (1 - EXP(-k * A37)) - k* A37)</f>
        <v>83212.979372416448</v>
      </c>
    </row>
    <row r="38" spans="1:4" x14ac:dyDescent="0.5">
      <c r="A38" s="1">
        <f t="shared" si="1"/>
        <v>26</v>
      </c>
      <c r="B38" s="2">
        <f>EXP(A * (1-EXP(-k * A38)))</f>
        <v>973776.56665563642</v>
      </c>
      <c r="C38" s="2">
        <f t="shared" si="0"/>
        <v>82153.543725225725</v>
      </c>
      <c r="D38" s="2">
        <f>A*k* EXP(A * (1 - EXP(-k * A38)) - k* A38)</f>
        <v>80965.024414072177</v>
      </c>
    </row>
    <row r="39" spans="1:4" x14ac:dyDescent="0.5">
      <c r="A39" s="1">
        <f t="shared" si="1"/>
        <v>27</v>
      </c>
      <c r="B39" s="2">
        <f>EXP(A * (1-EXP(-k * A39)))</f>
        <v>1053322.062282105</v>
      </c>
      <c r="C39" s="2">
        <f t="shared" si="0"/>
        <v>79545.495626468561</v>
      </c>
      <c r="D39" s="2">
        <f>A*k* EXP(A * (1 - EXP(-k * A39)) - k* A39)</f>
        <v>78023.89858047133</v>
      </c>
    </row>
    <row r="40" spans="1:4" x14ac:dyDescent="0.5">
      <c r="A40" s="1">
        <f t="shared" si="1"/>
        <v>28</v>
      </c>
      <c r="B40" s="2">
        <f>EXP(A * (1-EXP(-k * A40)))</f>
        <v>1129646.3032251797</v>
      </c>
      <c r="C40" s="2">
        <f t="shared" si="0"/>
        <v>76324.240943074692</v>
      </c>
      <c r="D40" s="2">
        <f>A*k* EXP(A * (1 - EXP(-k * A40)) - k* A40)</f>
        <v>74548.221238707032</v>
      </c>
    </row>
    <row r="41" spans="1:4" x14ac:dyDescent="0.5">
      <c r="A41" s="1">
        <f t="shared" si="1"/>
        <v>29</v>
      </c>
      <c r="B41" s="2">
        <f>EXP(A * (1-EXP(-k * A41)))</f>
        <v>1202289.7672139723</v>
      </c>
      <c r="C41" s="2">
        <f t="shared" si="0"/>
        <v>72643.463988792617</v>
      </c>
      <c r="D41" s="2">
        <f>A*k* EXP(A * (1 - EXP(-k * A41)) - k* A41)</f>
        <v>70685.817459647747</v>
      </c>
    </row>
    <row r="42" spans="1:4" x14ac:dyDescent="0.5">
      <c r="A42" s="1">
        <f t="shared" si="1"/>
        <v>30</v>
      </c>
      <c r="B42" s="2">
        <f>EXP(A * (1-EXP(-k * A42)))</f>
        <v>1270933.444586816</v>
      </c>
      <c r="C42" s="2">
        <f t="shared" si="0"/>
        <v>68643.677372843726</v>
      </c>
      <c r="D42" s="2">
        <f>A*k* EXP(A * (1 - EXP(-k * A42)) - k* A42)</f>
        <v>66569.343865918258</v>
      </c>
    </row>
    <row r="43" spans="1:4" x14ac:dyDescent="0.5">
      <c r="A43" s="1">
        <f>A42+1</f>
        <v>31</v>
      </c>
      <c r="B43" s="2">
        <f>EXP(A * (1-EXP(-k * A43)))</f>
        <v>1335382.3594240067</v>
      </c>
      <c r="C43" s="2">
        <f t="shared" si="0"/>
        <v>64448.914837190649</v>
      </c>
      <c r="D43" s="2">
        <f>A*k* EXP(A * (1 - EXP(-k * A43)) - k* A43)</f>
        <v>62313.972313000406</v>
      </c>
    </row>
    <row r="44" spans="1:4" x14ac:dyDescent="0.5">
      <c r="A44" s="1">
        <f t="shared" ref="A44:A72" si="2">A43+1</f>
        <v>32</v>
      </c>
      <c r="B44" s="2">
        <f>EXP(A * (1-EXP(-k * A44)))</f>
        <v>1395547.6105498043</v>
      </c>
      <c r="C44" s="2">
        <f t="shared" si="0"/>
        <v>60165.251125797629</v>
      </c>
      <c r="D44" s="2">
        <f>A*k* EXP(A * (1 - EXP(-k * A44)) - k* A44)</f>
        <v>58016.669443598672</v>
      </c>
    </row>
    <row r="45" spans="1:4" x14ac:dyDescent="0.5">
      <c r="A45" s="1">
        <f t="shared" si="2"/>
        <v>33</v>
      </c>
      <c r="B45" s="2">
        <f>EXP(A * (1-EXP(-k * A45)))</f>
        <v>1451428.3050031143</v>
      </c>
      <c r="C45" s="2">
        <f t="shared" si="0"/>
        <v>55880.694453309989</v>
      </c>
      <c r="D45" s="2">
        <f>A*k* EXP(A * (1 - EXP(-k * A45)) - k* A45)</f>
        <v>53756.632905339415</v>
      </c>
    </row>
    <row r="46" spans="1:4" x14ac:dyDescent="0.5">
      <c r="A46" s="1">
        <f t="shared" si="2"/>
        <v>34</v>
      </c>
      <c r="B46" s="2">
        <f>EXP(A * (1-EXP(-k * A46)))</f>
        <v>1503094.3438288758</v>
      </c>
      <c r="C46" s="2">
        <f t="shared" si="0"/>
        <v>51666.038825761527</v>
      </c>
      <c r="D46" s="2">
        <f>A*k* EXP(A * (1 - EXP(-k * A46)) - k* A46)</f>
        <v>49596.501739743187</v>
      </c>
    </row>
    <row r="47" spans="1:4" x14ac:dyDescent="0.5">
      <c r="A47" s="1">
        <f t="shared" si="2"/>
        <v>35</v>
      </c>
      <c r="B47" s="2">
        <f>EXP(A * (1-EXP(-k * A47)))</f>
        <v>1550670.672460126</v>
      </c>
      <c r="C47" s="2">
        <f t="shared" si="0"/>
        <v>47576.328631250188</v>
      </c>
      <c r="D47" s="2">
        <f>A*k* EXP(A * (1 - EXP(-k * A47)) - k* A47)</f>
        <v>45584.029359054774</v>
      </c>
    </row>
    <row r="48" spans="1:4" x14ac:dyDescent="0.5">
      <c r="A48" s="1">
        <f t="shared" si="2"/>
        <v>36</v>
      </c>
      <c r="B48" s="2">
        <f>EXP(A * (1-EXP(-k * A48)))</f>
        <v>1594323.3326943538</v>
      </c>
      <c r="C48" s="2">
        <f t="shared" si="0"/>
        <v>43652.660234227777</v>
      </c>
      <c r="D48" s="2">
        <f>A*k* EXP(A * (1 - EXP(-k * A48)) - k* A48)</f>
        <v>41753.9795729002</v>
      </c>
    </row>
    <row r="49" spans="1:4" x14ac:dyDescent="0.5">
      <c r="A49" s="1">
        <f t="shared" si="2"/>
        <v>37</v>
      </c>
      <c r="B49" s="2">
        <f>EXP(A * (1-EXP(-k * A49)))</f>
        <v>1634247.4472514887</v>
      </c>
      <c r="C49" s="2">
        <f t="shared" si="0"/>
        <v>39924.114557134919</v>
      </c>
      <c r="D49" s="2">
        <f>A*k* EXP(A * (1 - EXP(-k * A49)) - k* A49)</f>
        <v>38130.071683943082</v>
      </c>
    </row>
    <row r="50" spans="1:4" x14ac:dyDescent="0.5">
      <c r="A50" s="1">
        <f t="shared" si="2"/>
        <v>38</v>
      </c>
      <c r="B50" s="2">
        <f>EXP(A * (1-EXP(-k * A50)))</f>
        <v>1670657.1225417883</v>
      </c>
      <c r="C50" s="2">
        <f t="shared" si="0"/>
        <v>36409.67529029958</v>
      </c>
      <c r="D50" s="2">
        <f>A*k* EXP(A * (1 - EXP(-k * A50)) - k* A50)</f>
        <v>34726.85607405207</v>
      </c>
    </row>
    <row r="51" spans="1:4" x14ac:dyDescent="0.5">
      <c r="A51" s="1">
        <f t="shared" si="2"/>
        <v>39</v>
      </c>
      <c r="B51" s="2">
        <f>EXP(A * (1-EXP(-k * A51)))</f>
        <v>1703777.1597266549</v>
      </c>
      <c r="C51" s="2">
        <f t="shared" si="0"/>
        <v>33120.037184866611</v>
      </c>
      <c r="D51" s="2">
        <f>A*k* EXP(A * (1 - EXP(-k * A51)) - k* A51)</f>
        <v>31551.44591441983</v>
      </c>
    </row>
    <row r="52" spans="1:4" x14ac:dyDescent="0.5">
      <c r="A52" s="1">
        <f t="shared" si="2"/>
        <v>40</v>
      </c>
      <c r="B52" s="2">
        <f>EXP(A * (1-EXP(-k * A52)))</f>
        <v>1733836.407409233</v>
      </c>
      <c r="C52" s="2">
        <f t="shared" si="0"/>
        <v>30059.247682578163</v>
      </c>
      <c r="D52" s="2">
        <f>A*k* EXP(A * (1 - EXP(-k * A52)) - k* A52)</f>
        <v>28605.06419625385</v>
      </c>
    </row>
    <row r="53" spans="1:4" x14ac:dyDescent="0.5">
      <c r="A53" s="1">
        <f t="shared" si="2"/>
        <v>41</v>
      </c>
      <c r="B53" s="2">
        <f>EXP(A * (1-EXP(-k * A53)))</f>
        <v>1761062.5613305895</v>
      </c>
      <c r="C53" s="2">
        <f t="shared" si="0"/>
        <v>27226.153921356425</v>
      </c>
      <c r="D53" s="2">
        <f>A*k* EXP(A * (1 - EXP(-k * A53)) - k* A53)</f>
        <v>25884.389549803014</v>
      </c>
    </row>
    <row r="54" spans="1:4" x14ac:dyDescent="0.5">
      <c r="A54" s="1">
        <f t="shared" si="2"/>
        <v>42</v>
      </c>
      <c r="B54" s="2">
        <f>EXP(A * (1-EXP(-k * A54)))</f>
        <v>1785678.2088015501</v>
      </c>
      <c r="C54" s="2">
        <f t="shared" si="0"/>
        <v>24615.647470960626</v>
      </c>
      <c r="D54" s="2">
        <f>A*k* EXP(A * (1 - EXP(-k * A54)) - k* A54)</f>
        <v>23382.700963194962</v>
      </c>
    </row>
    <row r="55" spans="1:4" x14ac:dyDescent="0.5">
      <c r="A55" s="1">
        <f t="shared" si="2"/>
        <v>43</v>
      </c>
      <c r="B55" s="2">
        <f>EXP(A * (1-EXP(-k * A55)))</f>
        <v>1807897.9214831174</v>
      </c>
      <c r="C55" s="2">
        <f t="shared" si="0"/>
        <v>22219.712681567296</v>
      </c>
      <c r="D55" s="2">
        <f>A*k* EXP(A * (1 - EXP(-k * A55)) - k* A55)</f>
        <v>21090.832192927581</v>
      </c>
    </row>
    <row r="56" spans="1:4" x14ac:dyDescent="0.5">
      <c r="A56" s="1">
        <f t="shared" si="2"/>
        <v>44</v>
      </c>
      <c r="B56" s="2">
        <f>EXP(A * (1-EXP(-k * A56)))</f>
        <v>1827926.2143433436</v>
      </c>
      <c r="C56" s="2">
        <f t="shared" si="0"/>
        <v>20028.29286022624</v>
      </c>
      <c r="D56" s="2">
        <f>A*k* EXP(A * (1 - EXP(-k * A56)) - k* A56)</f>
        <v>18997.95287225382</v>
      </c>
    </row>
    <row r="57" spans="1:4" x14ac:dyDescent="0.5">
      <c r="A57" s="1">
        <f t="shared" si="2"/>
        <v>45</v>
      </c>
      <c r="B57" s="2">
        <f>EXP(A * (1-EXP(-k * A57)))</f>
        <v>1845956.2073498121</v>
      </c>
      <c r="C57" s="2">
        <f t="shared" si="0"/>
        <v>18029.993006468518</v>
      </c>
      <c r="D57" s="2">
        <f>A*k* EXP(A * (1 - EXP(-k * A57)) - k* A57)</f>
        <v>17092.196330983006</v>
      </c>
    </row>
    <row r="58" spans="1:4" x14ac:dyDescent="0.5">
      <c r="A58" s="1">
        <f t="shared" si="2"/>
        <v>46</v>
      </c>
      <c r="B58" s="2">
        <f>EXP(A * (1-EXP(-k * A58)))</f>
        <v>1862168.8470217905</v>
      </c>
      <c r="C58" s="2">
        <f t="shared" si="0"/>
        <v>16212.639671978308</v>
      </c>
      <c r="D58" s="2">
        <f>A*k* EXP(A * (1 - EXP(-k * A58)) - k* A58)</f>
        <v>15361.154946825915</v>
      </c>
    </row>
    <row r="59" spans="1:4" x14ac:dyDescent="0.5">
      <c r="A59" s="1">
        <f t="shared" si="2"/>
        <v>47</v>
      </c>
      <c r="B59" s="2">
        <f>EXP(A * (1-EXP(-k * A59)))</f>
        <v>1876732.5655673919</v>
      </c>
      <c r="C59" s="2">
        <f t="shared" si="0"/>
        <v>14563.71854560147</v>
      </c>
      <c r="D59" s="2">
        <f>A*k* EXP(A * (1 - EXP(-k * A59)) - k* A59)</f>
        <v>13792.263226368264</v>
      </c>
    </row>
    <row r="60" spans="1:4" x14ac:dyDescent="0.5">
      <c r="A60" s="1">
        <f t="shared" si="2"/>
        <v>48</v>
      </c>
      <c r="B60" s="2">
        <f>EXP(A * (1-EXP(-k * A60)))</f>
        <v>1889803.2748418811</v>
      </c>
      <c r="C60" s="2">
        <f t="shared" si="0"/>
        <v>13070.7092744892</v>
      </c>
      <c r="D60" s="2">
        <f>A*k* EXP(A * (1 - EXP(-k * A60)) - k* A60)</f>
        <v>12373.087333733914</v>
      </c>
    </row>
    <row r="61" spans="1:4" x14ac:dyDescent="0.5">
      <c r="A61" s="1">
        <f t="shared" si="2"/>
        <v>49</v>
      </c>
      <c r="B61" s="2">
        <f>EXP(A * (1-EXP(-k * A61)))</f>
        <v>1901524.6101395148</v>
      </c>
      <c r="C61" s="2">
        <f t="shared" si="0"/>
        <v>11721.335297633661</v>
      </c>
      <c r="D61" s="2">
        <f>A*k* EXP(A * (1 - EXP(-k * A61)) - k* A61)</f>
        <v>11091.537853606942</v>
      </c>
    </row>
    <row r="62" spans="1:4" x14ac:dyDescent="0.5">
      <c r="A62" s="1">
        <f t="shared" si="2"/>
        <v>50</v>
      </c>
      <c r="B62" s="2">
        <f>EXP(A * (1-EXP(-k * A62)))</f>
        <v>1912028.3545718368</v>
      </c>
      <c r="C62" s="2">
        <f t="shared" si="0"/>
        <v>10503.744432321982</v>
      </c>
      <c r="D62" s="2">
        <f>A*k* EXP(A * (1 - EXP(-k * A62)) - k* A62)</f>
        <v>9936.0204710499966</v>
      </c>
    </row>
    <row r="63" spans="1:4" x14ac:dyDescent="0.5">
      <c r="A63" s="1">
        <f t="shared" si="2"/>
        <v>51</v>
      </c>
      <c r="B63" s="2">
        <f>EXP(A * (1-EXP(-k * A63)))</f>
        <v>1921434.9884135111</v>
      </c>
      <c r="C63" s="2">
        <f t="shared" si="0"/>
        <v>9406.6338416743092</v>
      </c>
      <c r="D63" s="2">
        <f>A*k* EXP(A * (1 - EXP(-k * A63)) - k* A63)</f>
        <v>8895.5371553297773</v>
      </c>
    </row>
    <row r="64" spans="1:4" x14ac:dyDescent="0.5">
      <c r="A64" s="1">
        <f t="shared" si="2"/>
        <v>52</v>
      </c>
      <c r="B64" s="2">
        <f>EXP(A * (1-EXP(-k * A64)))</f>
        <v>1929854.3193836072</v>
      </c>
      <c r="C64" s="2">
        <f t="shared" si="0"/>
        <v>8419.330970096169</v>
      </c>
      <c r="D64" s="2">
        <f>A*k* EXP(A * (1 - EXP(-k * A64)) - k* A64)</f>
        <v>7959.7484600455</v>
      </c>
    </row>
    <row r="65" spans="1:4" x14ac:dyDescent="0.5">
      <c r="A65" s="1">
        <f t="shared" si="2"/>
        <v>53</v>
      </c>
      <c r="B65" s="2">
        <f>EXP(A * (1-EXP(-k * A65)))</f>
        <v>1937386.1595290673</v>
      </c>
      <c r="C65" s="2">
        <f t="shared" si="0"/>
        <v>7531.8401454600971</v>
      </c>
      <c r="D65" s="2">
        <f>A*k* EXP(A * (1 - EXP(-k * A65)) - k* A65)</f>
        <v>7119.0057586252606</v>
      </c>
    </row>
    <row r="66" spans="1:4" x14ac:dyDescent="0.5">
      <c r="A66" s="1">
        <f t="shared" si="2"/>
        <v>54</v>
      </c>
      <c r="B66" s="2">
        <f>EXP(A * (1-EXP(-k * A66)))</f>
        <v>1944121.0223861462</v>
      </c>
      <c r="C66" s="2">
        <f t="shared" si="0"/>
        <v>6734.8628570789006</v>
      </c>
      <c r="D66" s="2">
        <f>A*k* EXP(A * (1 - EXP(-k * A66)) - k* A66)</f>
        <v>6364.3606500111764</v>
      </c>
    </row>
    <row r="67" spans="1:4" x14ac:dyDescent="0.5">
      <c r="A67" s="1">
        <f t="shared" si="2"/>
        <v>55</v>
      </c>
      <c r="B67" s="2">
        <f>EXP(A * (1-EXP(-k * A67)))</f>
        <v>1950140.8206278407</v>
      </c>
      <c r="C67" s="2">
        <f t="shared" si="0"/>
        <v>6019.7982416944578</v>
      </c>
      <c r="D67" s="2">
        <f>A*k* EXP(A * (1 - EXP(-k * A67)) - k* A67)</f>
        <v>5687.5573990785224</v>
      </c>
    </row>
    <row r="68" spans="1:4" x14ac:dyDescent="0.5">
      <c r="A68" s="1">
        <f t="shared" si="2"/>
        <v>56</v>
      </c>
      <c r="B68" s="2">
        <f>EXP(A * (1-EXP(-k * A68)))</f>
        <v>1955519.5496705384</v>
      </c>
      <c r="C68" s="2">
        <f t="shared" si="0"/>
        <v>5378.7290426976979</v>
      </c>
      <c r="D68" s="2">
        <f>A*k* EXP(A * (1 - EXP(-k * A68)) - k* A68)</f>
        <v>5081.0131111826386</v>
      </c>
    </row>
    <row r="69" spans="1:4" x14ac:dyDescent="0.5">
      <c r="A69" s="1">
        <f t="shared" si="2"/>
        <v>57</v>
      </c>
      <c r="B69" s="2">
        <f>EXP(A * (1-EXP(-k * A69)))</f>
        <v>1960323.9469095459</v>
      </c>
      <c r="C69" s="2">
        <f t="shared" si="0"/>
        <v>4804.3972390075214</v>
      </c>
      <c r="D69" s="2">
        <f>A*k* EXP(A * (1 - EXP(-k * A69)) - k* A69)</f>
        <v>4537.7893635149449</v>
      </c>
    </row>
    <row r="70" spans="1:4" x14ac:dyDescent="0.5">
      <c r="A70" s="1">
        <f t="shared" si="2"/>
        <v>58</v>
      </c>
      <c r="B70" s="2">
        <f>EXP(A * (1-EXP(-k * A70)))</f>
        <v>1964614.1195581455</v>
      </c>
      <c r="C70" s="2">
        <f t="shared" si="0"/>
        <v>4290.1726485996041</v>
      </c>
      <c r="D70" s="2">
        <f>A*k* EXP(A * (1 - EXP(-k * A70)) - k* A70)</f>
        <v>4051.5582071840813</v>
      </c>
    </row>
    <row r="71" spans="1:4" x14ac:dyDescent="0.5">
      <c r="A71" s="1">
        <f t="shared" si="2"/>
        <v>59</v>
      </c>
      <c r="B71" s="2">
        <f>EXP(A * (1-EXP(-k * A71)))</f>
        <v>1968444.1366363792</v>
      </c>
      <c r="C71" s="2">
        <f t="shared" si="0"/>
        <v>3830.01707823365</v>
      </c>
      <c r="D71" s="2">
        <f>A*k* EXP(A * (1 - EXP(-k * A71)) - k* A71)</f>
        <v>3616.5647915160116</v>
      </c>
    </row>
    <row r="72" spans="1:4" x14ac:dyDescent="0.5">
      <c r="A72" s="1">
        <f t="shared" si="2"/>
        <v>60</v>
      </c>
      <c r="B72" s="2">
        <f>EXP(A * (1-EXP(-k * A72)))</f>
        <v>1971862.5826289952</v>
      </c>
      <c r="C72" s="2">
        <f t="shared" si="0"/>
        <v>3418.4459926160052</v>
      </c>
      <c r="D72" s="2">
        <f>A*k* EXP(A * (1 - EXP(-k * A72)) - k* A72)</f>
        <v>3227.5883249054159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</vt:lpstr>
      <vt:lpstr>Day</vt:lpstr>
      <vt:lpstr>k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L. Shafer</dc:creator>
  <cp:lastModifiedBy>Steven L. Shafer</cp:lastModifiedBy>
  <dcterms:created xsi:type="dcterms:W3CDTF">2020-04-22T19:43:02Z</dcterms:created>
  <dcterms:modified xsi:type="dcterms:W3CDTF">2020-04-22T20:45:20Z</dcterms:modified>
</cp:coreProperties>
</file>