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ovid\"/>
    </mc:Choice>
  </mc:AlternateContent>
  <xr:revisionPtr revIDLastSave="0" documentId="13_ncr:1_{64AF85E3-78C0-40B1-BA77-967701178B88}" xr6:coauthVersionLast="45" xr6:coauthVersionMax="45" xr10:uidLastSave="{00000000-0000-0000-0000-000000000000}"/>
  <bookViews>
    <workbookView xWindow="-113" yWindow="-16297" windowWidth="28995" windowHeight="15944" xr2:uid="{AEEE9387-4549-4C43-AAA1-459464C363F0}"/>
  </bookViews>
  <sheets>
    <sheet name="Sheet1" sheetId="1" r:id="rId1"/>
  </sheets>
  <definedNames>
    <definedName name="Prevalence">Sheet1!$B$9</definedName>
    <definedName name="Sensitivitiy">Sheet1!$B$10</definedName>
    <definedName name="Sensitivity">Sheet1!$B$10</definedName>
    <definedName name="Specificity">Sheet1!$B$11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B14" i="1"/>
  <c r="D17" i="1"/>
  <c r="E17" i="1"/>
  <c r="D18" i="1" a="1"/>
  <c r="D18" i="1" s="1"/>
  <c r="E18" i="1"/>
  <c r="D19" i="1"/>
  <c r="E19" i="1"/>
  <c r="D20" i="1"/>
  <c r="E20" i="1"/>
  <c r="G19" i="1" l="1"/>
  <c r="H19" i="1" s="1"/>
  <c r="G18" i="1"/>
  <c r="H18" i="1" s="1"/>
  <c r="F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<sst xmlns="http://schemas.openxmlformats.org/spreadsheetml/2006/main" count="33" uniqueCount="21">
  <si>
    <t>Condition</t>
  </si>
  <si>
    <t>Positive</t>
  </si>
  <si>
    <t>Negative</t>
  </si>
  <si>
    <t>Test Outcome</t>
  </si>
  <si>
    <t>TP</t>
  </si>
  <si>
    <t>FP</t>
  </si>
  <si>
    <t>FN</t>
  </si>
  <si>
    <t>TN</t>
  </si>
  <si>
    <t>Specificity</t>
  </si>
  <si>
    <t>Positive Predictive Value</t>
  </si>
  <si>
    <t>Negative Predictive Value</t>
  </si>
  <si>
    <t>Negative Predictive Value
TN / (TN + FN)</t>
  </si>
  <si>
    <t>Sensitivity
TP/(TP + FN)</t>
  </si>
  <si>
    <t>Positive Predictive Value
TP / (TP + FP)</t>
  </si>
  <si>
    <t>Specificity
TN / (TN + FP)</t>
  </si>
  <si>
    <t>Prevalence</t>
  </si>
  <si>
    <t xml:space="preserve">Sensitivity </t>
  </si>
  <si>
    <t>Sensitivity and Specificity Spreadsheet</t>
  </si>
  <si>
    <t>Enter Prevalence, Sensitivity, and Specificity:</t>
  </si>
  <si>
    <t>One patient in</t>
  </si>
  <si>
    <t>Predictive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</si>
</sst>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164" fontId="0" fillId="0" borderId="0" xfId="0" applyNumberFormat="1"/>
    <xf numFmtId="9" fontId="1" fillId="0" borderId="13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0" fillId="0" borderId="17" xfId="0" applyBorder="1" applyAlignment="1">
      <alignment horizontal="center" vertical="center" wrapText="1"/>
    </xf>
    <xf numFmtId="166" fontId="0" fillId="2" borderId="21" xfId="0" applyNumberFormat="1" applyFill="1" applyBorder="1" applyAlignment="1">
      <alignment horizontal="center"/>
    </xf>
    <xf numFmtId="165" fontId="0" fillId="2" borderId="22" xfId="0" applyNumberFormat="1" applyFill="1" applyBorder="1" applyAlignment="1">
      <alignment horizontal="center"/>
    </xf>
    <xf numFmtId="166" fontId="0" fillId="2" borderId="23" xfId="0" applyNumberFormat="1" applyFill="1" applyBorder="1" applyAlignment="1">
      <alignment horizontal="center"/>
    </xf>
    <xf numFmtId="165" fontId="0" fillId="2" borderId="0" xfId="0" applyNumberFormat="1" applyFill="1"/>
    <xf numFmtId="10" fontId="0" fillId="0" borderId="0" xfId="0" applyNumberFormat="1"/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65" fontId="0" fillId="2" borderId="2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5B2B-D140-4AD0-8ADA-BBA03336E6A1}">
  <dimension ref="A1:H21"/>
  <sheetViews>
    <sheetView tabSelected="1" topLeftCell="A5" workbookViewId="0">
      <selection activeCell="F23" sqref="F23"/>
    </sheetView>
  </sheetViews>
  <sheetFormatPr defaultRowHeight="14.25" x14ac:dyDescent="0.45"/>
  <cols>
    <col min="1" max="1" width="27.33203125" customWidth="1"/>
    <col min="4" max="4" width="13.1328125" customWidth="1"/>
    <col min="5" max="5" width="11.6640625" customWidth="1"/>
    <col min="6" max="6" width="23.73046875" customWidth="1"/>
    <col min="7" max="7" width="15.19921875" customWidth="1"/>
  </cols>
  <sheetData>
    <row r="1" spans="1:8" ht="25.9" thickBot="1" x14ac:dyDescent="0.8">
      <c r="A1" s="36" t="s">
        <v>17</v>
      </c>
      <c r="B1" s="37"/>
      <c r="C1" s="37"/>
      <c r="D1" s="37"/>
      <c r="E1" s="37"/>
      <c r="F1" s="37"/>
    </row>
    <row r="2" spans="1:8" x14ac:dyDescent="0.45">
      <c r="D2" s="42" t="s">
        <v>0</v>
      </c>
      <c r="E2" s="43"/>
    </row>
    <row r="3" spans="1:8" ht="14.65" thickBot="1" x14ac:dyDescent="0.5">
      <c r="D3" s="7" t="s">
        <v>1</v>
      </c>
      <c r="E3" s="8" t="s">
        <v>2</v>
      </c>
    </row>
    <row r="4" spans="1:8" ht="28.5" x14ac:dyDescent="0.45">
      <c r="B4" s="34" t="s">
        <v>3</v>
      </c>
      <c r="C4" s="1" t="s">
        <v>1</v>
      </c>
      <c r="D4" s="2" t="s">
        <v>4</v>
      </c>
      <c r="E4" s="3" t="s">
        <v>5</v>
      </c>
      <c r="F4" s="9" t="s">
        <v>13</v>
      </c>
    </row>
    <row r="5" spans="1:8" ht="28.9" thickBot="1" x14ac:dyDescent="0.5">
      <c r="B5" s="35"/>
      <c r="C5" s="4" t="s">
        <v>2</v>
      </c>
      <c r="D5" s="5" t="s">
        <v>6</v>
      </c>
      <c r="E5" s="6" t="s">
        <v>7</v>
      </c>
      <c r="F5" s="10" t="s">
        <v>11</v>
      </c>
    </row>
    <row r="6" spans="1:8" ht="43.15" thickBot="1" x14ac:dyDescent="0.5">
      <c r="D6" s="11" t="s">
        <v>12</v>
      </c>
      <c r="E6" s="12" t="s">
        <v>14</v>
      </c>
    </row>
    <row r="8" spans="1:8" x14ac:dyDescent="0.45">
      <c r="A8" t="s">
        <v>18</v>
      </c>
      <c r="D8" s="14"/>
      <c r="E8" s="14"/>
    </row>
    <row r="9" spans="1:8" x14ac:dyDescent="0.45">
      <c r="A9" t="s">
        <v>15</v>
      </c>
      <c r="B9" s="21">
        <v>3.0000000000000001E-3</v>
      </c>
      <c r="D9" s="14"/>
      <c r="E9" s="14"/>
    </row>
    <row r="10" spans="1:8" x14ac:dyDescent="0.45">
      <c r="A10" t="s">
        <v>16</v>
      </c>
      <c r="B10" s="21">
        <v>0.96</v>
      </c>
      <c r="D10" s="14"/>
      <c r="E10" s="14"/>
    </row>
    <row r="11" spans="1:8" x14ac:dyDescent="0.45">
      <c r="A11" t="s">
        <v>8</v>
      </c>
      <c r="B11" s="33">
        <v>0.99999899999999997</v>
      </c>
      <c r="D11" s="14"/>
      <c r="E11" s="14"/>
    </row>
    <row r="12" spans="1:8" x14ac:dyDescent="0.45">
      <c r="B12" s="21"/>
      <c r="D12" s="14"/>
      <c r="E12" s="14"/>
    </row>
    <row r="13" spans="1:8" x14ac:dyDescent="0.45">
      <c r="A13" s="26" t="s">
        <v>9</v>
      </c>
      <c r="B13" s="27">
        <f>Prevalence *Sensitivity / (Prevalence * Sensitivity +(1-Prevalence)*(1-Specificity))</f>
        <v>0.9996539392439393</v>
      </c>
      <c r="D13" s="14"/>
      <c r="E13" s="14"/>
    </row>
    <row r="14" spans="1:8" ht="14.65" thickBot="1" x14ac:dyDescent="0.5">
      <c r="A14" s="26" t="s">
        <v>10</v>
      </c>
      <c r="B14" s="32">
        <f>Specificity *(1-Prevalence)/(Specificity * (1- Prevalence) + Prevalence *(1 - Sensitivity))</f>
        <v>0.99987965328146489</v>
      </c>
    </row>
    <row r="15" spans="1:8" ht="14.65" thickBot="1" x14ac:dyDescent="0.5">
      <c r="D15" s="42" t="s">
        <v>0</v>
      </c>
      <c r="E15" s="43"/>
    </row>
    <row r="16" spans="1:8" ht="15" thickTop="1" thickBot="1" x14ac:dyDescent="0.5">
      <c r="D16" s="7" t="s">
        <v>1</v>
      </c>
      <c r="E16" s="8" t="s">
        <v>2</v>
      </c>
      <c r="G16" s="40" t="s">
        <v>20</v>
      </c>
      <c r="H16" s="38" t="s">
        <v>19</v>
      </c>
    </row>
    <row r="17" spans="2:8" ht="14.65" thickBot="1" x14ac:dyDescent="0.5">
      <c r="D17" s="19">
        <f>Prevalence</f>
        <v>3.0000000000000001E-3</v>
      </c>
      <c r="E17" s="20">
        <f>1-Prevalence</f>
        <v>0.997</v>
      </c>
      <c r="G17" s="41"/>
      <c r="H17" s="39"/>
    </row>
    <row r="18" spans="2:8" ht="28.9" thickBot="1" x14ac:dyDescent="0.5">
      <c r="B18" s="34" t="s">
        <v>3</v>
      </c>
      <c r="C18" s="1" t="s">
        <v>1</v>
      </c>
      <c r="D18" s="23" cm="1">
        <f t="array" ref="D18">Prevalence * Sensitivity</f>
        <v>2.8799999999999997E-3</v>
      </c>
      <c r="E18" s="25">
        <f>(1-Prevalence)*(1-Specificity)</f>
        <v>9.9700000002866947E-7</v>
      </c>
      <c r="F18" s="28" t="s">
        <v>13</v>
      </c>
      <c r="G18" s="44">
        <f>D18/(D18+E18)</f>
        <v>0.9996539392439393</v>
      </c>
      <c r="H18" s="29">
        <f>1/(1-G18)</f>
        <v>2889.6659979111023</v>
      </c>
    </row>
    <row r="19" spans="2:8" ht="28.9" thickBot="1" x14ac:dyDescent="0.5">
      <c r="B19" s="35"/>
      <c r="C19" s="4" t="s">
        <v>2</v>
      </c>
      <c r="D19" s="23">
        <f>Prevalence*(1-Sensitivity)</f>
        <v>1.2000000000000011E-4</v>
      </c>
      <c r="E19" s="25">
        <f>Specificity*(1-Prevalence)</f>
        <v>0.99699900299999999</v>
      </c>
      <c r="F19" s="28" t="s">
        <v>11</v>
      </c>
      <c r="G19" s="30">
        <f>E19/(D19+E19)</f>
        <v>0.99987965328146489</v>
      </c>
      <c r="H19" s="31">
        <f>1/(1-G19)</f>
        <v>8309.3250249962475</v>
      </c>
    </row>
    <row r="20" spans="2:8" ht="14.65" thickBot="1" x14ac:dyDescent="0.5">
      <c r="B20" s="15"/>
      <c r="C20" s="16"/>
      <c r="D20" s="22">
        <f>Sensitivity</f>
        <v>0.96</v>
      </c>
      <c r="E20" s="22">
        <f>Specificity</f>
        <v>0.99999899999999997</v>
      </c>
      <c r="F20" s="24">
        <f>SUM(D18:E19)</f>
        <v>1</v>
      </c>
      <c r="G20" s="13"/>
    </row>
    <row r="21" spans="2:8" ht="43.5" thickTop="1" thickBot="1" x14ac:dyDescent="0.5">
      <c r="D21" s="17" t="s">
        <v>12</v>
      </c>
      <c r="E21" s="18" t="s">
        <v>14</v>
      </c>
    </row>
  </sheetData>
  <mergeCells count="7">
    <mergeCell ref="B18:B19"/>
    <mergeCell ref="A1:F1"/>
    <mergeCell ref="H16:H17"/>
    <mergeCell ref="G16:G17"/>
    <mergeCell ref="D2:E2"/>
    <mergeCell ref="B4:B5"/>
    <mergeCell ref="D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Prevalence</vt:lpstr>
      <vt:lpstr>Sensitivitiy</vt:lpstr>
      <vt:lpstr>Sensitivity</vt:lpstr>
      <vt:lpstr>Specificity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L. Shafer</dc:creator>
  <cp:lastModifiedBy>Steven L. Shafer</cp:lastModifiedBy>
  <dcterms:created xsi:type="dcterms:W3CDTF">2020-04-29T20:59:26Z</dcterms:created>
  <dcterms:modified xsi:type="dcterms:W3CDTF">2020-06-14T18:53:26Z</dcterms:modified>
</cp:coreProperties>
</file>