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nny Parsonage\Documents\ideas\"/>
    </mc:Choice>
  </mc:AlternateContent>
  <xr:revisionPtr revIDLastSave="0" documentId="13_ncr:1_{D05CE60F-F268-4AFC-9B3B-C34DE30C7333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6 Day Forecast" sheetId="1" r:id="rId1"/>
    <sheet name="Logistics" sheetId="10" r:id="rId2"/>
    <sheet name="Time Breakdown" sheetId="2" r:id="rId3"/>
  </sheets>
  <definedNames>
    <definedName name="_xlnm.Print_Area" localSheetId="0">'6 Day Forecast'!$A$1:$R$68</definedName>
    <definedName name="_xlnm.Print_Area" localSheetId="1">Logistics!$DD$16</definedName>
    <definedName name="_xlnm.Print_Titles" localSheetId="2">'Time Breakdown'!$A:$E,'Time Breakdown'!$6:$7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4" i="1" l="1"/>
  <c r="A8" i="2" l="1"/>
  <c r="E8" i="2" l="1"/>
  <c r="A9" i="2" s="1"/>
  <c r="E9" i="2" l="1"/>
  <c r="A10" i="2"/>
  <c r="A11" i="2" l="1"/>
  <c r="E10" i="2"/>
  <c r="K63" i="10"/>
  <c r="T63" i="10" s="1"/>
  <c r="AC63" i="10" s="1"/>
  <c r="AL63" i="10" s="1"/>
  <c r="AU63" i="10" s="1"/>
  <c r="BD63" i="10" s="1"/>
  <c r="BM63" i="10" s="1"/>
  <c r="BV63" i="10" s="1"/>
  <c r="CE63" i="10" s="1"/>
  <c r="CN63" i="10" s="1"/>
  <c r="CW63" i="10" s="1"/>
  <c r="DF63" i="10" s="1"/>
  <c r="DO63" i="10" s="1"/>
  <c r="DX63" i="10" s="1"/>
  <c r="H63" i="10"/>
  <c r="Q63" i="10" s="1"/>
  <c r="Z63" i="10" s="1"/>
  <c r="AI63" i="10" s="1"/>
  <c r="AR63" i="10" s="1"/>
  <c r="BA63" i="10" s="1"/>
  <c r="BJ63" i="10" s="1"/>
  <c r="BS63" i="10" s="1"/>
  <c r="CB63" i="10" s="1"/>
  <c r="CK63" i="10" s="1"/>
  <c r="CT63" i="10" s="1"/>
  <c r="DC63" i="10" s="1"/>
  <c r="DL63" i="10" s="1"/>
  <c r="DU63" i="10" s="1"/>
  <c r="E63" i="10"/>
  <c r="N63" i="10" s="1"/>
  <c r="W63" i="10" s="1"/>
  <c r="AF63" i="10" s="1"/>
  <c r="AO63" i="10" s="1"/>
  <c r="AX63" i="10" s="1"/>
  <c r="BG63" i="10" s="1"/>
  <c r="BP63" i="10" s="1"/>
  <c r="BY63" i="10" s="1"/>
  <c r="CH63" i="10" s="1"/>
  <c r="CQ63" i="10" s="1"/>
  <c r="CZ63" i="10" s="1"/>
  <c r="DI63" i="10" s="1"/>
  <c r="DR63" i="10" s="1"/>
  <c r="DZ61" i="10"/>
  <c r="DX61" i="10"/>
  <c r="DW61" i="10"/>
  <c r="DU61" i="10"/>
  <c r="DT61" i="10"/>
  <c r="DR61" i="10"/>
  <c r="DQ61" i="10"/>
  <c r="DO61" i="10"/>
  <c r="DN61" i="10"/>
  <c r="DL61" i="10"/>
  <c r="DK61" i="10"/>
  <c r="DI61" i="10"/>
  <c r="DH61" i="10"/>
  <c r="DF61" i="10"/>
  <c r="DE61" i="10"/>
  <c r="DC61" i="10"/>
  <c r="DB61" i="10"/>
  <c r="CZ61" i="10"/>
  <c r="CY61" i="10"/>
  <c r="CW61" i="10"/>
  <c r="CV61" i="10"/>
  <c r="CT61" i="10"/>
  <c r="CS61" i="10"/>
  <c r="CQ61" i="10"/>
  <c r="CP61" i="10"/>
  <c r="CN61" i="10"/>
  <c r="CM61" i="10"/>
  <c r="CK61" i="10"/>
  <c r="CJ61" i="10"/>
  <c r="CH61" i="10"/>
  <c r="CG61" i="10"/>
  <c r="CE61" i="10"/>
  <c r="CD61" i="10"/>
  <c r="CB61" i="10"/>
  <c r="CA61" i="10"/>
  <c r="BY61" i="10"/>
  <c r="BX61" i="10"/>
  <c r="BV61" i="10"/>
  <c r="BU61" i="10"/>
  <c r="BS61" i="10"/>
  <c r="BR61" i="10"/>
  <c r="BP61" i="10"/>
  <c r="BO61" i="10"/>
  <c r="BM61" i="10"/>
  <c r="BL61" i="10"/>
  <c r="BJ61" i="10"/>
  <c r="BI61" i="10"/>
  <c r="BG61" i="10"/>
  <c r="BF61" i="10"/>
  <c r="BD61" i="10"/>
  <c r="BC61" i="10"/>
  <c r="BA61" i="10"/>
  <c r="AZ61" i="10"/>
  <c r="AX61" i="10"/>
  <c r="AW61" i="10"/>
  <c r="AU61" i="10"/>
  <c r="AT61" i="10"/>
  <c r="AR61" i="10"/>
  <c r="AQ61" i="10"/>
  <c r="AO61" i="10"/>
  <c r="AN61" i="10"/>
  <c r="AL61" i="10"/>
  <c r="AK61" i="10"/>
  <c r="AI61" i="10"/>
  <c r="AH61" i="10"/>
  <c r="AF61" i="10"/>
  <c r="AE61" i="10"/>
  <c r="AC61" i="10"/>
  <c r="AB61" i="10"/>
  <c r="Z61" i="10"/>
  <c r="Y61" i="10"/>
  <c r="W61" i="10"/>
  <c r="V61" i="10"/>
  <c r="T61" i="10"/>
  <c r="S61" i="10"/>
  <c r="Q61" i="10"/>
  <c r="P61" i="10"/>
  <c r="N61" i="10"/>
  <c r="M61" i="10"/>
  <c r="K61" i="10"/>
  <c r="J61" i="10"/>
  <c r="H61" i="10"/>
  <c r="G61" i="10"/>
  <c r="E61" i="10"/>
  <c r="D61" i="10"/>
  <c r="B61" i="10"/>
  <c r="D63" i="10" s="1"/>
  <c r="B4" i="10"/>
  <c r="B5" i="10" s="1"/>
  <c r="J64" i="1"/>
  <c r="S64" i="1" s="1"/>
  <c r="AB64" i="1" s="1"/>
  <c r="G64" i="1"/>
  <c r="P64" i="1" s="1"/>
  <c r="Y64" i="1" s="1"/>
  <c r="AH64" i="1" s="1"/>
  <c r="M64" i="1"/>
  <c r="V64" i="1" s="1"/>
  <c r="AE64" i="1" s="1"/>
  <c r="A5" i="1"/>
  <c r="G63" i="10" l="1"/>
  <c r="J63" i="10" s="1"/>
  <c r="M63" i="10" s="1"/>
  <c r="P63" i="10" s="1"/>
  <c r="S63" i="10" s="1"/>
  <c r="V63" i="10" s="1"/>
  <c r="Y63" i="10" s="1"/>
  <c r="AB63" i="10" s="1"/>
  <c r="AE63" i="10" s="1"/>
  <c r="AH63" i="10" s="1"/>
  <c r="AK63" i="10" s="1"/>
  <c r="AN63" i="10" s="1"/>
  <c r="AQ63" i="10" s="1"/>
  <c r="AT63" i="10" s="1"/>
  <c r="AW63" i="10" s="1"/>
  <c r="AZ63" i="10" s="1"/>
  <c r="BC63" i="10" s="1"/>
  <c r="BF63" i="10" s="1"/>
  <c r="BI63" i="10" s="1"/>
  <c r="BL63" i="10" s="1"/>
  <c r="BO63" i="10" s="1"/>
  <c r="BR63" i="10" s="1"/>
  <c r="BU63" i="10" s="1"/>
  <c r="BX63" i="10" s="1"/>
  <c r="CA63" i="10" s="1"/>
  <c r="CD63" i="10" s="1"/>
  <c r="CG63" i="10" s="1"/>
  <c r="CJ63" i="10" s="1"/>
  <c r="CM63" i="10" s="1"/>
  <c r="CP63" i="10" s="1"/>
  <c r="CS63" i="10" s="1"/>
  <c r="B6" i="10"/>
  <c r="B7" i="10" s="1"/>
  <c r="C5" i="10"/>
  <c r="E11" i="2"/>
  <c r="A12" i="2"/>
  <c r="B67" i="10"/>
  <c r="E67" i="10" s="1"/>
  <c r="H67" i="10" s="1"/>
  <c r="K67" i="10" s="1"/>
  <c r="N67" i="10" s="1"/>
  <c r="Q67" i="10" s="1"/>
  <c r="T67" i="10" s="1"/>
  <c r="W67" i="10" s="1"/>
  <c r="Z67" i="10" s="1"/>
  <c r="AC67" i="10" s="1"/>
  <c r="AF67" i="10" s="1"/>
  <c r="AI67" i="10" s="1"/>
  <c r="AL67" i="10" s="1"/>
  <c r="AO67" i="10" s="1"/>
  <c r="AR67" i="10" s="1"/>
  <c r="AU67" i="10" s="1"/>
  <c r="AX67" i="10" s="1"/>
  <c r="BA67" i="10" s="1"/>
  <c r="BD67" i="10" s="1"/>
  <c r="BG67" i="10" s="1"/>
  <c r="BJ67" i="10" s="1"/>
  <c r="BM67" i="10" s="1"/>
  <c r="BP67" i="10" s="1"/>
  <c r="BS67" i="10" s="1"/>
  <c r="BV67" i="10" s="1"/>
  <c r="BY67" i="10" s="1"/>
  <c r="CB67" i="10" s="1"/>
  <c r="CE67" i="10" s="1"/>
  <c r="CH67" i="10" s="1"/>
  <c r="CK67" i="10" s="1"/>
  <c r="CN67" i="10" s="1"/>
  <c r="CQ67" i="10" s="1"/>
  <c r="CT67" i="10" s="1"/>
  <c r="CW67" i="10" s="1"/>
  <c r="CZ67" i="10" s="1"/>
  <c r="DC67" i="10" s="1"/>
  <c r="DF67" i="10" s="1"/>
  <c r="DI67" i="10" s="1"/>
  <c r="DL67" i="10" s="1"/>
  <c r="DO67" i="10" s="1"/>
  <c r="DR67" i="10" s="1"/>
  <c r="DU67" i="10" s="1"/>
  <c r="DX67" i="10" s="1"/>
  <c r="B1" i="10"/>
  <c r="E4" i="10"/>
  <c r="C3" i="10"/>
  <c r="D2" i="10" s="1"/>
  <c r="A6" i="1"/>
  <c r="A68" i="1"/>
  <c r="D68" i="1" s="1"/>
  <c r="G68" i="1" s="1"/>
  <c r="J68" i="1" s="1"/>
  <c r="M68" i="1" s="1"/>
  <c r="P68" i="1" s="1"/>
  <c r="S68" i="1" s="1"/>
  <c r="V68" i="1" s="1"/>
  <c r="Y68" i="1" s="1"/>
  <c r="AB68" i="1" s="1"/>
  <c r="AE68" i="1" s="1"/>
  <c r="AH68" i="1" s="1"/>
  <c r="D5" i="1"/>
  <c r="A13" i="2" l="1"/>
  <c r="A14" i="2" s="1"/>
  <c r="A15" i="2" s="1"/>
  <c r="E12" i="2"/>
  <c r="CV63" i="10"/>
  <c r="CY63" i="10" s="1"/>
  <c r="DB63" i="10" s="1"/>
  <c r="DE63" i="10" s="1"/>
  <c r="DH63" i="10" s="1"/>
  <c r="DK63" i="10" s="1"/>
  <c r="DN63" i="10" s="1"/>
  <c r="DQ63" i="10" s="1"/>
  <c r="DT63" i="10" s="1"/>
  <c r="DW63" i="10" s="1"/>
  <c r="DZ63" i="10" s="1"/>
  <c r="B8" i="10"/>
  <c r="E1" i="10"/>
  <c r="E5" i="10"/>
  <c r="F3" i="10"/>
  <c r="G2" i="10" s="1"/>
  <c r="H4" i="10"/>
  <c r="G5" i="1"/>
  <c r="D6" i="1"/>
  <c r="A7" i="1"/>
  <c r="A16" i="2" l="1"/>
  <c r="A17" i="2" s="1"/>
  <c r="A18" i="2" s="1"/>
  <c r="A19" i="2" s="1"/>
  <c r="E13" i="2"/>
  <c r="B9" i="10"/>
  <c r="I3" i="10"/>
  <c r="J2" i="10" s="1"/>
  <c r="H1" i="10"/>
  <c r="K4" i="10"/>
  <c r="H5" i="10"/>
  <c r="E6" i="10"/>
  <c r="D7" i="1"/>
  <c r="A8" i="1"/>
  <c r="G6" i="1"/>
  <c r="J5" i="1"/>
  <c r="A20" i="2" l="1"/>
  <c r="E20" i="2" s="1"/>
  <c r="E19" i="2"/>
  <c r="A21" i="2"/>
  <c r="E21" i="2" s="1"/>
  <c r="E14" i="2"/>
  <c r="B10" i="10"/>
  <c r="H6" i="10"/>
  <c r="E7" i="10"/>
  <c r="K5" i="10"/>
  <c r="K1" i="10"/>
  <c r="L3" i="10"/>
  <c r="M2" i="10" s="1"/>
  <c r="N4" i="10"/>
  <c r="J6" i="1"/>
  <c r="M5" i="1"/>
  <c r="G7" i="1"/>
  <c r="A9" i="1"/>
  <c r="D8" i="1"/>
  <c r="A22" i="2" l="1"/>
  <c r="E15" i="2"/>
  <c r="B11" i="10"/>
  <c r="O3" i="10"/>
  <c r="P2" i="10" s="1"/>
  <c r="N5" i="10"/>
  <c r="Q4" i="10"/>
  <c r="N1" i="10"/>
  <c r="K6" i="10"/>
  <c r="E8" i="10"/>
  <c r="H7" i="10"/>
  <c r="D9" i="1"/>
  <c r="A10" i="1"/>
  <c r="G8" i="1"/>
  <c r="P5" i="1"/>
  <c r="M6" i="1"/>
  <c r="J7" i="1"/>
  <c r="A23" i="2" l="1"/>
  <c r="E22" i="2"/>
  <c r="E16" i="2"/>
  <c r="B12" i="10"/>
  <c r="H8" i="10"/>
  <c r="N6" i="10"/>
  <c r="E9" i="10"/>
  <c r="K7" i="10"/>
  <c r="Q5" i="10"/>
  <c r="T4" i="10"/>
  <c r="R3" i="10"/>
  <c r="S2" i="10" s="1"/>
  <c r="Q1" i="10"/>
  <c r="J8" i="1"/>
  <c r="M7" i="1"/>
  <c r="S5" i="1"/>
  <c r="P6" i="1"/>
  <c r="G9" i="1"/>
  <c r="A11" i="1"/>
  <c r="D10" i="1"/>
  <c r="E17" i="2" l="1"/>
  <c r="B13" i="10"/>
  <c r="U3" i="10"/>
  <c r="V2" i="10" s="1"/>
  <c r="W4" i="10"/>
  <c r="T1" i="10"/>
  <c r="T5" i="10"/>
  <c r="K8" i="10"/>
  <c r="E10" i="10"/>
  <c r="H9" i="10"/>
  <c r="Q6" i="10"/>
  <c r="N7" i="10"/>
  <c r="P7" i="1"/>
  <c r="D11" i="1"/>
  <c r="A12" i="1"/>
  <c r="G10" i="1"/>
  <c r="S6" i="1"/>
  <c r="V5" i="1"/>
  <c r="M8" i="1"/>
  <c r="J9" i="1"/>
  <c r="E18" i="2" l="1"/>
  <c r="B14" i="10"/>
  <c r="H10" i="10"/>
  <c r="E11" i="10"/>
  <c r="K9" i="10"/>
  <c r="T6" i="10"/>
  <c r="X3" i="10"/>
  <c r="Y2" i="10" s="1"/>
  <c r="Z4" i="10"/>
  <c r="W1" i="10"/>
  <c r="W5" i="10"/>
  <c r="N8" i="10"/>
  <c r="Q7" i="10"/>
  <c r="J10" i="1"/>
  <c r="M9" i="1"/>
  <c r="S7" i="1"/>
  <c r="Y5" i="1"/>
  <c r="V6" i="1"/>
  <c r="G11" i="1"/>
  <c r="A13" i="1"/>
  <c r="D12" i="1"/>
  <c r="P8" i="1"/>
  <c r="E23" i="2" l="1"/>
  <c r="B15" i="10"/>
  <c r="Q8" i="10"/>
  <c r="N9" i="10"/>
  <c r="W6" i="10"/>
  <c r="AC4" i="10"/>
  <c r="Z5" i="10"/>
  <c r="Z1" i="10"/>
  <c r="AA3" i="10"/>
  <c r="AB2" i="10" s="1"/>
  <c r="H11" i="10"/>
  <c r="T7" i="10"/>
  <c r="K10" i="10"/>
  <c r="E12" i="10"/>
  <c r="V7" i="1"/>
  <c r="P9" i="1"/>
  <c r="D13" i="1"/>
  <c r="A14" i="1"/>
  <c r="G12" i="1"/>
  <c r="Y6" i="1"/>
  <c r="AB5" i="1"/>
  <c r="S8" i="1"/>
  <c r="M10" i="1"/>
  <c r="J11" i="1"/>
  <c r="A24" i="2" l="1"/>
  <c r="E24" i="2" s="1"/>
  <c r="B16" i="10"/>
  <c r="E13" i="10"/>
  <c r="K11" i="10"/>
  <c r="Z6" i="10"/>
  <c r="T8" i="10"/>
  <c r="H12" i="10"/>
  <c r="AF4" i="10"/>
  <c r="AD3" i="10"/>
  <c r="AE2" i="10" s="1"/>
  <c r="AC1" i="10"/>
  <c r="AC5" i="10"/>
  <c r="W7" i="10"/>
  <c r="N10" i="10"/>
  <c r="Q9" i="10"/>
  <c r="AB6" i="1"/>
  <c r="AE5" i="1"/>
  <c r="J12" i="1"/>
  <c r="M11" i="1"/>
  <c r="S9" i="1"/>
  <c r="Y7" i="1"/>
  <c r="G13" i="1"/>
  <c r="A15" i="1"/>
  <c r="D14" i="1"/>
  <c r="P10" i="1"/>
  <c r="V8" i="1"/>
  <c r="A25" i="2" l="1"/>
  <c r="B17" i="10"/>
  <c r="Q10" i="10"/>
  <c r="N11" i="10"/>
  <c r="AC6" i="10"/>
  <c r="T9" i="10"/>
  <c r="E14" i="10"/>
  <c r="W8" i="10"/>
  <c r="AF1" i="10"/>
  <c r="AI4" i="10"/>
  <c r="AG3" i="10"/>
  <c r="AH2" i="10" s="1"/>
  <c r="AF5" i="10"/>
  <c r="H13" i="10"/>
  <c r="Z7" i="10"/>
  <c r="K12" i="10"/>
  <c r="AE6" i="1"/>
  <c r="AH5" i="1"/>
  <c r="V9" i="1"/>
  <c r="P11" i="1"/>
  <c r="D15" i="1"/>
  <c r="A16" i="1"/>
  <c r="G14" i="1"/>
  <c r="Y8" i="1"/>
  <c r="S10" i="1"/>
  <c r="M12" i="1"/>
  <c r="J13" i="1"/>
  <c r="AB7" i="1"/>
  <c r="A26" i="2" l="1"/>
  <c r="E25" i="2"/>
  <c r="B18" i="10"/>
  <c r="AF6" i="10"/>
  <c r="AJ3" i="10"/>
  <c r="AK2" i="10" s="1"/>
  <c r="AL4" i="10"/>
  <c r="AI5" i="10"/>
  <c r="AI1" i="10"/>
  <c r="K13" i="10"/>
  <c r="Z8" i="10"/>
  <c r="H14" i="10"/>
  <c r="W9" i="10"/>
  <c r="E15" i="10"/>
  <c r="T10" i="10"/>
  <c r="AC7" i="10"/>
  <c r="N12" i="10"/>
  <c r="Q11" i="10"/>
  <c r="AB8" i="1"/>
  <c r="J14" i="1"/>
  <c r="M13" i="1"/>
  <c r="S11" i="1"/>
  <c r="Y9" i="1"/>
  <c r="G15" i="1"/>
  <c r="A17" i="1"/>
  <c r="D16" i="1"/>
  <c r="P12" i="1"/>
  <c r="V10" i="1"/>
  <c r="AH6" i="1"/>
  <c r="AE7" i="1"/>
  <c r="A27" i="2" l="1"/>
  <c r="E26" i="2"/>
  <c r="B19" i="10"/>
  <c r="Q12" i="10"/>
  <c r="N13" i="10"/>
  <c r="AC8" i="10"/>
  <c r="T11" i="10"/>
  <c r="E16" i="10"/>
  <c r="Z9" i="10"/>
  <c r="K14" i="10"/>
  <c r="AL1" i="10"/>
  <c r="AO4" i="10"/>
  <c r="AL5" i="10"/>
  <c r="AM3" i="10"/>
  <c r="AN2" i="10" s="1"/>
  <c r="W10" i="10"/>
  <c r="H15" i="10"/>
  <c r="AI6" i="10"/>
  <c r="AF7" i="10"/>
  <c r="AH7" i="1"/>
  <c r="J15" i="1"/>
  <c r="AE8" i="1"/>
  <c r="V11" i="1"/>
  <c r="P13" i="1"/>
  <c r="D17" i="1"/>
  <c r="A18" i="1"/>
  <c r="G16" i="1"/>
  <c r="Y10" i="1"/>
  <c r="S12" i="1"/>
  <c r="M14" i="1"/>
  <c r="AB9" i="1"/>
  <c r="A28" i="2" l="1"/>
  <c r="E27" i="2"/>
  <c r="B20" i="10"/>
  <c r="AC9" i="10"/>
  <c r="H16" i="10"/>
  <c r="W11" i="10"/>
  <c r="AO5" i="10"/>
  <c r="AR4" i="10"/>
  <c r="AP3" i="10"/>
  <c r="AQ2" i="10" s="1"/>
  <c r="AO1" i="10"/>
  <c r="K15" i="10"/>
  <c r="Z10" i="10"/>
  <c r="AF8" i="10"/>
  <c r="AI7" i="10"/>
  <c r="AL6" i="10"/>
  <c r="E17" i="10"/>
  <c r="T12" i="10"/>
  <c r="N14" i="10"/>
  <c r="Q13" i="10"/>
  <c r="AB10" i="1"/>
  <c r="M15" i="1"/>
  <c r="S13" i="1"/>
  <c r="Y11" i="1"/>
  <c r="G17" i="1"/>
  <c r="A19" i="1"/>
  <c r="D18" i="1"/>
  <c r="P14" i="1"/>
  <c r="V12" i="1"/>
  <c r="AE9" i="1"/>
  <c r="J16" i="1"/>
  <c r="AH8" i="1"/>
  <c r="E28" i="2" l="1"/>
  <c r="A29" i="2"/>
  <c r="B21" i="10"/>
  <c r="Q14" i="10"/>
  <c r="N15" i="10"/>
  <c r="T13" i="10"/>
  <c r="AI8" i="10"/>
  <c r="AF9" i="10"/>
  <c r="Z11" i="10"/>
  <c r="K16" i="10"/>
  <c r="AS3" i="10"/>
  <c r="AT2" i="10" s="1"/>
  <c r="AR5" i="10"/>
  <c r="AR1" i="10"/>
  <c r="AU4" i="10"/>
  <c r="W12" i="10"/>
  <c r="H17" i="10"/>
  <c r="AC10" i="10"/>
  <c r="E18" i="10"/>
  <c r="AL7" i="10"/>
  <c r="AO6" i="10"/>
  <c r="AH9" i="1"/>
  <c r="J17" i="1"/>
  <c r="AE10" i="1"/>
  <c r="V13" i="1"/>
  <c r="P15" i="1"/>
  <c r="D19" i="1"/>
  <c r="A20" i="1"/>
  <c r="G18" i="1"/>
  <c r="Y12" i="1"/>
  <c r="S14" i="1"/>
  <c r="M16" i="1"/>
  <c r="AB11" i="1"/>
  <c r="A30" i="2" l="1"/>
  <c r="E29" i="2"/>
  <c r="B22" i="10"/>
  <c r="AO7" i="10"/>
  <c r="E19" i="10"/>
  <c r="AC11" i="10"/>
  <c r="H18" i="10"/>
  <c r="W13" i="10"/>
  <c r="AV3" i="10"/>
  <c r="AW2" i="10" s="1"/>
  <c r="AU5" i="10"/>
  <c r="AU1" i="10"/>
  <c r="AX4" i="10"/>
  <c r="AR6" i="10"/>
  <c r="K17" i="10"/>
  <c r="Z12" i="10"/>
  <c r="T14" i="10"/>
  <c r="Q15" i="10"/>
  <c r="AL8" i="10"/>
  <c r="AF10" i="10"/>
  <c r="AI9" i="10"/>
  <c r="N16" i="10"/>
  <c r="D20" i="1"/>
  <c r="AB12" i="1"/>
  <c r="M17" i="1"/>
  <c r="S15" i="1"/>
  <c r="Y13" i="1"/>
  <c r="G19" i="1"/>
  <c r="A21" i="1"/>
  <c r="P16" i="1"/>
  <c r="V14" i="1"/>
  <c r="AE11" i="1"/>
  <c r="J18" i="1"/>
  <c r="AH10" i="1"/>
  <c r="E30" i="2" l="1"/>
  <c r="A31" i="2"/>
  <c r="B23" i="10"/>
  <c r="N17" i="10"/>
  <c r="Z13" i="10"/>
  <c r="K18" i="10"/>
  <c r="BA4" i="10"/>
  <c r="AY3" i="10"/>
  <c r="AZ2" i="10" s="1"/>
  <c r="AX1" i="10"/>
  <c r="AX5" i="10"/>
  <c r="AU6" i="10"/>
  <c r="H19" i="10"/>
  <c r="AC12" i="10"/>
  <c r="E20" i="10"/>
  <c r="AO8" i="10"/>
  <c r="AI10" i="10"/>
  <c r="AF11" i="10"/>
  <c r="AL9" i="10"/>
  <c r="Q16" i="10"/>
  <c r="T15" i="10"/>
  <c r="AR7" i="10"/>
  <c r="W14" i="10"/>
  <c r="AH11" i="1"/>
  <c r="J19" i="1"/>
  <c r="AE12" i="1"/>
  <c r="V15" i="1"/>
  <c r="P17" i="1"/>
  <c r="A22" i="1"/>
  <c r="G20" i="1"/>
  <c r="Y14" i="1"/>
  <c r="S16" i="1"/>
  <c r="M18" i="1"/>
  <c r="AB13" i="1"/>
  <c r="D21" i="1"/>
  <c r="A32" i="2" l="1"/>
  <c r="E31" i="2"/>
  <c r="B24" i="10"/>
  <c r="W15" i="10"/>
  <c r="AR8" i="10"/>
  <c r="AO9" i="10"/>
  <c r="E21" i="10"/>
  <c r="AC13" i="10"/>
  <c r="H20" i="10"/>
  <c r="AX6" i="10"/>
  <c r="K19" i="10"/>
  <c r="Z14" i="10"/>
  <c r="T16" i="10"/>
  <c r="Q17" i="10"/>
  <c r="AL10" i="10"/>
  <c r="AF12" i="10"/>
  <c r="AI11" i="10"/>
  <c r="AU7" i="10"/>
  <c r="BA1" i="10"/>
  <c r="BB3" i="10"/>
  <c r="BC2" i="10" s="1"/>
  <c r="BA5" i="10"/>
  <c r="BD4" i="10"/>
  <c r="N18" i="10"/>
  <c r="D22" i="1"/>
  <c r="AB14" i="1"/>
  <c r="M19" i="1"/>
  <c r="S17" i="1"/>
  <c r="Y15" i="1"/>
  <c r="G21" i="1"/>
  <c r="A23" i="1"/>
  <c r="P18" i="1"/>
  <c r="V16" i="1"/>
  <c r="AE13" i="1"/>
  <c r="J20" i="1"/>
  <c r="AH12" i="1"/>
  <c r="A33" i="2" l="1"/>
  <c r="E32" i="2"/>
  <c r="B25" i="10"/>
  <c r="N19" i="10"/>
  <c r="BD1" i="10"/>
  <c r="BE3" i="10"/>
  <c r="BF2" i="10" s="1"/>
  <c r="BD5" i="10"/>
  <c r="BG4" i="10"/>
  <c r="AU8" i="10"/>
  <c r="AI12" i="10"/>
  <c r="AF13" i="10"/>
  <c r="AL11" i="10"/>
  <c r="Q18" i="10"/>
  <c r="T17" i="10"/>
  <c r="E22" i="10"/>
  <c r="AO10" i="10"/>
  <c r="AR9" i="10"/>
  <c r="BA6" i="10"/>
  <c r="Z15" i="10"/>
  <c r="K20" i="10"/>
  <c r="AX7" i="10"/>
  <c r="H21" i="10"/>
  <c r="AC14" i="10"/>
  <c r="W16" i="10"/>
  <c r="Y16" i="1"/>
  <c r="AH13" i="1"/>
  <c r="J21" i="1"/>
  <c r="AE14" i="1"/>
  <c r="V17" i="1"/>
  <c r="P19" i="1"/>
  <c r="A24" i="1"/>
  <c r="G22" i="1"/>
  <c r="S18" i="1"/>
  <c r="M20" i="1"/>
  <c r="AB15" i="1"/>
  <c r="D23" i="1"/>
  <c r="A34" i="2" l="1"/>
  <c r="E33" i="2"/>
  <c r="B26" i="10"/>
  <c r="AX8" i="10"/>
  <c r="AR10" i="10"/>
  <c r="AO11" i="10"/>
  <c r="E23" i="10"/>
  <c r="T18" i="10"/>
  <c r="AL12" i="10"/>
  <c r="AF14" i="10"/>
  <c r="AI13" i="10"/>
  <c r="AU9" i="10"/>
  <c r="BH3" i="10"/>
  <c r="BI2" i="10" s="1"/>
  <c r="BG5" i="10"/>
  <c r="BG1" i="10"/>
  <c r="BJ4" i="10"/>
  <c r="W17" i="10"/>
  <c r="AC15" i="10"/>
  <c r="H22" i="10"/>
  <c r="K21" i="10"/>
  <c r="Z16" i="10"/>
  <c r="BA7" i="10"/>
  <c r="Q19" i="10"/>
  <c r="BD6" i="10"/>
  <c r="N20" i="10"/>
  <c r="AB16" i="1"/>
  <c r="D24" i="1"/>
  <c r="M21" i="1"/>
  <c r="S19" i="1"/>
  <c r="G23" i="1"/>
  <c r="A25" i="1"/>
  <c r="P20" i="1"/>
  <c r="V18" i="1"/>
  <c r="AE15" i="1"/>
  <c r="J22" i="1"/>
  <c r="AH14" i="1"/>
  <c r="Y17" i="1"/>
  <c r="A35" i="2" l="1"/>
  <c r="E34" i="2"/>
  <c r="B27" i="10"/>
  <c r="Q20" i="10"/>
  <c r="Z17" i="10"/>
  <c r="K22" i="10"/>
  <c r="H23" i="10"/>
  <c r="AC16" i="10"/>
  <c r="W18" i="10"/>
  <c r="BK3" i="10"/>
  <c r="BL2" i="10" s="1"/>
  <c r="BJ5" i="10"/>
  <c r="BM4" i="10"/>
  <c r="BJ1" i="10"/>
  <c r="BG6" i="10"/>
  <c r="E24" i="10"/>
  <c r="AO12" i="10"/>
  <c r="AR11" i="10"/>
  <c r="N21" i="10"/>
  <c r="BD7" i="10"/>
  <c r="BA8" i="10"/>
  <c r="AU10" i="10"/>
  <c r="AI14" i="10"/>
  <c r="AF15" i="10"/>
  <c r="AL13" i="10"/>
  <c r="T19" i="10"/>
  <c r="AX9" i="10"/>
  <c r="Y18" i="1"/>
  <c r="AH15" i="1"/>
  <c r="J23" i="1"/>
  <c r="AE16" i="1"/>
  <c r="V19" i="1"/>
  <c r="P21" i="1"/>
  <c r="A26" i="1"/>
  <c r="G24" i="1"/>
  <c r="S20" i="1"/>
  <c r="M22" i="1"/>
  <c r="D25" i="1"/>
  <c r="AB17" i="1"/>
  <c r="E35" i="2" l="1"/>
  <c r="A36" i="2"/>
  <c r="B28" i="10"/>
  <c r="BA9" i="10"/>
  <c r="BD8" i="10"/>
  <c r="AR12" i="10"/>
  <c r="AO13" i="10"/>
  <c r="BJ6" i="10"/>
  <c r="W19" i="10"/>
  <c r="AC17" i="10"/>
  <c r="H24" i="10"/>
  <c r="K23" i="10"/>
  <c r="Z18" i="10"/>
  <c r="Q21" i="10"/>
  <c r="AX10" i="10"/>
  <c r="T20" i="10"/>
  <c r="AL14" i="10"/>
  <c r="AF16" i="10"/>
  <c r="AI15" i="10"/>
  <c r="AU11" i="10"/>
  <c r="N22" i="10"/>
  <c r="E25" i="10"/>
  <c r="BG7" i="10"/>
  <c r="BN3" i="10"/>
  <c r="BO2" i="10" s="1"/>
  <c r="BM1" i="10"/>
  <c r="BM5" i="10"/>
  <c r="BP4" i="10"/>
  <c r="AB18" i="1"/>
  <c r="D26" i="1"/>
  <c r="M23" i="1"/>
  <c r="S21" i="1"/>
  <c r="G25" i="1"/>
  <c r="A27" i="1"/>
  <c r="P22" i="1"/>
  <c r="V20" i="1"/>
  <c r="AE17" i="1"/>
  <c r="J24" i="1"/>
  <c r="AH16" i="1"/>
  <c r="Y19" i="1"/>
  <c r="A37" i="2" l="1"/>
  <c r="A38" i="2" s="1"/>
  <c r="E36" i="2"/>
  <c r="BQ3" i="10"/>
  <c r="BR2" i="10" s="1"/>
  <c r="BP1" i="10"/>
  <c r="BS4" i="10"/>
  <c r="BP5" i="10"/>
  <c r="AU12" i="10"/>
  <c r="AI16" i="10"/>
  <c r="AF17" i="10"/>
  <c r="AL15" i="10"/>
  <c r="AX11" i="10"/>
  <c r="AO14" i="10"/>
  <c r="AR13" i="10"/>
  <c r="BD9" i="10"/>
  <c r="BM6" i="10"/>
  <c r="BG8" i="10"/>
  <c r="E26" i="10"/>
  <c r="N23" i="10"/>
  <c r="T21" i="10"/>
  <c r="Q22" i="10"/>
  <c r="Z19" i="10"/>
  <c r="K24" i="10"/>
  <c r="H25" i="10"/>
  <c r="AC18" i="10"/>
  <c r="W20" i="10"/>
  <c r="BJ7" i="10"/>
  <c r="BA10" i="10"/>
  <c r="Y20" i="1"/>
  <c r="AH17" i="1"/>
  <c r="J25" i="1"/>
  <c r="AE18" i="1"/>
  <c r="V21" i="1"/>
  <c r="P23" i="1"/>
  <c r="A28" i="1"/>
  <c r="G26" i="1"/>
  <c r="S22" i="1"/>
  <c r="M24" i="1"/>
  <c r="D27" i="1"/>
  <c r="AB19" i="1"/>
  <c r="A39" i="2" l="1"/>
  <c r="E38" i="2"/>
  <c r="E37" i="2"/>
  <c r="T22" i="10"/>
  <c r="N24" i="10"/>
  <c r="BA11" i="10"/>
  <c r="W21" i="10"/>
  <c r="AC19" i="10"/>
  <c r="H26" i="10"/>
  <c r="K25" i="10"/>
  <c r="Z20" i="10"/>
  <c r="Q23" i="10"/>
  <c r="E27" i="10"/>
  <c r="BG9" i="10"/>
  <c r="BD10" i="10"/>
  <c r="AR14" i="10"/>
  <c r="AO15" i="10"/>
  <c r="AX12" i="10"/>
  <c r="AL16" i="10"/>
  <c r="AF18" i="10"/>
  <c r="AI17" i="10"/>
  <c r="AU13" i="10"/>
  <c r="BP6" i="10"/>
  <c r="BJ8" i="10"/>
  <c r="BM7" i="10"/>
  <c r="BT3" i="10"/>
  <c r="BU2" i="10" s="1"/>
  <c r="BV4" i="10"/>
  <c r="BS5" i="10"/>
  <c r="BS1" i="10"/>
  <c r="AB20" i="1"/>
  <c r="D28" i="1"/>
  <c r="M25" i="1"/>
  <c r="S23" i="1"/>
  <c r="G27" i="1"/>
  <c r="A29" i="1"/>
  <c r="P24" i="1"/>
  <c r="V22" i="1"/>
  <c r="AE19" i="1"/>
  <c r="J26" i="1"/>
  <c r="AH18" i="1"/>
  <c r="Y21" i="1"/>
  <c r="A40" i="2" l="1"/>
  <c r="E40" i="2" s="1"/>
  <c r="E39" i="2"/>
  <c r="BV5" i="10"/>
  <c r="BW3" i="10"/>
  <c r="BX2" i="10" s="1"/>
  <c r="BY4" i="10"/>
  <c r="BV1" i="10"/>
  <c r="BM8" i="10"/>
  <c r="BJ9" i="10"/>
  <c r="AR15" i="10"/>
  <c r="E28" i="10"/>
  <c r="BA12" i="10"/>
  <c r="AI18" i="10"/>
  <c r="AF19" i="10"/>
  <c r="AL17" i="10"/>
  <c r="BS6" i="10"/>
  <c r="BP7" i="10"/>
  <c r="AU14" i="10"/>
  <c r="AX13" i="10"/>
  <c r="AO16" i="10"/>
  <c r="BD11" i="10"/>
  <c r="BG10" i="10"/>
  <c r="Q24" i="10"/>
  <c r="Z21" i="10"/>
  <c r="K26" i="10"/>
  <c r="H27" i="10"/>
  <c r="AC20" i="10"/>
  <c r="W22" i="10"/>
  <c r="N25" i="10"/>
  <c r="T23" i="10"/>
  <c r="G28" i="1"/>
  <c r="AB21" i="1"/>
  <c r="Y22" i="1"/>
  <c r="AH19" i="1"/>
  <c r="J27" i="1"/>
  <c r="AE20" i="1"/>
  <c r="V23" i="1"/>
  <c r="P25" i="1"/>
  <c r="S24" i="1"/>
  <c r="M26" i="1"/>
  <c r="D29" i="1"/>
  <c r="A41" i="2" l="1"/>
  <c r="BG11" i="10"/>
  <c r="BD12" i="10"/>
  <c r="AO17" i="10"/>
  <c r="AX14" i="10"/>
  <c r="AU15" i="10"/>
  <c r="BP8" i="10"/>
  <c r="AL18" i="10"/>
  <c r="AF20" i="10"/>
  <c r="AI19" i="10"/>
  <c r="BA13" i="10"/>
  <c r="AR16" i="10"/>
  <c r="BJ10" i="10"/>
  <c r="T24" i="10"/>
  <c r="N26" i="10"/>
  <c r="W23" i="10"/>
  <c r="AC21" i="10"/>
  <c r="H28" i="10"/>
  <c r="K27" i="10"/>
  <c r="Z22" i="10"/>
  <c r="Q25" i="10"/>
  <c r="BS7" i="10"/>
  <c r="BM9" i="10"/>
  <c r="CB4" i="10"/>
  <c r="BZ3" i="10"/>
  <c r="CA2" i="10" s="1"/>
  <c r="BY5" i="10"/>
  <c r="BY1" i="10"/>
  <c r="BV6" i="10"/>
  <c r="G29" i="1"/>
  <c r="M27" i="1"/>
  <c r="S25" i="1"/>
  <c r="P26" i="1"/>
  <c r="V24" i="1"/>
  <c r="AE21" i="1"/>
  <c r="J28" i="1"/>
  <c r="AH20" i="1"/>
  <c r="Y23" i="1"/>
  <c r="AB22" i="1"/>
  <c r="A42" i="2" l="1"/>
  <c r="E41" i="2"/>
  <c r="BM10" i="10"/>
  <c r="BV7" i="10"/>
  <c r="BY6" i="10"/>
  <c r="CB5" i="10"/>
  <c r="CB1" i="10"/>
  <c r="CE4" i="10"/>
  <c r="CC3" i="10"/>
  <c r="CD2" i="10" s="1"/>
  <c r="BS8" i="10"/>
  <c r="Q26" i="10"/>
  <c r="Z23" i="10"/>
  <c r="K28" i="10"/>
  <c r="AC22" i="10"/>
  <c r="W24" i="10"/>
  <c r="N27" i="10"/>
  <c r="T25" i="10"/>
  <c r="BJ11" i="10"/>
  <c r="AR17" i="10"/>
  <c r="BA14" i="10"/>
  <c r="AI20" i="10"/>
  <c r="AF21" i="10"/>
  <c r="AL19" i="10"/>
  <c r="BP9" i="10"/>
  <c r="AU16" i="10"/>
  <c r="AX15" i="10"/>
  <c r="AO18" i="10"/>
  <c r="BD13" i="10"/>
  <c r="BG12" i="10"/>
  <c r="J29" i="1"/>
  <c r="AB23" i="1"/>
  <c r="Y24" i="1"/>
  <c r="AH21" i="1"/>
  <c r="AE22" i="1"/>
  <c r="V25" i="1"/>
  <c r="P27" i="1"/>
  <c r="S26" i="1"/>
  <c r="M28" i="1"/>
  <c r="A43" i="2" l="1"/>
  <c r="E42" i="2"/>
  <c r="BG13" i="10"/>
  <c r="BD14" i="10"/>
  <c r="AO19" i="10"/>
  <c r="AX16" i="10"/>
  <c r="AU17" i="10"/>
  <c r="BP10" i="10"/>
  <c r="AL20" i="10"/>
  <c r="AF22" i="10"/>
  <c r="AI21" i="10"/>
  <c r="BA15" i="10"/>
  <c r="AR18" i="10"/>
  <c r="BJ12" i="10"/>
  <c r="T26" i="10"/>
  <c r="N28" i="10"/>
  <c r="W25" i="10"/>
  <c r="AC23" i="10"/>
  <c r="Z24" i="10"/>
  <c r="Q27" i="10"/>
  <c r="BS9" i="10"/>
  <c r="CE1" i="10"/>
  <c r="CE5" i="10"/>
  <c r="CF3" i="10"/>
  <c r="CG2" i="10" s="1"/>
  <c r="CH4" i="10"/>
  <c r="CB6" i="10"/>
  <c r="BY7" i="10"/>
  <c r="BV8" i="10"/>
  <c r="BM11" i="10"/>
  <c r="M29" i="1"/>
  <c r="S27" i="1"/>
  <c r="P28" i="1"/>
  <c r="V26" i="1"/>
  <c r="AE23" i="1"/>
  <c r="AH22" i="1"/>
  <c r="Y25" i="1"/>
  <c r="AB24" i="1"/>
  <c r="A44" i="2" l="1"/>
  <c r="E43" i="2"/>
  <c r="BV9" i="10"/>
  <c r="CB7" i="10"/>
  <c r="AC24" i="10"/>
  <c r="W26" i="10"/>
  <c r="T27" i="10"/>
  <c r="CI3" i="10"/>
  <c r="CJ2" i="10" s="1"/>
  <c r="CH5" i="10"/>
  <c r="CK4" i="10"/>
  <c r="CH1" i="10"/>
  <c r="CE6" i="10"/>
  <c r="BJ13" i="10"/>
  <c r="AR19" i="10"/>
  <c r="BA16" i="10"/>
  <c r="AI22" i="10"/>
  <c r="AF23" i="10"/>
  <c r="AL21" i="10"/>
  <c r="BP11" i="10"/>
  <c r="AU18" i="10"/>
  <c r="AX17" i="10"/>
  <c r="AO20" i="10"/>
  <c r="BD15" i="10"/>
  <c r="BG14" i="10"/>
  <c r="BM12" i="10"/>
  <c r="BY8" i="10"/>
  <c r="BS10" i="10"/>
  <c r="Q28" i="10"/>
  <c r="Z25" i="10"/>
  <c r="Y26" i="1"/>
  <c r="AB25" i="1"/>
  <c r="AH23" i="1"/>
  <c r="AE24" i="1"/>
  <c r="V27" i="1"/>
  <c r="P29" i="1"/>
  <c r="S28" i="1"/>
  <c r="E44" i="2" l="1"/>
  <c r="A45" i="2"/>
  <c r="BM13" i="10"/>
  <c r="CH6" i="10"/>
  <c r="Z26" i="10"/>
  <c r="BS11" i="10"/>
  <c r="BY9" i="10"/>
  <c r="BG15" i="10"/>
  <c r="BD16" i="10"/>
  <c r="AO21" i="10"/>
  <c r="AX18" i="10"/>
  <c r="AU19" i="10"/>
  <c r="BP12" i="10"/>
  <c r="AL22" i="10"/>
  <c r="AF24" i="10"/>
  <c r="AI23" i="10"/>
  <c r="BA17" i="10"/>
  <c r="AR20" i="10"/>
  <c r="BJ14" i="10"/>
  <c r="CE7" i="10"/>
  <c r="CL3" i="10"/>
  <c r="CM2" i="10" s="1"/>
  <c r="CK5" i="10"/>
  <c r="CN4" i="10"/>
  <c r="CK1" i="10"/>
  <c r="T28" i="10"/>
  <c r="W27" i="10"/>
  <c r="AC25" i="10"/>
  <c r="CB8" i="10"/>
  <c r="BV10" i="10"/>
  <c r="S29" i="1"/>
  <c r="V28" i="1"/>
  <c r="AE25" i="1"/>
  <c r="AH24" i="1"/>
  <c r="AB26" i="1"/>
  <c r="Y27" i="1"/>
  <c r="E45" i="2" l="1"/>
  <c r="A46" i="2"/>
  <c r="BV11" i="10"/>
  <c r="CB9" i="10"/>
  <c r="W28" i="10"/>
  <c r="CN5" i="10"/>
  <c r="CO3" i="10"/>
  <c r="CP2" i="10" s="1"/>
  <c r="CN1" i="10"/>
  <c r="CQ4" i="10"/>
  <c r="CE8" i="10"/>
  <c r="CK6" i="10"/>
  <c r="BJ15" i="10"/>
  <c r="AR21" i="10"/>
  <c r="BA18" i="10"/>
  <c r="AI24" i="10"/>
  <c r="AF25" i="10"/>
  <c r="AL23" i="10"/>
  <c r="BP13" i="10"/>
  <c r="AU20" i="10"/>
  <c r="AX19" i="10"/>
  <c r="AO22" i="10"/>
  <c r="BD17" i="10"/>
  <c r="BG16" i="10"/>
  <c r="AC26" i="10"/>
  <c r="BY10" i="10"/>
  <c r="BS12" i="10"/>
  <c r="Z27" i="10"/>
  <c r="CH7" i="10"/>
  <c r="BM14" i="10"/>
  <c r="Y28" i="1"/>
  <c r="AB27" i="1"/>
  <c r="AH25" i="1"/>
  <c r="AE26" i="1"/>
  <c r="V29" i="1"/>
  <c r="A47" i="2" l="1"/>
  <c r="E46" i="2"/>
  <c r="CH8" i="10"/>
  <c r="Z28" i="10"/>
  <c r="BY11" i="10"/>
  <c r="AC27" i="10"/>
  <c r="BM15" i="10"/>
  <c r="BG17" i="10"/>
  <c r="BD18" i="10"/>
  <c r="AO23" i="10"/>
  <c r="AX20" i="10"/>
  <c r="AU21" i="10"/>
  <c r="BP14" i="10"/>
  <c r="AL24" i="10"/>
  <c r="AF26" i="10"/>
  <c r="AI25" i="10"/>
  <c r="BA19" i="10"/>
  <c r="AR22" i="10"/>
  <c r="BJ16" i="10"/>
  <c r="CR3" i="10"/>
  <c r="CS2" i="10" s="1"/>
  <c r="CQ5" i="10"/>
  <c r="CT4" i="10"/>
  <c r="CQ1" i="10"/>
  <c r="BS13" i="10"/>
  <c r="CK7" i="10"/>
  <c r="CE9" i="10"/>
  <c r="CN6" i="10"/>
  <c r="CB10" i="10"/>
  <c r="BV12" i="10"/>
  <c r="AE27" i="1"/>
  <c r="AH26" i="1"/>
  <c r="AB28" i="1"/>
  <c r="Y29" i="1"/>
  <c r="A48" i="2" l="1"/>
  <c r="E47" i="2"/>
  <c r="CQ6" i="10"/>
  <c r="BJ17" i="10"/>
  <c r="AR23" i="10"/>
  <c r="BA20" i="10"/>
  <c r="AI26" i="10"/>
  <c r="AF27" i="10"/>
  <c r="AL25" i="10"/>
  <c r="BM16" i="10"/>
  <c r="AC28" i="10"/>
  <c r="BV13" i="10"/>
  <c r="CB11" i="10"/>
  <c r="CN7" i="10"/>
  <c r="CE10" i="10"/>
  <c r="CK8" i="10"/>
  <c r="BS14" i="10"/>
  <c r="CW4" i="10"/>
  <c r="CT5" i="10"/>
  <c r="CU3" i="10"/>
  <c r="CV2" i="10" s="1"/>
  <c r="CT1" i="10"/>
  <c r="BP15" i="10"/>
  <c r="AU22" i="10"/>
  <c r="AX21" i="10"/>
  <c r="AO24" i="10"/>
  <c r="BD19" i="10"/>
  <c r="BG18" i="10"/>
  <c r="BY12" i="10"/>
  <c r="CH9" i="10"/>
  <c r="AB29" i="1"/>
  <c r="AH27" i="1"/>
  <c r="AE28" i="1"/>
  <c r="A49" i="2" l="1"/>
  <c r="E48" i="2"/>
  <c r="CH10" i="10"/>
  <c r="BY13" i="10"/>
  <c r="CX3" i="10"/>
  <c r="CY2" i="10" s="1"/>
  <c r="CZ4" i="10"/>
  <c r="CW1" i="10"/>
  <c r="CW5" i="10"/>
  <c r="CK9" i="10"/>
  <c r="CN8" i="10"/>
  <c r="BG19" i="10"/>
  <c r="BD20" i="10"/>
  <c r="AO25" i="10"/>
  <c r="AX22" i="10"/>
  <c r="AU23" i="10"/>
  <c r="BP16" i="10"/>
  <c r="CT6" i="10"/>
  <c r="AL26" i="10"/>
  <c r="AF28" i="10"/>
  <c r="AI27" i="10"/>
  <c r="BA21" i="10"/>
  <c r="AR24" i="10"/>
  <c r="BJ18" i="10"/>
  <c r="BS15" i="10"/>
  <c r="CE11" i="10"/>
  <c r="CB12" i="10"/>
  <c r="BV14" i="10"/>
  <c r="BM17" i="10"/>
  <c r="CQ7" i="10"/>
  <c r="AE29" i="1"/>
  <c r="AH28" i="1"/>
  <c r="E49" i="2" l="1"/>
  <c r="A50" i="2"/>
  <c r="CW6" i="10"/>
  <c r="DC4" i="10"/>
  <c r="CZ5" i="10"/>
  <c r="CZ1" i="10"/>
  <c r="DA3" i="10"/>
  <c r="DB2" i="10" s="1"/>
  <c r="BM18" i="10"/>
  <c r="CQ8" i="10"/>
  <c r="BV15" i="10"/>
  <c r="CB13" i="10"/>
  <c r="CE12" i="10"/>
  <c r="BS16" i="10"/>
  <c r="BJ19" i="10"/>
  <c r="AR25" i="10"/>
  <c r="BA22" i="10"/>
  <c r="AI28" i="10"/>
  <c r="AL27" i="10"/>
  <c r="CT7" i="10"/>
  <c r="BP17" i="10"/>
  <c r="AU24" i="10"/>
  <c r="AX23" i="10"/>
  <c r="AO26" i="10"/>
  <c r="BD21" i="10"/>
  <c r="BG20" i="10"/>
  <c r="CN9" i="10"/>
  <c r="CK10" i="10"/>
  <c r="BY14" i="10"/>
  <c r="CH11" i="10"/>
  <c r="AH29" i="1"/>
  <c r="A51" i="2" l="1"/>
  <c r="E50" i="2"/>
  <c r="BM19" i="10"/>
  <c r="CZ6" i="10"/>
  <c r="CH12" i="10"/>
  <c r="BY15" i="10"/>
  <c r="CK11" i="10"/>
  <c r="CN10" i="10"/>
  <c r="BG21" i="10"/>
  <c r="BD22" i="10"/>
  <c r="AO27" i="10"/>
  <c r="AX24" i="10"/>
  <c r="AU25" i="10"/>
  <c r="BP18" i="10"/>
  <c r="CT8" i="10"/>
  <c r="AL28" i="10"/>
  <c r="BA23" i="10"/>
  <c r="AR26" i="10"/>
  <c r="BJ20" i="10"/>
  <c r="BS17" i="10"/>
  <c r="CE13" i="10"/>
  <c r="CB14" i="10"/>
  <c r="BV16" i="10"/>
  <c r="CQ9" i="10"/>
  <c r="DD3" i="10"/>
  <c r="DE2" i="10" s="1"/>
  <c r="DC5" i="10"/>
  <c r="DC1" i="10"/>
  <c r="DF4" i="10"/>
  <c r="CW7" i="10"/>
  <c r="A52" i="2" l="1"/>
  <c r="E51" i="2"/>
  <c r="DC6" i="10"/>
  <c r="BM20" i="10"/>
  <c r="DF5" i="10"/>
  <c r="DF1" i="10"/>
  <c r="DG3" i="10"/>
  <c r="DH2" i="10" s="1"/>
  <c r="DI4" i="10"/>
  <c r="CW8" i="10"/>
  <c r="CQ10" i="10"/>
  <c r="BV17" i="10"/>
  <c r="CB15" i="10"/>
  <c r="CE14" i="10"/>
  <c r="BS18" i="10"/>
  <c r="BJ21" i="10"/>
  <c r="AR27" i="10"/>
  <c r="BA24" i="10"/>
  <c r="CT9" i="10"/>
  <c r="BP19" i="10"/>
  <c r="AU26" i="10"/>
  <c r="AX25" i="10"/>
  <c r="AO28" i="10"/>
  <c r="BD23" i="10"/>
  <c r="BG22" i="10"/>
  <c r="CN11" i="10"/>
  <c r="CK12" i="10"/>
  <c r="BY16" i="10"/>
  <c r="CH13" i="10"/>
  <c r="CZ7" i="10"/>
  <c r="A53" i="2" l="1"/>
  <c r="E52" i="2"/>
  <c r="CZ8" i="10"/>
  <c r="CH14" i="10"/>
  <c r="BY17" i="10"/>
  <c r="CK13" i="10"/>
  <c r="CN12" i="10"/>
  <c r="BG23" i="10"/>
  <c r="BD24" i="10"/>
  <c r="AX26" i="10"/>
  <c r="AU27" i="10"/>
  <c r="BP20" i="10"/>
  <c r="BA25" i="10"/>
  <c r="AR28" i="10"/>
  <c r="BJ22" i="10"/>
  <c r="DI5" i="10"/>
  <c r="DI1" i="10"/>
  <c r="DL4" i="10"/>
  <c r="DJ3" i="10"/>
  <c r="DK2" i="10" s="1"/>
  <c r="CT10" i="10"/>
  <c r="BS19" i="10"/>
  <c r="CE15" i="10"/>
  <c r="CB16" i="10"/>
  <c r="BV18" i="10"/>
  <c r="CQ11" i="10"/>
  <c r="CW9" i="10"/>
  <c r="DF6" i="10"/>
  <c r="BM21" i="10"/>
  <c r="DC7" i="10"/>
  <c r="A54" i="2" l="1"/>
  <c r="E53" i="2"/>
  <c r="BP21" i="10"/>
  <c r="BG24" i="10"/>
  <c r="DC8" i="10"/>
  <c r="BM22" i="10"/>
  <c r="DF7" i="10"/>
  <c r="CW10" i="10"/>
  <c r="CQ12" i="10"/>
  <c r="BV19" i="10"/>
  <c r="CB17" i="10"/>
  <c r="CE16" i="10"/>
  <c r="BS20" i="10"/>
  <c r="CT11" i="10"/>
  <c r="DL1" i="10"/>
  <c r="DM3" i="10"/>
  <c r="DN2" i="10" s="1"/>
  <c r="DL5" i="10"/>
  <c r="DO4" i="10"/>
  <c r="DI6" i="10"/>
  <c r="BJ23" i="10"/>
  <c r="BA26" i="10"/>
  <c r="AU28" i="10"/>
  <c r="AX27" i="10"/>
  <c r="BD25" i="10"/>
  <c r="CN13" i="10"/>
  <c r="CK14" i="10"/>
  <c r="BY18" i="10"/>
  <c r="CH15" i="10"/>
  <c r="CZ9" i="10"/>
  <c r="A55" i="2" l="1"/>
  <c r="E54" i="2"/>
  <c r="BM23" i="10"/>
  <c r="DO5" i="10"/>
  <c r="DO1" i="10"/>
  <c r="DP3" i="10"/>
  <c r="DQ2" i="10" s="1"/>
  <c r="DR4" i="10"/>
  <c r="CZ10" i="10"/>
  <c r="CH16" i="10"/>
  <c r="BY19" i="10"/>
  <c r="CK15" i="10"/>
  <c r="CN14" i="10"/>
  <c r="BD26" i="10"/>
  <c r="AX28" i="10"/>
  <c r="BA27" i="10"/>
  <c r="BJ24" i="10"/>
  <c r="DI7" i="10"/>
  <c r="DL6" i="10"/>
  <c r="CT12" i="10"/>
  <c r="BS21" i="10"/>
  <c r="CE17" i="10"/>
  <c r="CB18" i="10"/>
  <c r="BV20" i="10"/>
  <c r="CQ13" i="10"/>
  <c r="CW11" i="10"/>
  <c r="DF8" i="10"/>
  <c r="DC9" i="10"/>
  <c r="BG25" i="10"/>
  <c r="BP22" i="10"/>
  <c r="E55" i="2" l="1"/>
  <c r="A56" i="2"/>
  <c r="BP23" i="10"/>
  <c r="BG26" i="10"/>
  <c r="BJ25" i="10"/>
  <c r="BA28" i="10"/>
  <c r="BD27" i="10"/>
  <c r="DU4" i="10"/>
  <c r="DR5" i="10"/>
  <c r="DR1" i="10"/>
  <c r="DS3" i="10"/>
  <c r="DT2" i="10" s="1"/>
  <c r="DC10" i="10"/>
  <c r="DF9" i="10"/>
  <c r="CW12" i="10"/>
  <c r="CQ14" i="10"/>
  <c r="BV21" i="10"/>
  <c r="CB19" i="10"/>
  <c r="CE18" i="10"/>
  <c r="BS22" i="10"/>
  <c r="CT13" i="10"/>
  <c r="DL7" i="10"/>
  <c r="DI8" i="10"/>
  <c r="CN15" i="10"/>
  <c r="CK16" i="10"/>
  <c r="BY20" i="10"/>
  <c r="CH17" i="10"/>
  <c r="CZ11" i="10"/>
  <c r="DO6" i="10"/>
  <c r="BM24" i="10"/>
  <c r="D53" i="1" l="1"/>
  <c r="A57" i="2"/>
  <c r="E56" i="2"/>
  <c r="DO7" i="10"/>
  <c r="CH18" i="10"/>
  <c r="BY21" i="10"/>
  <c r="CN16" i="10"/>
  <c r="DL8" i="10"/>
  <c r="DR6" i="10"/>
  <c r="BD28" i="10"/>
  <c r="BJ26" i="10"/>
  <c r="BG27" i="10"/>
  <c r="BP24" i="10"/>
  <c r="BM25" i="10"/>
  <c r="CZ12" i="10"/>
  <c r="CK17" i="10"/>
  <c r="DI9" i="10"/>
  <c r="CT14" i="10"/>
  <c r="BS23" i="10"/>
  <c r="CE19" i="10"/>
  <c r="CB20" i="10"/>
  <c r="BV22" i="10"/>
  <c r="CQ15" i="10"/>
  <c r="CW13" i="10"/>
  <c r="DF10" i="10"/>
  <c r="DC11" i="10"/>
  <c r="DU1" i="10"/>
  <c r="DU5" i="10"/>
  <c r="DV3" i="10"/>
  <c r="DW2" i="10" s="1"/>
  <c r="DX4" i="10"/>
  <c r="D51" i="1" s="1"/>
  <c r="D56" i="1" l="1"/>
  <c r="D55" i="1"/>
  <c r="A58" i="2"/>
  <c r="E57" i="2"/>
  <c r="DX5" i="10"/>
  <c r="DY3" i="10"/>
  <c r="DX1" i="10"/>
  <c r="DU6" i="10"/>
  <c r="BM26" i="10"/>
  <c r="DR7" i="10"/>
  <c r="DL9" i="10"/>
  <c r="DC12" i="10"/>
  <c r="DF11" i="10"/>
  <c r="CW14" i="10"/>
  <c r="CQ16" i="10"/>
  <c r="BV23" i="10"/>
  <c r="CB21" i="10"/>
  <c r="CE20" i="10"/>
  <c r="BS24" i="10"/>
  <c r="CT15" i="10"/>
  <c r="DI10" i="10"/>
  <c r="CK18" i="10"/>
  <c r="CZ13" i="10"/>
  <c r="BP25" i="10"/>
  <c r="BG28" i="10"/>
  <c r="BJ27" i="10"/>
  <c r="CN17" i="10"/>
  <c r="BY22" i="10"/>
  <c r="CH19" i="10"/>
  <c r="DO8" i="10"/>
  <c r="A59" i="2" l="1"/>
  <c r="E58" i="2"/>
  <c r="BJ28" i="10"/>
  <c r="BM27" i="10"/>
  <c r="DX6" i="10"/>
  <c r="DO9" i="10"/>
  <c r="CH20" i="10"/>
  <c r="BY23" i="10"/>
  <c r="CN18" i="10"/>
  <c r="BP26" i="10"/>
  <c r="CZ14" i="10"/>
  <c r="CK19" i="10"/>
  <c r="DI11" i="10"/>
  <c r="CT16" i="10"/>
  <c r="BS25" i="10"/>
  <c r="CE21" i="10"/>
  <c r="CB22" i="10"/>
  <c r="BV24" i="10"/>
  <c r="CQ17" i="10"/>
  <c r="CW15" i="10"/>
  <c r="DF12" i="10"/>
  <c r="DC13" i="10"/>
  <c r="DL10" i="10"/>
  <c r="DR8" i="10"/>
  <c r="DU7" i="10"/>
  <c r="DZ2" i="10"/>
  <c r="C54" i="1" s="1"/>
  <c r="A60" i="2" l="1"/>
  <c r="E59" i="2"/>
  <c r="DU8" i="10"/>
  <c r="BP27" i="10"/>
  <c r="BM28" i="10"/>
  <c r="DR9" i="10"/>
  <c r="DL11" i="10"/>
  <c r="DC14" i="10"/>
  <c r="DF13" i="10"/>
  <c r="CW16" i="10"/>
  <c r="CQ18" i="10"/>
  <c r="BV25" i="10"/>
  <c r="CB23" i="10"/>
  <c r="CE22" i="10"/>
  <c r="BS26" i="10"/>
  <c r="CT17" i="10"/>
  <c r="DI12" i="10"/>
  <c r="CK20" i="10"/>
  <c r="CZ15" i="10"/>
  <c r="CN19" i="10"/>
  <c r="BY24" i="10"/>
  <c r="CH21" i="10"/>
  <c r="DO10" i="10"/>
  <c r="DX7" i="10"/>
  <c r="A61" i="2" l="1"/>
  <c r="E60" i="2"/>
  <c r="DX8" i="10"/>
  <c r="DO11" i="10"/>
  <c r="CH22" i="10"/>
  <c r="BY25" i="10"/>
  <c r="CN20" i="10"/>
  <c r="CZ16" i="10"/>
  <c r="CK21" i="10"/>
  <c r="DI13" i="10"/>
  <c r="CT18" i="10"/>
  <c r="BS27" i="10"/>
  <c r="CE23" i="10"/>
  <c r="CB24" i="10"/>
  <c r="BV26" i="10"/>
  <c r="CQ19" i="10"/>
  <c r="CW17" i="10"/>
  <c r="DF14" i="10"/>
  <c r="DC15" i="10"/>
  <c r="DL12" i="10"/>
  <c r="DR10" i="10"/>
  <c r="BP28" i="10"/>
  <c r="DU9" i="10"/>
  <c r="A62" i="2" l="1"/>
  <c r="E61" i="2"/>
  <c r="DU10" i="10"/>
  <c r="DR11" i="10"/>
  <c r="DL13" i="10"/>
  <c r="DC16" i="10"/>
  <c r="DF15" i="10"/>
  <c r="CW18" i="10"/>
  <c r="CQ20" i="10"/>
  <c r="BV27" i="10"/>
  <c r="CB25" i="10"/>
  <c r="CE24" i="10"/>
  <c r="BS28" i="10"/>
  <c r="CT19" i="10"/>
  <c r="DI14" i="10"/>
  <c r="CK22" i="10"/>
  <c r="CZ17" i="10"/>
  <c r="CN21" i="10"/>
  <c r="BY26" i="10"/>
  <c r="CH23" i="10"/>
  <c r="DO12" i="10"/>
  <c r="DX9" i="10"/>
  <c r="E62" i="2" l="1"/>
  <c r="A63" i="2"/>
  <c r="DX10" i="10"/>
  <c r="DO13" i="10"/>
  <c r="CH24" i="10"/>
  <c r="BY27" i="10"/>
  <c r="CN22" i="10"/>
  <c r="CZ18" i="10"/>
  <c r="CK23" i="10"/>
  <c r="DI15" i="10"/>
  <c r="CT20" i="10"/>
  <c r="CE25" i="10"/>
  <c r="CB26" i="10"/>
  <c r="BV28" i="10"/>
  <c r="CQ21" i="10"/>
  <c r="CW19" i="10"/>
  <c r="DF16" i="10"/>
  <c r="DC17" i="10"/>
  <c r="DL14" i="10"/>
  <c r="DR12" i="10"/>
  <c r="DU11" i="10"/>
  <c r="A64" i="2" l="1"/>
  <c r="E63" i="2"/>
  <c r="DU12" i="10"/>
  <c r="DR13" i="10"/>
  <c r="DL15" i="10"/>
  <c r="DC18" i="10"/>
  <c r="DF17" i="10"/>
  <c r="CW20" i="10"/>
  <c r="CQ22" i="10"/>
  <c r="CB27" i="10"/>
  <c r="CE26" i="10"/>
  <c r="CT21" i="10"/>
  <c r="DI16" i="10"/>
  <c r="CK24" i="10"/>
  <c r="CZ19" i="10"/>
  <c r="CN23" i="10"/>
  <c r="BY28" i="10"/>
  <c r="CH25" i="10"/>
  <c r="DO14" i="10"/>
  <c r="DX11" i="10"/>
  <c r="A65" i="2" l="1"/>
  <c r="E64" i="2"/>
  <c r="DX12" i="10"/>
  <c r="DO15" i="10"/>
  <c r="CH26" i="10"/>
  <c r="CN24" i="10"/>
  <c r="CZ20" i="10"/>
  <c r="CK25" i="10"/>
  <c r="DI17" i="10"/>
  <c r="CT22" i="10"/>
  <c r="CE27" i="10"/>
  <c r="CB28" i="10"/>
  <c r="CQ23" i="10"/>
  <c r="CW21" i="10"/>
  <c r="DF18" i="10"/>
  <c r="DC19" i="10"/>
  <c r="DL16" i="10"/>
  <c r="DR14" i="10"/>
  <c r="DU13" i="10"/>
  <c r="A66" i="2" l="1"/>
  <c r="E65" i="2"/>
  <c r="DU14" i="10"/>
  <c r="DR15" i="10"/>
  <c r="DC20" i="10"/>
  <c r="DF19" i="10"/>
  <c r="CW22" i="10"/>
  <c r="CQ24" i="10"/>
  <c r="CE28" i="10"/>
  <c r="CT23" i="10"/>
  <c r="DI18" i="10"/>
  <c r="CK26" i="10"/>
  <c r="CZ21" i="10"/>
  <c r="CN25" i="10"/>
  <c r="DL17" i="10"/>
  <c r="CH27" i="10"/>
  <c r="DO16" i="10"/>
  <c r="DX13" i="10"/>
  <c r="A67" i="2" l="1"/>
  <c r="E66" i="2"/>
  <c r="DX14" i="10"/>
  <c r="CN26" i="10"/>
  <c r="CZ22" i="10"/>
  <c r="CK27" i="10"/>
  <c r="DI19" i="10"/>
  <c r="CT24" i="10"/>
  <c r="CH28" i="10"/>
  <c r="DL18" i="10"/>
  <c r="DO17" i="10"/>
  <c r="CQ25" i="10"/>
  <c r="CW23" i="10"/>
  <c r="DF20" i="10"/>
  <c r="DC21" i="10"/>
  <c r="DR16" i="10"/>
  <c r="DU15" i="10"/>
  <c r="A68" i="2" l="1"/>
  <c r="E67" i="2"/>
  <c r="DC22" i="10"/>
  <c r="DF21" i="10"/>
  <c r="CW24" i="10"/>
  <c r="CQ26" i="10"/>
  <c r="CT25" i="10"/>
  <c r="DI20" i="10"/>
  <c r="CK28" i="10"/>
  <c r="CZ23" i="10"/>
  <c r="CN27" i="10"/>
  <c r="DX15" i="10"/>
  <c r="DR17" i="10"/>
  <c r="DU16" i="10"/>
  <c r="DO18" i="10"/>
  <c r="DL19" i="10"/>
  <c r="A69" i="2" l="1"/>
  <c r="E68" i="2"/>
  <c r="DL20" i="10"/>
  <c r="DO19" i="10"/>
  <c r="DU17" i="10"/>
  <c r="DR18" i="10"/>
  <c r="DX16" i="10"/>
  <c r="CN28" i="10"/>
  <c r="CZ24" i="10"/>
  <c r="DI21" i="10"/>
  <c r="CT26" i="10"/>
  <c r="CQ27" i="10"/>
  <c r="CW25" i="10"/>
  <c r="DF22" i="10"/>
  <c r="DC23" i="10"/>
  <c r="A70" i="2" l="1"/>
  <c r="E69" i="2"/>
  <c r="DL21" i="10"/>
  <c r="DC24" i="10"/>
  <c r="DF23" i="10"/>
  <c r="CW26" i="10"/>
  <c r="CQ28" i="10"/>
  <c r="CT27" i="10"/>
  <c r="DI22" i="10"/>
  <c r="CZ25" i="10"/>
  <c r="DX17" i="10"/>
  <c r="DR19" i="10"/>
  <c r="DU18" i="10"/>
  <c r="DO20" i="10"/>
  <c r="E70" i="2" l="1"/>
  <c r="A71" i="2"/>
  <c r="DO21" i="10"/>
  <c r="DU19" i="10"/>
  <c r="DR20" i="10"/>
  <c r="DX18" i="10"/>
  <c r="CZ26" i="10"/>
  <c r="DI23" i="10"/>
  <c r="CT28" i="10"/>
  <c r="CW27" i="10"/>
  <c r="DF24" i="10"/>
  <c r="DC25" i="10"/>
  <c r="DL22" i="10"/>
  <c r="E71" i="2" l="1"/>
  <c r="A72" i="2"/>
  <c r="DU20" i="10"/>
  <c r="DL23" i="10"/>
  <c r="DC26" i="10"/>
  <c r="DF25" i="10"/>
  <c r="CW28" i="10"/>
  <c r="DI24" i="10"/>
  <c r="CZ27" i="10"/>
  <c r="DX19" i="10"/>
  <c r="DR21" i="10"/>
  <c r="DO22" i="10"/>
  <c r="E72" i="2" l="1"/>
  <c r="A73" i="2"/>
  <c r="DO23" i="10"/>
  <c r="DR22" i="10"/>
  <c r="DX20" i="10"/>
  <c r="CZ28" i="10"/>
  <c r="DI25" i="10"/>
  <c r="DF26" i="10"/>
  <c r="DC27" i="10"/>
  <c r="DL24" i="10"/>
  <c r="DU21" i="10"/>
  <c r="E73" i="2" l="1"/>
  <c r="A74" i="2"/>
  <c r="DL25" i="10"/>
  <c r="DR23" i="10"/>
  <c r="DU22" i="10"/>
  <c r="DC28" i="10"/>
  <c r="DF27" i="10"/>
  <c r="DI26" i="10"/>
  <c r="DX21" i="10"/>
  <c r="DO24" i="10"/>
  <c r="A75" i="2" l="1"/>
  <c r="E74" i="2"/>
  <c r="DO25" i="10"/>
  <c r="DX22" i="10"/>
  <c r="DI27" i="10"/>
  <c r="DF28" i="10"/>
  <c r="DU23" i="10"/>
  <c r="DR24" i="10"/>
  <c r="DL26" i="10"/>
  <c r="A76" i="2" l="1"/>
  <c r="E75" i="2"/>
  <c r="DL27" i="10"/>
  <c r="DR25" i="10"/>
  <c r="DU24" i="10"/>
  <c r="DI28" i="10"/>
  <c r="DX23" i="10"/>
  <c r="DO26" i="10"/>
  <c r="A77" i="2" l="1"/>
  <c r="E76" i="2"/>
  <c r="DO27" i="10"/>
  <c r="DX24" i="10"/>
  <c r="DU25" i="10"/>
  <c r="DR26" i="10"/>
  <c r="DL28" i="10"/>
  <c r="A78" i="2" l="1"/>
  <c r="E77" i="2"/>
  <c r="DR27" i="10"/>
  <c r="DU26" i="10"/>
  <c r="DX25" i="10"/>
  <c r="DO28" i="10"/>
  <c r="A79" i="2" l="1"/>
  <c r="E78" i="2"/>
  <c r="DX26" i="10"/>
  <c r="DU27" i="10"/>
  <c r="DR28" i="10"/>
  <c r="A80" i="2" l="1"/>
  <c r="E79" i="2"/>
  <c r="DU28" i="10"/>
  <c r="DX27" i="10"/>
  <c r="A81" i="2" l="1"/>
  <c r="E80" i="2"/>
  <c r="DX28" i="10"/>
  <c r="E81" i="2" l="1"/>
  <c r="A82" i="2"/>
  <c r="A83" i="2" l="1"/>
  <c r="E82" i="2"/>
  <c r="A84" i="2" l="1"/>
  <c r="E83" i="2"/>
  <c r="A85" i="2" l="1"/>
  <c r="E84" i="2"/>
  <c r="A86" i="2" l="1"/>
  <c r="E85" i="2"/>
  <c r="A87" i="2" l="1"/>
  <c r="E86" i="2"/>
  <c r="A88" i="2" l="1"/>
  <c r="A89" i="2" s="1"/>
  <c r="E87" i="2"/>
  <c r="E88" i="2" l="1"/>
  <c r="A90" i="2" l="1"/>
  <c r="E89" i="2"/>
  <c r="A91" i="2" l="1"/>
  <c r="E90" i="2"/>
  <c r="A92" i="2" l="1"/>
  <c r="E91" i="2"/>
  <c r="A93" i="2" l="1"/>
  <c r="E92" i="2"/>
  <c r="A94" i="2" l="1"/>
  <c r="E93" i="2"/>
  <c r="A95" i="2" l="1"/>
  <c r="A96" i="2" s="1"/>
  <c r="E94" i="2"/>
  <c r="E95" i="2" l="1"/>
  <c r="E96" i="2" l="1"/>
  <c r="A97" i="2"/>
  <c r="A61" i="1"/>
  <c r="A57" i="1"/>
  <c r="A59" i="1"/>
  <c r="A56" i="1"/>
  <c r="A54" i="1"/>
  <c r="A53" i="1"/>
  <c r="A55" i="1"/>
  <c r="A50" i="1"/>
  <c r="A51" i="1"/>
  <c r="A60" i="1"/>
  <c r="A52" i="1"/>
  <c r="A49" i="1"/>
  <c r="A58" i="1"/>
  <c r="C58" i="1"/>
  <c r="C56" i="1"/>
  <c r="C50" i="1"/>
  <c r="C59" i="1"/>
  <c r="C53" i="1"/>
  <c r="C52" i="1"/>
  <c r="C49" i="1"/>
  <c r="C61" i="1"/>
  <c r="C60" i="1"/>
  <c r="C57" i="1"/>
  <c r="C51" i="1"/>
  <c r="C55" i="1"/>
  <c r="D50" i="1"/>
  <c r="D61" i="1"/>
  <c r="D57" i="1"/>
  <c r="D58" i="1"/>
  <c r="D60" i="1"/>
  <c r="D49" i="1"/>
  <c r="D59" i="1"/>
  <c r="J56" i="1"/>
  <c r="C62" i="1" l="1"/>
  <c r="D62" i="1"/>
  <c r="A62" i="1"/>
  <c r="E97" i="2"/>
  <c r="A98" i="2"/>
  <c r="G54" i="1"/>
  <c r="G57" i="1"/>
  <c r="G58" i="1"/>
  <c r="G50" i="1"/>
  <c r="G56" i="1"/>
  <c r="G49" i="1"/>
  <c r="G52" i="1"/>
  <c r="G59" i="1"/>
  <c r="G53" i="1"/>
  <c r="G61" i="1"/>
  <c r="G60" i="1"/>
  <c r="G51" i="1"/>
  <c r="G55" i="1"/>
  <c r="B61" i="1"/>
  <c r="B53" i="1"/>
  <c r="B50" i="1"/>
  <c r="B55" i="1"/>
  <c r="B54" i="1"/>
  <c r="B52" i="1"/>
  <c r="B58" i="1"/>
  <c r="B56" i="1"/>
  <c r="B60" i="1"/>
  <c r="B49" i="1"/>
  <c r="B59" i="1"/>
  <c r="B57" i="1"/>
  <c r="B51" i="1"/>
  <c r="A33" i="1"/>
  <c r="A40" i="1"/>
  <c r="A38" i="1"/>
  <c r="A43" i="1"/>
  <c r="A32" i="1"/>
  <c r="A34" i="1"/>
  <c r="A35" i="1"/>
  <c r="A45" i="1"/>
  <c r="A44" i="1"/>
  <c r="A36" i="1"/>
  <c r="A67" i="1"/>
  <c r="A47" i="1"/>
  <c r="A37" i="1"/>
  <c r="A31" i="1"/>
  <c r="A46" i="1"/>
  <c r="A41" i="1"/>
  <c r="A42" i="1"/>
  <c r="A66" i="1"/>
  <c r="J57" i="1"/>
  <c r="J55" i="1"/>
  <c r="J61" i="1"/>
  <c r="J58" i="1"/>
  <c r="J52" i="1"/>
  <c r="J51" i="1"/>
  <c r="AE56" i="1"/>
  <c r="J50" i="1"/>
  <c r="J60" i="1"/>
  <c r="J54" i="1"/>
  <c r="J49" i="1"/>
  <c r="J59" i="1"/>
  <c r="J53" i="1"/>
  <c r="E55" i="1"/>
  <c r="E52" i="1"/>
  <c r="E51" i="1"/>
  <c r="E59" i="1"/>
  <c r="E54" i="1"/>
  <c r="E49" i="1"/>
  <c r="E53" i="1"/>
  <c r="E58" i="1"/>
  <c r="E56" i="1"/>
  <c r="E61" i="1"/>
  <c r="E60" i="1"/>
  <c r="E50" i="1"/>
  <c r="E57" i="1"/>
  <c r="D41" i="1"/>
  <c r="D40" i="1"/>
  <c r="D47" i="1"/>
  <c r="D66" i="1"/>
  <c r="D33" i="1"/>
  <c r="D38" i="1"/>
  <c r="D32" i="1"/>
  <c r="D35" i="1"/>
  <c r="D37" i="1"/>
  <c r="D45" i="1"/>
  <c r="D46" i="1"/>
  <c r="D31" i="1"/>
  <c r="D34" i="1"/>
  <c r="D44" i="1"/>
  <c r="D36" i="1"/>
  <c r="D42" i="1"/>
  <c r="D43" i="1"/>
  <c r="D67" i="1"/>
  <c r="M60" i="1"/>
  <c r="M55" i="1"/>
  <c r="M56" i="1"/>
  <c r="M50" i="1"/>
  <c r="M52" i="1"/>
  <c r="M54" i="1"/>
  <c r="M49" i="1"/>
  <c r="M59" i="1"/>
  <c r="M58" i="1"/>
  <c r="M53" i="1"/>
  <c r="M57" i="1"/>
  <c r="M61" i="1"/>
  <c r="M51" i="1"/>
  <c r="P57" i="1"/>
  <c r="P58" i="1"/>
  <c r="P60" i="1"/>
  <c r="P54" i="1"/>
  <c r="P52" i="1"/>
  <c r="P50" i="1"/>
  <c r="P61" i="1"/>
  <c r="P59" i="1"/>
  <c r="P53" i="1"/>
  <c r="P51" i="1"/>
  <c r="P55" i="1"/>
  <c r="P49" i="1"/>
  <c r="P56" i="1"/>
  <c r="V58" i="1"/>
  <c r="V55" i="1"/>
  <c r="V52" i="1"/>
  <c r="V54" i="1"/>
  <c r="V60" i="1"/>
  <c r="V50" i="1"/>
  <c r="S51" i="1"/>
  <c r="S52" i="1"/>
  <c r="S58" i="1"/>
  <c r="S55" i="1"/>
  <c r="S49" i="1"/>
  <c r="S56" i="1"/>
  <c r="V56" i="1"/>
  <c r="V53" i="1"/>
  <c r="V61" i="1"/>
  <c r="V49" i="1"/>
  <c r="V57" i="1"/>
  <c r="V59" i="1"/>
  <c r="V51" i="1"/>
  <c r="S59" i="1"/>
  <c r="S57" i="1"/>
  <c r="S54" i="1"/>
  <c r="S60" i="1"/>
  <c r="S53" i="1"/>
  <c r="S50" i="1"/>
  <c r="S61" i="1"/>
  <c r="AB55" i="1"/>
  <c r="AB57" i="1"/>
  <c r="AB54" i="1"/>
  <c r="AB60" i="1"/>
  <c r="AB52" i="1"/>
  <c r="AB56" i="1"/>
  <c r="Y61" i="1"/>
  <c r="Y55" i="1"/>
  <c r="Y51" i="1"/>
  <c r="Y54" i="1"/>
  <c r="Y56" i="1"/>
  <c r="Y59" i="1"/>
  <c r="Y53" i="1"/>
  <c r="AB50" i="1"/>
  <c r="AB51" i="1"/>
  <c r="AB53" i="1"/>
  <c r="AB49" i="1"/>
  <c r="AB61" i="1"/>
  <c r="AB58" i="1"/>
  <c r="AB59" i="1"/>
  <c r="Y49" i="1"/>
  <c r="Y52" i="1"/>
  <c r="Y58" i="1"/>
  <c r="Y60" i="1"/>
  <c r="Y57" i="1"/>
  <c r="Y50" i="1"/>
  <c r="AH49" i="1"/>
  <c r="AH58" i="1"/>
  <c r="AH59" i="1"/>
  <c r="AH61" i="1"/>
  <c r="AH55" i="1"/>
  <c r="AH51" i="1"/>
  <c r="AE52" i="1"/>
  <c r="AE58" i="1"/>
  <c r="AE61" i="1"/>
  <c r="AE49" i="1"/>
  <c r="AE59" i="1"/>
  <c r="AE57" i="1"/>
  <c r="AH53" i="1"/>
  <c r="AH60" i="1"/>
  <c r="AH57" i="1"/>
  <c r="AH50" i="1"/>
  <c r="AH52" i="1"/>
  <c r="AH54" i="1"/>
  <c r="AH56" i="1"/>
  <c r="AE54" i="1"/>
  <c r="AE51" i="1"/>
  <c r="AE55" i="1"/>
  <c r="AE53" i="1"/>
  <c r="AE60" i="1"/>
  <c r="AE50" i="1"/>
  <c r="AE37" i="1"/>
  <c r="A99" i="2" l="1"/>
  <c r="E98" i="2"/>
  <c r="G62" i="1"/>
  <c r="G31" i="1"/>
  <c r="G44" i="1"/>
  <c r="G42" i="1"/>
  <c r="G40" i="1"/>
  <c r="G37" i="1"/>
  <c r="G43" i="1"/>
  <c r="G33" i="1"/>
  <c r="G35" i="1"/>
  <c r="G66" i="1"/>
  <c r="H53" i="1"/>
  <c r="H52" i="1"/>
  <c r="H54" i="1"/>
  <c r="H50" i="1"/>
  <c r="H56" i="1"/>
  <c r="H59" i="1"/>
  <c r="H55" i="1"/>
  <c r="F59" i="1"/>
  <c r="F49" i="1"/>
  <c r="F61" i="1"/>
  <c r="F58" i="1"/>
  <c r="F60" i="1"/>
  <c r="F56" i="1"/>
  <c r="G47" i="1"/>
  <c r="G38" i="1"/>
  <c r="G32" i="1"/>
  <c r="G46" i="1"/>
  <c r="G34" i="1"/>
  <c r="G67" i="1"/>
  <c r="G45" i="1"/>
  <c r="G36" i="1"/>
  <c r="G41" i="1"/>
  <c r="H60" i="1"/>
  <c r="H58" i="1"/>
  <c r="H57" i="1"/>
  <c r="H49" i="1"/>
  <c r="H61" i="1"/>
  <c r="H51" i="1"/>
  <c r="J62" i="1"/>
  <c r="J32" i="1"/>
  <c r="J44" i="1"/>
  <c r="J38" i="1"/>
  <c r="J43" i="1"/>
  <c r="J35" i="1"/>
  <c r="J31" i="1"/>
  <c r="J36" i="1"/>
  <c r="J34" i="1"/>
  <c r="J66" i="1"/>
  <c r="K58" i="1"/>
  <c r="K60" i="1"/>
  <c r="K53" i="1"/>
  <c r="K59" i="1"/>
  <c r="K61" i="1"/>
  <c r="K56" i="1"/>
  <c r="I50" i="1"/>
  <c r="I57" i="1"/>
  <c r="I58" i="1"/>
  <c r="I61" i="1"/>
  <c r="I49" i="1"/>
  <c r="I59" i="1"/>
  <c r="I56" i="1"/>
  <c r="I52" i="1"/>
  <c r="I55" i="1"/>
  <c r="I60" i="1"/>
  <c r="I54" i="1"/>
  <c r="I51" i="1"/>
  <c r="I53" i="1"/>
  <c r="J45" i="1"/>
  <c r="J41" i="1"/>
  <c r="J67" i="1"/>
  <c r="J42" i="1"/>
  <c r="J46" i="1"/>
  <c r="J47" i="1"/>
  <c r="J33" i="1"/>
  <c r="J37" i="1"/>
  <c r="J40" i="1"/>
  <c r="K55" i="1"/>
  <c r="K52" i="1"/>
  <c r="K57" i="1"/>
  <c r="K54" i="1"/>
  <c r="K51" i="1"/>
  <c r="K49" i="1"/>
  <c r="K50" i="1"/>
  <c r="M62" i="1"/>
  <c r="M32" i="1"/>
  <c r="M46" i="1"/>
  <c r="M37" i="1"/>
  <c r="M44" i="1"/>
  <c r="M31" i="1"/>
  <c r="M34" i="1"/>
  <c r="M41" i="1"/>
  <c r="M43" i="1"/>
  <c r="M45" i="1"/>
  <c r="M33" i="1"/>
  <c r="N54" i="1"/>
  <c r="N58" i="1"/>
  <c r="N57" i="1"/>
  <c r="N50" i="1"/>
  <c r="N53" i="1"/>
  <c r="N60" i="1"/>
  <c r="N49" i="1"/>
  <c r="L60" i="1"/>
  <c r="L55" i="1"/>
  <c r="L52" i="1"/>
  <c r="L49" i="1"/>
  <c r="L54" i="1"/>
  <c r="L56" i="1"/>
  <c r="L51" i="1"/>
  <c r="L58" i="1"/>
  <c r="L61" i="1"/>
  <c r="L53" i="1"/>
  <c r="L50" i="1"/>
  <c r="L57" i="1"/>
  <c r="L59" i="1"/>
  <c r="M38" i="1"/>
  <c r="M35" i="1"/>
  <c r="M66" i="1"/>
  <c r="M36" i="1"/>
  <c r="M47" i="1"/>
  <c r="M40" i="1"/>
  <c r="M42" i="1"/>
  <c r="M67" i="1"/>
  <c r="N52" i="1"/>
  <c r="N61" i="1"/>
  <c r="N59" i="1"/>
  <c r="N56" i="1"/>
  <c r="N51" i="1"/>
  <c r="N55" i="1"/>
  <c r="P62" i="1"/>
  <c r="O54" i="1"/>
  <c r="O51" i="1"/>
  <c r="O50" i="1"/>
  <c r="O49" i="1"/>
  <c r="O56" i="1"/>
  <c r="O55" i="1"/>
  <c r="O52" i="1"/>
  <c r="O58" i="1"/>
  <c r="O60" i="1"/>
  <c r="O59" i="1"/>
  <c r="O57" i="1"/>
  <c r="O61" i="1"/>
  <c r="O53" i="1"/>
  <c r="P34" i="1"/>
  <c r="P42" i="1"/>
  <c r="P66" i="1"/>
  <c r="P43" i="1"/>
  <c r="P31" i="1"/>
  <c r="P35" i="1"/>
  <c r="P36" i="1"/>
  <c r="P41" i="1"/>
  <c r="P45" i="1"/>
  <c r="Q59" i="1"/>
  <c r="Q57" i="1"/>
  <c r="Q61" i="1"/>
  <c r="Q56" i="1"/>
  <c r="Q50" i="1"/>
  <c r="Q60" i="1"/>
  <c r="Q55" i="1"/>
  <c r="P37" i="1"/>
  <c r="P47" i="1"/>
  <c r="P40" i="1"/>
  <c r="P44" i="1"/>
  <c r="P67" i="1"/>
  <c r="P33" i="1"/>
  <c r="P38" i="1"/>
  <c r="P32" i="1"/>
  <c r="P46" i="1"/>
  <c r="Q58" i="1"/>
  <c r="Q53" i="1"/>
  <c r="Q51" i="1"/>
  <c r="Q54" i="1"/>
  <c r="Q52" i="1"/>
  <c r="Q49" i="1"/>
  <c r="V62" i="1"/>
  <c r="S62" i="1"/>
  <c r="R58" i="1"/>
  <c r="R53" i="1"/>
  <c r="R61" i="1"/>
  <c r="R60" i="1"/>
  <c r="R49" i="1"/>
  <c r="R52" i="1"/>
  <c r="R57" i="1"/>
  <c r="U52" i="1"/>
  <c r="U58" i="1"/>
  <c r="U59" i="1"/>
  <c r="U54" i="1"/>
  <c r="U49" i="1"/>
  <c r="U60" i="1"/>
  <c r="R56" i="1"/>
  <c r="R59" i="1"/>
  <c r="R55" i="1"/>
  <c r="R54" i="1"/>
  <c r="R50" i="1"/>
  <c r="R51" i="1"/>
  <c r="U61" i="1"/>
  <c r="U57" i="1"/>
  <c r="U56" i="1"/>
  <c r="U55" i="1"/>
  <c r="U50" i="1"/>
  <c r="U53" i="1"/>
  <c r="U51" i="1"/>
  <c r="V33" i="1"/>
  <c r="V42" i="1"/>
  <c r="V37" i="1"/>
  <c r="V44" i="1"/>
  <c r="V36" i="1"/>
  <c r="V40" i="1"/>
  <c r="V35" i="1"/>
  <c r="V41" i="1"/>
  <c r="V45" i="1"/>
  <c r="W50" i="1"/>
  <c r="W61" i="1"/>
  <c r="W54" i="1"/>
  <c r="W57" i="1"/>
  <c r="W56" i="1"/>
  <c r="W49" i="1"/>
  <c r="S33" i="1"/>
  <c r="S67" i="1"/>
  <c r="S42" i="1"/>
  <c r="S40" i="1"/>
  <c r="S47" i="1"/>
  <c r="S66" i="1"/>
  <c r="S46" i="1"/>
  <c r="S45" i="1"/>
  <c r="S34" i="1"/>
  <c r="T51" i="1"/>
  <c r="T60" i="1"/>
  <c r="T59" i="1"/>
  <c r="T55" i="1"/>
  <c r="T52" i="1"/>
  <c r="T58" i="1"/>
  <c r="T57" i="1"/>
  <c r="V32" i="1"/>
  <c r="V67" i="1"/>
  <c r="V34" i="1"/>
  <c r="V46" i="1"/>
  <c r="V66" i="1"/>
  <c r="V47" i="1"/>
  <c r="V43" i="1"/>
  <c r="V38" i="1"/>
  <c r="V31" i="1"/>
  <c r="W58" i="1"/>
  <c r="W59" i="1"/>
  <c r="W51" i="1"/>
  <c r="W52" i="1"/>
  <c r="W60" i="1"/>
  <c r="W55" i="1"/>
  <c r="W53" i="1"/>
  <c r="S44" i="1"/>
  <c r="S37" i="1"/>
  <c r="S36" i="1"/>
  <c r="S31" i="1"/>
  <c r="S38" i="1"/>
  <c r="S35" i="1"/>
  <c r="S41" i="1"/>
  <c r="S43" i="1"/>
  <c r="S32" i="1"/>
  <c r="T61" i="1"/>
  <c r="T50" i="1"/>
  <c r="T49" i="1"/>
  <c r="T56" i="1"/>
  <c r="T53" i="1"/>
  <c r="T54" i="1"/>
  <c r="Y62" i="1"/>
  <c r="AB62" i="1"/>
  <c r="AB43" i="1"/>
  <c r="AB31" i="1"/>
  <c r="AB46" i="1"/>
  <c r="AB42" i="1"/>
  <c r="AB35" i="1"/>
  <c r="AB32" i="1"/>
  <c r="AC53" i="1"/>
  <c r="AC59" i="1"/>
  <c r="AC52" i="1"/>
  <c r="AC56" i="1"/>
  <c r="AC50" i="1"/>
  <c r="AC51" i="1"/>
  <c r="Y33" i="1"/>
  <c r="Y36" i="1"/>
  <c r="Y46" i="1"/>
  <c r="Y47" i="1"/>
  <c r="Y38" i="1"/>
  <c r="Y44" i="1"/>
  <c r="Y31" i="1"/>
  <c r="Y41" i="1"/>
  <c r="Y42" i="1"/>
  <c r="Z57" i="1"/>
  <c r="Z55" i="1"/>
  <c r="Z60" i="1"/>
  <c r="Z51" i="1"/>
  <c r="Z53" i="1"/>
  <c r="Z56" i="1"/>
  <c r="Z49" i="1"/>
  <c r="AB66" i="1"/>
  <c r="AB47" i="1"/>
  <c r="AB38" i="1"/>
  <c r="X59" i="1"/>
  <c r="X57" i="1"/>
  <c r="X60" i="1"/>
  <c r="X54" i="1"/>
  <c r="X61" i="1"/>
  <c r="X49" i="1"/>
  <c r="AA51" i="1"/>
  <c r="AA52" i="1"/>
  <c r="AA60" i="1"/>
  <c r="AA54" i="1"/>
  <c r="AA61" i="1"/>
  <c r="AA59" i="1"/>
  <c r="AA58" i="1"/>
  <c r="X51" i="1"/>
  <c r="X58" i="1"/>
  <c r="X50" i="1"/>
  <c r="X55" i="1"/>
  <c r="X56" i="1"/>
  <c r="X53" i="1"/>
  <c r="X52" i="1"/>
  <c r="AA50" i="1"/>
  <c r="AA56" i="1"/>
  <c r="AA57" i="1"/>
  <c r="AA55" i="1"/>
  <c r="AA53" i="1"/>
  <c r="AA49" i="1"/>
  <c r="AB37" i="1"/>
  <c r="AB41" i="1"/>
  <c r="AB67" i="1"/>
  <c r="AB33" i="1"/>
  <c r="AB36" i="1"/>
  <c r="AB44" i="1"/>
  <c r="AB34" i="1"/>
  <c r="AB45" i="1"/>
  <c r="AB40" i="1"/>
  <c r="AC55" i="1"/>
  <c r="AC57" i="1"/>
  <c r="AC49" i="1"/>
  <c r="AC54" i="1"/>
  <c r="AC61" i="1"/>
  <c r="AC58" i="1"/>
  <c r="AC60" i="1"/>
  <c r="Y43" i="1"/>
  <c r="Y66" i="1"/>
  <c r="Y35" i="1"/>
  <c r="Y67" i="1"/>
  <c r="Y32" i="1"/>
  <c r="Y40" i="1"/>
  <c r="Y34" i="1"/>
  <c r="Y37" i="1"/>
  <c r="Y45" i="1"/>
  <c r="Z59" i="1"/>
  <c r="Z58" i="1"/>
  <c r="Z61" i="1"/>
  <c r="Z50" i="1"/>
  <c r="Z54" i="1"/>
  <c r="Z52" i="1"/>
  <c r="AH62" i="1"/>
  <c r="AE62" i="1"/>
  <c r="AH43" i="1"/>
  <c r="AH36" i="1"/>
  <c r="AH41" i="1"/>
  <c r="AH66" i="1"/>
  <c r="AH33" i="1"/>
  <c r="AH46" i="1"/>
  <c r="AI51" i="1"/>
  <c r="AI61" i="1"/>
  <c r="AI50" i="1"/>
  <c r="AI59" i="1"/>
  <c r="AI55" i="1"/>
  <c r="AI60" i="1"/>
  <c r="AI54" i="1"/>
  <c r="AE67" i="1"/>
  <c r="AE44" i="1"/>
  <c r="AE33" i="1"/>
  <c r="AE47" i="1"/>
  <c r="AE43" i="1"/>
  <c r="AE66" i="1"/>
  <c r="AE34" i="1"/>
  <c r="AE38" i="1"/>
  <c r="AE32" i="1"/>
  <c r="AF54" i="1"/>
  <c r="AF51" i="1"/>
  <c r="AF53" i="1"/>
  <c r="AF52" i="1"/>
  <c r="AF60" i="1"/>
  <c r="AF50" i="1"/>
  <c r="AH31" i="1"/>
  <c r="AH67" i="1"/>
  <c r="AH45" i="1"/>
  <c r="AH34" i="1"/>
  <c r="AH35" i="1"/>
  <c r="AH38" i="1"/>
  <c r="AH40" i="1"/>
  <c r="AH37" i="1"/>
  <c r="AH47" i="1"/>
  <c r="AH32" i="1"/>
  <c r="AH44" i="1"/>
  <c r="AI57" i="1"/>
  <c r="AI56" i="1"/>
  <c r="AI53" i="1"/>
  <c r="AI58" i="1"/>
  <c r="AI49" i="1"/>
  <c r="AI52" i="1"/>
  <c r="AD52" i="1"/>
  <c r="AD49" i="1"/>
  <c r="AD57" i="1"/>
  <c r="AD60" i="1"/>
  <c r="AD54" i="1"/>
  <c r="AG55" i="1"/>
  <c r="AG52" i="1"/>
  <c r="AG49" i="1"/>
  <c r="AG54" i="1"/>
  <c r="AG61" i="1"/>
  <c r="AG59" i="1"/>
  <c r="AG58" i="1"/>
  <c r="AD55" i="1"/>
  <c r="AD56" i="1"/>
  <c r="AD58" i="1"/>
  <c r="AD50" i="1"/>
  <c r="AD61" i="1"/>
  <c r="AD59" i="1"/>
  <c r="AD51" i="1"/>
  <c r="AD53" i="1"/>
  <c r="AG57" i="1"/>
  <c r="AG51" i="1"/>
  <c r="AG56" i="1"/>
  <c r="AG53" i="1"/>
  <c r="AG50" i="1"/>
  <c r="AG60" i="1"/>
  <c r="AE35" i="1"/>
  <c r="AE46" i="1"/>
  <c r="AE42" i="1"/>
  <c r="AE45" i="1"/>
  <c r="AE31" i="1"/>
  <c r="AE40" i="1"/>
  <c r="AE36" i="1"/>
  <c r="AF61" i="1"/>
  <c r="AF58" i="1"/>
  <c r="AF57" i="1"/>
  <c r="AF55" i="1"/>
  <c r="AF59" i="1"/>
  <c r="AF56" i="1"/>
  <c r="AF49" i="1"/>
  <c r="AJ51" i="1"/>
  <c r="AJ50" i="1"/>
  <c r="AJ52" i="1"/>
  <c r="AJ57" i="1"/>
  <c r="AJ61" i="1"/>
  <c r="AJ58" i="1"/>
  <c r="AJ53" i="1"/>
  <c r="AJ54" i="1"/>
  <c r="AJ56" i="1"/>
  <c r="AJ60" i="1"/>
  <c r="AJ55" i="1"/>
  <c r="AJ49" i="1"/>
  <c r="AJ59" i="1"/>
  <c r="F62" i="1" l="1"/>
  <c r="E99" i="2"/>
  <c r="A100" i="2"/>
  <c r="A101" i="2" s="1"/>
  <c r="I62" i="1"/>
  <c r="L62" i="1"/>
  <c r="O62" i="1"/>
  <c r="U62" i="1"/>
  <c r="R62" i="1"/>
  <c r="AA62" i="1"/>
  <c r="X62" i="1"/>
  <c r="AG62" i="1"/>
  <c r="AD62" i="1"/>
  <c r="AJ62" i="1"/>
  <c r="E100" i="2" l="1"/>
  <c r="E101" i="2" l="1"/>
  <c r="A102" i="2"/>
  <c r="E102" i="2" l="1"/>
  <c r="A103" i="2"/>
  <c r="A104" i="2" l="1"/>
  <c r="E103" i="2"/>
  <c r="A105" i="2" l="1"/>
  <c r="E104" i="2"/>
  <c r="A106" i="2" l="1"/>
  <c r="E105" i="2"/>
  <c r="A107" i="2" l="1"/>
  <c r="E106" i="2"/>
  <c r="E107" i="2" l="1"/>
  <c r="A108" i="2"/>
  <c r="A109" i="2" l="1"/>
  <c r="E108" i="2"/>
  <c r="A110" i="2" l="1"/>
  <c r="E109" i="2"/>
  <c r="A111" i="2" l="1"/>
  <c r="E110" i="2"/>
  <c r="A112" i="2" l="1"/>
  <c r="E111" i="2"/>
  <c r="A113" i="2" l="1"/>
  <c r="E112" i="2"/>
  <c r="E113" i="2" l="1"/>
  <c r="A114" i="2"/>
  <c r="A115" i="2" l="1"/>
  <c r="E114" i="2"/>
  <c r="E115" i="2" l="1"/>
  <c r="A116" i="2"/>
  <c r="E116" i="2" l="1"/>
  <c r="A117" i="2"/>
  <c r="E117" i="2" l="1"/>
  <c r="A118" i="2"/>
  <c r="A119" i="2" l="1"/>
  <c r="E118" i="2"/>
  <c r="E119" i="2" l="1"/>
  <c r="A120" i="2"/>
  <c r="A121" i="2" l="1"/>
  <c r="E120" i="2"/>
  <c r="E121" i="2" l="1"/>
  <c r="A122" i="2"/>
  <c r="E122" i="2" l="1"/>
  <c r="A123" i="2"/>
  <c r="A124" i="2" l="1"/>
  <c r="E123" i="2"/>
  <c r="E124" i="2" l="1"/>
  <c r="A125" i="2"/>
  <c r="A126" i="2" l="1"/>
  <c r="E125" i="2"/>
  <c r="A127" i="2" l="1"/>
  <c r="E126" i="2"/>
  <c r="A128" i="2" l="1"/>
  <c r="A129" i="2" s="1"/>
  <c r="E127" i="2"/>
  <c r="E128" i="2" l="1"/>
  <c r="A130" i="2" l="1"/>
  <c r="E129" i="2"/>
  <c r="A131" i="2" l="1"/>
  <c r="E130" i="2"/>
  <c r="A132" i="2" l="1"/>
  <c r="E131" i="2"/>
  <c r="E132" i="2" l="1"/>
  <c r="A133" i="2"/>
  <c r="A134" i="2" l="1"/>
  <c r="E133" i="2"/>
  <c r="A135" i="2" l="1"/>
  <c r="E134" i="2"/>
  <c r="A136" i="2" l="1"/>
  <c r="E135" i="2"/>
  <c r="A137" i="2" l="1"/>
  <c r="E136" i="2"/>
  <c r="E137" i="2" l="1"/>
  <c r="A138" i="2"/>
  <c r="A139" i="2" l="1"/>
  <c r="E138" i="2"/>
  <c r="A140" i="2" l="1"/>
  <c r="E139" i="2"/>
  <c r="A141" i="2" l="1"/>
  <c r="E140" i="2"/>
  <c r="A142" i="2" l="1"/>
  <c r="E141" i="2"/>
  <c r="A143" i="2" l="1"/>
  <c r="E142" i="2"/>
  <c r="A144" i="2" l="1"/>
  <c r="E143" i="2"/>
  <c r="A145" i="2" l="1"/>
  <c r="E144" i="2"/>
  <c r="A146" i="2" l="1"/>
  <c r="E145" i="2"/>
  <c r="A147" i="2" l="1"/>
  <c r="E146" i="2"/>
  <c r="A148" i="2" l="1"/>
  <c r="E147" i="2"/>
  <c r="A149" i="2" l="1"/>
  <c r="E148" i="2"/>
  <c r="E149" i="2" l="1"/>
  <c r="A150" i="2"/>
  <c r="A151" i="2" l="1"/>
  <c r="E150" i="2"/>
  <c r="A152" i="2" l="1"/>
  <c r="E151" i="2"/>
  <c r="A153" i="2" l="1"/>
  <c r="E152" i="2"/>
  <c r="A154" i="2" l="1"/>
  <c r="E153" i="2"/>
  <c r="A155" i="2" l="1"/>
  <c r="E154" i="2"/>
  <c r="A156" i="2" l="1"/>
  <c r="E155" i="2"/>
  <c r="A157" i="2" l="1"/>
  <c r="E156" i="2"/>
  <c r="E157" i="2" l="1"/>
  <c r="A158" i="2"/>
  <c r="A159" i="2" l="1"/>
  <c r="E158" i="2"/>
  <c r="E159" i="2" l="1"/>
  <c r="A160" i="2"/>
  <c r="E160" i="2" l="1"/>
  <c r="A161" i="2"/>
  <c r="A162" i="2" l="1"/>
  <c r="E161" i="2"/>
  <c r="A163" i="2" l="1"/>
  <c r="E162" i="2"/>
  <c r="A164" i="2" l="1"/>
  <c r="E163" i="2"/>
  <c r="E164" i="2" l="1"/>
  <c r="A165" i="2"/>
  <c r="A166" i="2" l="1"/>
  <c r="E165" i="2"/>
  <c r="A167" i="2" l="1"/>
  <c r="E166" i="2"/>
  <c r="A168" i="2" l="1"/>
  <c r="E167" i="2"/>
  <c r="A169" i="2" l="1"/>
  <c r="E168" i="2"/>
  <c r="A170" i="2" l="1"/>
  <c r="E169" i="2"/>
  <c r="A171" i="2" l="1"/>
  <c r="E170" i="2"/>
  <c r="E171" i="2" l="1"/>
  <c r="A172" i="2"/>
  <c r="E172" i="2" l="1"/>
  <c r="A173" i="2"/>
  <c r="A174" i="2" l="1"/>
  <c r="E173" i="2"/>
  <c r="A175" i="2" l="1"/>
  <c r="E174" i="2"/>
  <c r="A176" i="2" l="1"/>
  <c r="E175" i="2"/>
  <c r="A177" i="2" l="1"/>
  <c r="E176" i="2"/>
  <c r="A178" i="2" l="1"/>
  <c r="E177" i="2"/>
  <c r="A179" i="2" l="1"/>
  <c r="E178" i="2"/>
  <c r="A180" i="2" l="1"/>
  <c r="E179" i="2"/>
  <c r="A181" i="2" l="1"/>
  <c r="E180" i="2"/>
  <c r="A182" i="2" l="1"/>
  <c r="E181" i="2"/>
  <c r="A183" i="2" l="1"/>
  <c r="E182" i="2"/>
  <c r="A184" i="2" l="1"/>
  <c r="E183" i="2"/>
  <c r="E184" i="2" l="1"/>
  <c r="A185" i="2"/>
  <c r="A186" i="2" l="1"/>
  <c r="E185" i="2"/>
  <c r="A187" i="2" l="1"/>
  <c r="E186" i="2"/>
  <c r="A188" i="2" l="1"/>
  <c r="E187" i="2"/>
  <c r="A189" i="2" l="1"/>
  <c r="E188" i="2"/>
  <c r="A190" i="2" l="1"/>
  <c r="E189" i="2"/>
  <c r="A191" i="2" l="1"/>
  <c r="E190" i="2"/>
  <c r="A192" i="2" l="1"/>
  <c r="E191" i="2"/>
  <c r="E192" i="2" l="1"/>
  <c r="A193" i="2"/>
  <c r="A194" i="2" l="1"/>
  <c r="E193" i="2"/>
  <c r="E194" i="2" l="1"/>
  <c r="A195" i="2"/>
  <c r="E195" i="2" l="1"/>
  <c r="A196" i="2"/>
  <c r="E196" i="2" l="1"/>
  <c r="A197" i="2"/>
  <c r="E197" i="2" l="1"/>
  <c r="A198" i="2"/>
  <c r="E198" i="2" l="1"/>
  <c r="A199" i="2"/>
  <c r="A200" i="2" l="1"/>
  <c r="E199" i="2"/>
  <c r="A201" i="2" l="1"/>
  <c r="E200" i="2"/>
  <c r="E201" i="2" l="1"/>
  <c r="A202" i="2"/>
  <c r="A203" i="2" l="1"/>
  <c r="E202" i="2"/>
  <c r="E203" i="2" l="1"/>
  <c r="A204" i="2"/>
  <c r="A205" i="2" l="1"/>
  <c r="E204" i="2"/>
  <c r="E205" i="2" l="1"/>
  <c r="A206" i="2"/>
  <c r="A207" i="2" l="1"/>
  <c r="E206" i="2"/>
  <c r="A208" i="2" l="1"/>
  <c r="E207" i="2"/>
  <c r="E208" i="2" l="1"/>
  <c r="A209" i="2"/>
  <c r="E209" i="2" l="1"/>
  <c r="A210" i="2"/>
  <c r="C7" i="10" l="1"/>
  <c r="C6" i="10"/>
  <c r="C8" i="10"/>
  <c r="C9" i="10"/>
  <c r="C10" i="10"/>
  <c r="C11" i="10"/>
  <c r="C12" i="10"/>
  <c r="C13" i="10"/>
  <c r="C14" i="10"/>
  <c r="E210" i="2"/>
  <c r="A211" i="2"/>
  <c r="A212" i="2" l="1"/>
  <c r="E211" i="2"/>
  <c r="A213" i="2" l="1"/>
  <c r="E212" i="2"/>
  <c r="A214" i="2" l="1"/>
  <c r="E213" i="2"/>
  <c r="A215" i="2" l="1"/>
  <c r="E214" i="2"/>
  <c r="A216" i="2" l="1"/>
  <c r="E215" i="2"/>
  <c r="A217" i="2" l="1"/>
  <c r="E216" i="2"/>
  <c r="A218" i="2" l="1"/>
  <c r="E217" i="2"/>
  <c r="A219" i="2" l="1"/>
  <c r="E218" i="2"/>
  <c r="A220" i="2" l="1"/>
  <c r="E219" i="2"/>
  <c r="E220" i="2" l="1"/>
  <c r="A221" i="2"/>
  <c r="A222" i="2" l="1"/>
  <c r="E221" i="2"/>
  <c r="E222" i="2" l="1"/>
  <c r="A223" i="2"/>
  <c r="E223" i="2" l="1"/>
  <c r="A224" i="2"/>
  <c r="A225" i="2" l="1"/>
  <c r="E224" i="2"/>
  <c r="A226" i="2" l="1"/>
  <c r="E225" i="2"/>
  <c r="A227" i="2" l="1"/>
  <c r="E226" i="2"/>
  <c r="E227" i="2" l="1"/>
  <c r="A228" i="2"/>
  <c r="E228" i="2" l="1"/>
  <c r="A229" i="2"/>
  <c r="A230" i="2" l="1"/>
  <c r="E229" i="2"/>
  <c r="E230" i="2" l="1"/>
  <c r="A231" i="2"/>
  <c r="A232" i="2" l="1"/>
  <c r="E231" i="2"/>
  <c r="A233" i="2" l="1"/>
  <c r="E232" i="2"/>
  <c r="A234" i="2" l="1"/>
  <c r="E233" i="2"/>
  <c r="A235" i="2" l="1"/>
  <c r="E234" i="2"/>
  <c r="A236" i="2" l="1"/>
  <c r="E235" i="2"/>
  <c r="E236" i="2" l="1"/>
  <c r="A237" i="2"/>
  <c r="A238" i="2" l="1"/>
  <c r="E237" i="2"/>
  <c r="A239" i="2" l="1"/>
  <c r="E238" i="2"/>
  <c r="E239" i="2" l="1"/>
  <c r="A240" i="2"/>
  <c r="E240" i="2" l="1"/>
  <c r="A241" i="2"/>
  <c r="A242" i="2" l="1"/>
  <c r="E241" i="2"/>
  <c r="A243" i="2" l="1"/>
  <c r="E242" i="2"/>
  <c r="A244" i="2" l="1"/>
  <c r="E243" i="2"/>
  <c r="E244" i="2" l="1"/>
  <c r="A245" i="2"/>
  <c r="A246" i="2" l="1"/>
  <c r="E245" i="2"/>
  <c r="A247" i="2" l="1"/>
  <c r="E246" i="2"/>
  <c r="A248" i="2" l="1"/>
  <c r="E247" i="2"/>
  <c r="A249" i="2" l="1"/>
  <c r="E248" i="2"/>
  <c r="A250" i="2" l="1"/>
  <c r="E249" i="2"/>
  <c r="A251" i="2" l="1"/>
  <c r="E250" i="2"/>
  <c r="A252" i="2" l="1"/>
  <c r="E251" i="2"/>
  <c r="A253" i="2" l="1"/>
  <c r="E252" i="2"/>
  <c r="A254" i="2" l="1"/>
  <c r="E253" i="2"/>
  <c r="A255" i="2" l="1"/>
  <c r="E254" i="2"/>
  <c r="A256" i="2" l="1"/>
  <c r="E255" i="2"/>
  <c r="A257" i="2" l="1"/>
  <c r="E256" i="2"/>
  <c r="A258" i="2" l="1"/>
  <c r="E257" i="2"/>
  <c r="E258" i="2" l="1"/>
  <c r="A259" i="2"/>
  <c r="A260" i="2" l="1"/>
  <c r="E259" i="2"/>
  <c r="A261" i="2" l="1"/>
  <c r="E260" i="2"/>
  <c r="A262" i="2" l="1"/>
  <c r="E261" i="2"/>
  <c r="A263" i="2" l="1"/>
  <c r="E262" i="2"/>
  <c r="E263" i="2" l="1"/>
  <c r="A264" i="2"/>
  <c r="A265" i="2" l="1"/>
  <c r="E264" i="2"/>
  <c r="A266" i="2" l="1"/>
  <c r="E265" i="2"/>
  <c r="A267" i="2" l="1"/>
  <c r="E266" i="2"/>
  <c r="A268" i="2" l="1"/>
  <c r="E267" i="2"/>
  <c r="E268" i="2" l="1"/>
  <c r="A269" i="2"/>
  <c r="A270" i="2" l="1"/>
  <c r="E269" i="2"/>
  <c r="E270" i="2" l="1"/>
  <c r="A271" i="2"/>
  <c r="A272" i="2" l="1"/>
  <c r="E271" i="2"/>
  <c r="E272" i="2" l="1"/>
  <c r="A273" i="2"/>
  <c r="A274" i="2" l="1"/>
  <c r="E273" i="2"/>
  <c r="E274" i="2" l="1"/>
  <c r="A275" i="2"/>
  <c r="A276" i="2" l="1"/>
  <c r="E275" i="2"/>
  <c r="A277" i="2" l="1"/>
  <c r="E276" i="2"/>
  <c r="A278" i="2" l="1"/>
  <c r="E277" i="2"/>
  <c r="E278" i="2" l="1"/>
  <c r="A279" i="2"/>
  <c r="A280" i="2" l="1"/>
  <c r="E279" i="2"/>
  <c r="A281" i="2" l="1"/>
  <c r="E280" i="2"/>
  <c r="E281" i="2" l="1"/>
  <c r="A282" i="2"/>
  <c r="A283" i="2" l="1"/>
  <c r="E282" i="2"/>
  <c r="E283" i="2" l="1"/>
  <c r="A284" i="2"/>
  <c r="A285" i="2" l="1"/>
  <c r="E284" i="2"/>
  <c r="A286" i="2" l="1"/>
  <c r="E285" i="2"/>
  <c r="E286" i="2" l="1"/>
  <c r="A287" i="2"/>
  <c r="E287" i="2" l="1"/>
  <c r="A288" i="2"/>
  <c r="A289" i="2" l="1"/>
  <c r="E288" i="2"/>
  <c r="E289" i="2" l="1"/>
  <c r="A290" i="2"/>
  <c r="E290" i="2" l="1"/>
  <c r="A291" i="2"/>
  <c r="B11" i="1" s="1"/>
  <c r="B10" i="1" l="1"/>
  <c r="DG15" i="10"/>
  <c r="B8" i="1"/>
  <c r="B15" i="1"/>
  <c r="B12" i="1"/>
  <c r="B13" i="1"/>
  <c r="B7" i="1"/>
  <c r="B14" i="1"/>
  <c r="DM5" i="10"/>
  <c r="DS5" i="10"/>
  <c r="DP5" i="10"/>
  <c r="DJ5" i="10"/>
  <c r="DG16" i="10"/>
  <c r="DG17" i="10"/>
  <c r="DG18" i="10"/>
  <c r="DG22" i="10"/>
  <c r="DG26" i="10"/>
  <c r="DG19" i="10"/>
  <c r="DG25" i="10"/>
  <c r="DG28" i="10"/>
  <c r="DG20" i="10"/>
  <c r="DG21" i="10"/>
  <c r="DG23" i="10"/>
  <c r="DG24" i="10"/>
  <c r="DG27" i="10"/>
  <c r="DV5" i="10"/>
  <c r="DJ6" i="10"/>
  <c r="DJ7" i="10"/>
  <c r="DJ10" i="10"/>
  <c r="DJ8" i="10"/>
  <c r="DJ9" i="10"/>
  <c r="DJ12" i="10"/>
  <c r="DJ11" i="10"/>
  <c r="DJ13" i="10"/>
  <c r="DJ15" i="10"/>
  <c r="DJ14" i="10"/>
  <c r="DJ16" i="10"/>
  <c r="DJ17" i="10"/>
  <c r="DJ20" i="10"/>
  <c r="DJ18" i="10"/>
  <c r="DJ19" i="10"/>
  <c r="DJ21" i="10"/>
  <c r="DJ22" i="10"/>
  <c r="DM7" i="10"/>
  <c r="DP8" i="10"/>
  <c r="DP10" i="10"/>
  <c r="DS9" i="10"/>
  <c r="DS10" i="10"/>
  <c r="DY9" i="10"/>
  <c r="DS11" i="10"/>
  <c r="DY10" i="10"/>
  <c r="DP14" i="10"/>
  <c r="DM15" i="10"/>
  <c r="DV13" i="10"/>
  <c r="DP7" i="10"/>
  <c r="DV6" i="10"/>
  <c r="DV7" i="10"/>
  <c r="DS8" i="10"/>
  <c r="DV9" i="10"/>
  <c r="DM13" i="10"/>
  <c r="DP13" i="10"/>
  <c r="DY11" i="10"/>
  <c r="DY13" i="10"/>
  <c r="DP16" i="10"/>
  <c r="DY16" i="10"/>
  <c r="DS18" i="10"/>
  <c r="DP20" i="10"/>
  <c r="DV18" i="10"/>
  <c r="DM22" i="10"/>
  <c r="DV19" i="10"/>
  <c r="DM23" i="10"/>
  <c r="DM17" i="10"/>
  <c r="DY14" i="10"/>
  <c r="DV17" i="10"/>
  <c r="DS19" i="10"/>
  <c r="DS21" i="10"/>
  <c r="DJ24" i="10"/>
  <c r="DP23" i="10"/>
  <c r="DY20" i="10"/>
  <c r="DS23" i="10"/>
  <c r="DP25" i="10"/>
  <c r="DY23" i="10"/>
  <c r="DP26" i="10"/>
  <c r="DP27" i="10"/>
  <c r="DP28" i="10"/>
  <c r="DY26" i="10"/>
  <c r="DY28" i="10"/>
  <c r="C64" i="1" s="1"/>
  <c r="DY24" i="10"/>
  <c r="DV27" i="10"/>
  <c r="DP15" i="10"/>
  <c r="DP17" i="10"/>
  <c r="DV15" i="10"/>
  <c r="DM19" i="10"/>
  <c r="DM20" i="10"/>
  <c r="DY17" i="10"/>
  <c r="DP21" i="10"/>
  <c r="DJ25" i="10"/>
  <c r="DP24" i="10"/>
  <c r="DJ26" i="10"/>
  <c r="DV23" i="10"/>
  <c r="DJ27" i="10"/>
  <c r="DV24" i="10"/>
  <c r="DS27" i="10"/>
  <c r="DM24" i="10"/>
  <c r="DM27" i="10"/>
  <c r="DM28" i="10"/>
  <c r="DS28" i="10"/>
  <c r="DS6" i="10"/>
  <c r="DM8" i="10"/>
  <c r="DM9" i="10"/>
  <c r="DP9" i="10"/>
  <c r="DM11" i="10"/>
  <c r="DY7" i="10"/>
  <c r="DY8" i="10"/>
  <c r="DM12" i="10"/>
  <c r="DM14" i="10"/>
  <c r="DV12" i="10"/>
  <c r="DM6" i="10"/>
  <c r="DP6" i="10"/>
  <c r="DS7" i="10"/>
  <c r="DM10" i="10"/>
  <c r="DY6" i="10"/>
  <c r="DV8" i="10"/>
  <c r="DP11" i="10"/>
  <c r="DP12" i="10"/>
  <c r="DV10" i="10"/>
  <c r="DS12" i="10"/>
  <c r="DV11" i="10"/>
  <c r="DS13" i="10"/>
  <c r="DM16" i="10"/>
  <c r="DS14" i="10"/>
  <c r="DS15" i="10"/>
  <c r="DV14" i="10"/>
  <c r="DS16" i="10"/>
  <c r="DS17" i="10"/>
  <c r="DY15" i="10"/>
  <c r="DP19" i="10"/>
  <c r="DY18" i="10"/>
  <c r="DS20" i="10"/>
  <c r="DY19" i="10"/>
  <c r="DP22" i="10"/>
  <c r="DY12" i="10"/>
  <c r="DV16" i="10"/>
  <c r="DJ23" i="10"/>
  <c r="DS22" i="10"/>
  <c r="DV22" i="10"/>
  <c r="DM25" i="10"/>
  <c r="DY22" i="10"/>
  <c r="DM26" i="10"/>
  <c r="DJ28" i="10"/>
  <c r="DS26" i="10"/>
  <c r="DV25" i="10"/>
  <c r="DV26" i="10"/>
  <c r="DV28" i="10"/>
  <c r="DS25" i="10"/>
  <c r="DY25" i="10"/>
  <c r="DY27" i="10"/>
  <c r="DM18" i="10"/>
  <c r="DP18" i="10"/>
  <c r="DM21" i="10"/>
  <c r="DV20" i="10"/>
  <c r="DV21" i="10"/>
  <c r="DY21" i="10"/>
  <c r="DS24" i="10"/>
  <c r="DY5" i="10"/>
  <c r="E291" i="2"/>
  <c r="F64" i="1" l="1"/>
  <c r="I64" i="1" s="1"/>
  <c r="L64" i="1" s="1"/>
  <c r="O64" i="1" s="1"/>
  <c r="R64" i="1" s="1"/>
  <c r="U64" i="1" s="1"/>
  <c r="X64" i="1" s="1"/>
  <c r="AA64" i="1" s="1"/>
  <c r="AD64" i="1" s="1"/>
  <c r="AG64" i="1" s="1"/>
  <c r="AJ64" i="1" s="1"/>
  <c r="B6" i="1"/>
  <c r="B9" i="1"/>
  <c r="F5" i="10"/>
  <c r="E6" i="1"/>
  <c r="BK5" i="10"/>
  <c r="AG5" i="10"/>
  <c r="AV5" i="10"/>
  <c r="AD5" i="10"/>
  <c r="AA5" i="10"/>
  <c r="Z6" i="1"/>
  <c r="CF5" i="10"/>
  <c r="W6" i="1"/>
  <c r="BZ5" i="10"/>
  <c r="R5" i="10"/>
  <c r="N6" i="1"/>
  <c r="O5" i="10"/>
  <c r="BH5" i="10"/>
  <c r="L5" i="10"/>
  <c r="BB5" i="10"/>
  <c r="BT5" i="10"/>
  <c r="Q6" i="1"/>
  <c r="BW5" i="10"/>
  <c r="X5" i="10"/>
  <c r="U5" i="10"/>
  <c r="CO5" i="10"/>
  <c r="I5" i="10"/>
  <c r="AP5" i="10"/>
  <c r="AY5" i="10"/>
  <c r="AS5" i="10"/>
  <c r="K6" i="1"/>
  <c r="H6" i="1"/>
  <c r="AF6" i="1"/>
  <c r="CR5" i="10"/>
  <c r="AC6" i="1"/>
  <c r="CL5" i="10"/>
  <c r="CI5" i="10"/>
  <c r="CC5" i="10"/>
  <c r="T6" i="1"/>
  <c r="BN5" i="10"/>
  <c r="AI6" i="1"/>
  <c r="BE5" i="10"/>
  <c r="BQ5" i="10"/>
  <c r="AM5" i="10"/>
  <c r="AJ5" i="10"/>
  <c r="T26" i="1"/>
  <c r="AF17" i="1"/>
  <c r="AG26" i="10"/>
  <c r="CI10" i="10"/>
  <c r="BZ16" i="10"/>
  <c r="CL15" i="10"/>
  <c r="CO19" i="10"/>
  <c r="T29" i="1"/>
  <c r="CI8" i="10"/>
  <c r="AJ28" i="10"/>
  <c r="CC16" i="10"/>
  <c r="CI18" i="10"/>
  <c r="CC26" i="10"/>
  <c r="AC25" i="1"/>
  <c r="R26" i="10"/>
  <c r="BK9" i="10"/>
  <c r="BH8" i="10"/>
  <c r="AP12" i="10"/>
  <c r="AD25" i="10"/>
  <c r="X25" i="10"/>
  <c r="AC22" i="1"/>
  <c r="AJ17" i="10"/>
  <c r="BZ24" i="10"/>
  <c r="BH25" i="10"/>
  <c r="AP28" i="10"/>
  <c r="AG28" i="10"/>
  <c r="BK15" i="10"/>
  <c r="BZ28" i="10"/>
  <c r="CI19" i="10"/>
  <c r="CC17" i="10"/>
  <c r="CF12" i="10"/>
  <c r="AY21" i="10"/>
  <c r="BE16" i="10"/>
  <c r="N8" i="1"/>
  <c r="B16" i="1"/>
  <c r="I8" i="10"/>
  <c r="I13" i="10"/>
  <c r="AM6" i="10"/>
  <c r="R15" i="10"/>
  <c r="R18" i="10"/>
  <c r="U13" i="10"/>
  <c r="AM12" i="10"/>
  <c r="B29" i="1"/>
  <c r="Q29" i="1"/>
  <c r="B27" i="1"/>
  <c r="BK10" i="10"/>
  <c r="AC9" i="1"/>
  <c r="E15" i="1"/>
  <c r="U14" i="10"/>
  <c r="C21" i="10"/>
  <c r="AG13" i="10"/>
  <c r="BN23" i="10"/>
  <c r="BN17" i="10"/>
  <c r="CL28" i="10"/>
  <c r="CC22" i="10"/>
  <c r="CF17" i="10"/>
  <c r="BN19" i="10"/>
  <c r="BT14" i="10"/>
  <c r="W28" i="1"/>
  <c r="L8" i="10"/>
  <c r="U12" i="10"/>
  <c r="W17" i="1"/>
  <c r="AG11" i="10"/>
  <c r="Z19" i="1"/>
  <c r="AD21" i="10"/>
  <c r="F22" i="10"/>
  <c r="BN6" i="10"/>
  <c r="L9" i="10"/>
  <c r="O10" i="10"/>
  <c r="AM8" i="10"/>
  <c r="AF10" i="1"/>
  <c r="K21" i="1"/>
  <c r="BT11" i="10"/>
  <c r="BT16" i="10"/>
  <c r="BW24" i="10"/>
  <c r="BT13" i="10"/>
  <c r="CF15" i="10"/>
  <c r="CR21" i="10"/>
  <c r="BK11" i="10"/>
  <c r="N24" i="1"/>
  <c r="BH14" i="10"/>
  <c r="BH10" i="10"/>
  <c r="AP24" i="10"/>
  <c r="CF13" i="10"/>
  <c r="CR12" i="10"/>
  <c r="BW23" i="10"/>
  <c r="CI26" i="10"/>
  <c r="AS21" i="10"/>
  <c r="AJ27" i="10"/>
  <c r="BK21" i="10"/>
  <c r="CF18" i="10"/>
  <c r="BQ28" i="10"/>
  <c r="BZ9" i="10"/>
  <c r="AC24" i="1"/>
  <c r="AS16" i="10"/>
  <c r="Q24" i="1"/>
  <c r="R21" i="10"/>
  <c r="L21" i="10"/>
  <c r="AS18" i="10"/>
  <c r="BH11" i="10"/>
  <c r="AY12" i="10"/>
  <c r="BB9" i="10"/>
  <c r="BN27" i="10"/>
  <c r="BQ22" i="10"/>
  <c r="CL11" i="10"/>
  <c r="AV22" i="10"/>
  <c r="AJ24" i="10"/>
  <c r="BZ27" i="10"/>
  <c r="BQ24" i="10"/>
  <c r="CI14" i="10"/>
  <c r="AV24" i="10"/>
  <c r="BN15" i="10"/>
  <c r="CC8" i="10"/>
  <c r="L7" i="10"/>
  <c r="AD6" i="10"/>
  <c r="L6" i="10"/>
  <c r="F13" i="10"/>
  <c r="AI7" i="1"/>
  <c r="N17" i="1"/>
  <c r="U16" i="10"/>
  <c r="W12" i="1"/>
  <c r="E21" i="1"/>
  <c r="AS9" i="10"/>
  <c r="I23" i="10"/>
  <c r="F26" i="10"/>
  <c r="BN8" i="10"/>
  <c r="AG21" i="10"/>
  <c r="AM21" i="10"/>
  <c r="BB7" i="10"/>
  <c r="N23" i="1"/>
  <c r="AA20" i="10"/>
  <c r="BT7" i="10"/>
  <c r="R9" i="10"/>
  <c r="F10" i="10"/>
  <c r="H14" i="1"/>
  <c r="I16" i="10"/>
  <c r="F19" i="10"/>
  <c r="X15" i="10"/>
  <c r="AG9" i="10"/>
  <c r="B22" i="1"/>
  <c r="AP10" i="10"/>
  <c r="BW28" i="10"/>
  <c r="CC20" i="10"/>
  <c r="BH23" i="10"/>
  <c r="BH20" i="10"/>
  <c r="AY20" i="10"/>
  <c r="AP21" i="10"/>
  <c r="CC23" i="10"/>
  <c r="BW20" i="10"/>
  <c r="BT18" i="10"/>
  <c r="AV23" i="10"/>
  <c r="AF26" i="1"/>
  <c r="O28" i="10"/>
  <c r="C15" i="10"/>
  <c r="E16" i="1"/>
  <c r="T7" i="1"/>
  <c r="H15" i="1"/>
  <c r="AD9" i="10"/>
  <c r="AI11" i="1"/>
  <c r="H22" i="1"/>
  <c r="AI9" i="1"/>
  <c r="F21" i="10"/>
  <c r="Q20" i="1"/>
  <c r="C28" i="10"/>
  <c r="F27" i="10"/>
  <c r="N27" i="1"/>
  <c r="BK12" i="10"/>
  <c r="L20" i="10"/>
  <c r="R20" i="10"/>
  <c r="AJ16" i="10"/>
  <c r="H28" i="1"/>
  <c r="Z24" i="1"/>
  <c r="F12" i="10"/>
  <c r="L14" i="10"/>
  <c r="Q9" i="1"/>
  <c r="T11" i="1"/>
  <c r="AM7" i="10"/>
  <c r="X14" i="10"/>
  <c r="R12" i="10"/>
  <c r="I18" i="10"/>
  <c r="T17" i="1"/>
  <c r="AA16" i="10"/>
  <c r="AJ20" i="10"/>
  <c r="AV20" i="10"/>
  <c r="BH18" i="10"/>
  <c r="AP27" i="10"/>
  <c r="BZ19" i="10"/>
  <c r="BZ23" i="10"/>
  <c r="CO27" i="10"/>
  <c r="AM24" i="10"/>
  <c r="AY22" i="10"/>
  <c r="BN21" i="10"/>
  <c r="BE27" i="10"/>
  <c r="CO21" i="10"/>
  <c r="AA25" i="10"/>
  <c r="BH12" i="10"/>
  <c r="AD20" i="10"/>
  <c r="AV12" i="10"/>
  <c r="AC18" i="1"/>
  <c r="AI14" i="1"/>
  <c r="BH13" i="10"/>
  <c r="AG20" i="10"/>
  <c r="H27" i="1"/>
  <c r="E26" i="1"/>
  <c r="AV6" i="10"/>
  <c r="BH6" i="10"/>
  <c r="N26" i="1"/>
  <c r="R27" i="10"/>
  <c r="W20" i="1"/>
  <c r="AY13" i="10"/>
  <c r="W10" i="1"/>
  <c r="B18" i="1"/>
  <c r="L19" i="10"/>
  <c r="H19" i="1"/>
  <c r="Z17" i="1"/>
  <c r="CR15" i="10"/>
  <c r="BZ13" i="10"/>
  <c r="CL7" i="10"/>
  <c r="E8" i="1"/>
  <c r="W11" i="1"/>
  <c r="C17" i="10"/>
  <c r="AI10" i="1"/>
  <c r="AA10" i="10"/>
  <c r="E23" i="1"/>
  <c r="Z20" i="1"/>
  <c r="L27" i="10"/>
  <c r="AP11" i="10"/>
  <c r="AG18" i="10"/>
  <c r="U7" i="10"/>
  <c r="E9" i="1"/>
  <c r="AG7" i="10"/>
  <c r="AP8" i="10"/>
  <c r="AA11" i="10"/>
  <c r="BE6" i="10"/>
  <c r="BE17" i="10"/>
  <c r="CI12" i="10"/>
  <c r="CF19" i="10"/>
  <c r="BW11" i="10"/>
  <c r="CR9" i="10"/>
  <c r="BQ25" i="10"/>
  <c r="BW9" i="10"/>
  <c r="AI19" i="1"/>
  <c r="W19" i="1"/>
  <c r="N29" i="1"/>
  <c r="O24" i="10"/>
  <c r="BE22" i="10"/>
  <c r="BT20" i="10"/>
  <c r="CI20" i="10"/>
  <c r="CR25" i="10"/>
  <c r="BQ14" i="10"/>
  <c r="AF29" i="1"/>
  <c r="CO11" i="10"/>
  <c r="BW21" i="10"/>
  <c r="CL21" i="10"/>
  <c r="X27" i="10"/>
  <c r="L28" i="10"/>
  <c r="F28" i="10"/>
  <c r="W22" i="1"/>
  <c r="BH7" i="10"/>
  <c r="R19" i="10"/>
  <c r="BB15" i="10"/>
  <c r="AI20" i="1"/>
  <c r="BQ6" i="10"/>
  <c r="X19" i="10"/>
  <c r="BQ26" i="10"/>
  <c r="CF16" i="10"/>
  <c r="CC14" i="10"/>
  <c r="AC29" i="1"/>
  <c r="BQ13" i="10"/>
  <c r="CC25" i="10"/>
  <c r="BT23" i="10"/>
  <c r="AY26" i="10"/>
  <c r="AI29" i="1"/>
  <c r="AF27" i="1"/>
  <c r="CF6" i="10"/>
  <c r="K11" i="1"/>
  <c r="N13" i="1"/>
  <c r="E12" i="1"/>
  <c r="AC8" i="1"/>
  <c r="H17" i="1"/>
  <c r="W15" i="1"/>
  <c r="Q13" i="1"/>
  <c r="L17" i="10"/>
  <c r="AD16" i="10"/>
  <c r="W23" i="1"/>
  <c r="Z27" i="1"/>
  <c r="AD18" i="10"/>
  <c r="AS17" i="10"/>
  <c r="W9" i="1"/>
  <c r="O12" i="10"/>
  <c r="U15" i="10"/>
  <c r="AS6" i="10"/>
  <c r="AC17" i="1"/>
  <c r="BB26" i="10"/>
  <c r="BZ12" i="10"/>
  <c r="CL25" i="10"/>
  <c r="BZ22" i="10"/>
  <c r="BN22" i="10"/>
  <c r="AS25" i="10"/>
  <c r="BK17" i="10"/>
  <c r="AF23" i="1"/>
  <c r="K14" i="1"/>
  <c r="E14" i="1"/>
  <c r="AD10" i="10"/>
  <c r="K16" i="1"/>
  <c r="AC15" i="1"/>
  <c r="K25" i="1"/>
  <c r="AM19" i="10"/>
  <c r="AY8" i="10"/>
  <c r="AV13" i="10"/>
  <c r="T9" i="1"/>
  <c r="AD7" i="10"/>
  <c r="AI12" i="1"/>
  <c r="Q16" i="1"/>
  <c r="AD15" i="10"/>
  <c r="AG25" i="10"/>
  <c r="AY25" i="10"/>
  <c r="CI22" i="10"/>
  <c r="CI9" i="10"/>
  <c r="BE26" i="10"/>
  <c r="CL26" i="10"/>
  <c r="Q26" i="1"/>
  <c r="AP13" i="10"/>
  <c r="AI22" i="1"/>
  <c r="X21" i="10"/>
  <c r="AM25" i="10"/>
  <c r="BT17" i="10"/>
  <c r="CI16" i="10"/>
  <c r="BT26" i="10"/>
  <c r="AY18" i="10"/>
  <c r="CF9" i="10"/>
  <c r="CO9" i="10"/>
  <c r="CL13" i="10"/>
  <c r="BK26" i="10"/>
  <c r="CI23" i="10"/>
  <c r="AV18" i="10"/>
  <c r="AF22" i="1"/>
  <c r="AV14" i="10"/>
  <c r="I25" i="10"/>
  <c r="F24" i="10"/>
  <c r="AD14" i="10"/>
  <c r="AA24" i="10"/>
  <c r="K28" i="1"/>
  <c r="AS14" i="10"/>
  <c r="H25" i="1"/>
  <c r="BN26" i="10"/>
  <c r="BW19" i="10"/>
  <c r="AP26" i="10"/>
  <c r="AG27" i="10"/>
  <c r="AJ23" i="10"/>
  <c r="CF23" i="10"/>
  <c r="CL16" i="10"/>
  <c r="BN20" i="10"/>
  <c r="CL9" i="10"/>
  <c r="BB19" i="10"/>
  <c r="AS19" i="10"/>
  <c r="X7" i="10"/>
  <c r="R6" i="10"/>
  <c r="N12" i="1"/>
  <c r="X11" i="10"/>
  <c r="X13" i="10"/>
  <c r="BB6" i="10"/>
  <c r="X12" i="10"/>
  <c r="AC13" i="1"/>
  <c r="AA15" i="10"/>
  <c r="X18" i="10"/>
  <c r="U21" i="10"/>
  <c r="AG19" i="10"/>
  <c r="AY15" i="10"/>
  <c r="AJ22" i="10"/>
  <c r="U19" i="10"/>
  <c r="AI17" i="1"/>
  <c r="AP16" i="10"/>
  <c r="AA23" i="10"/>
  <c r="W7" i="1"/>
  <c r="X9" i="10"/>
  <c r="F11" i="10"/>
  <c r="AA8" i="10"/>
  <c r="F17" i="10"/>
  <c r="T16" i="1"/>
  <c r="C25" i="10"/>
  <c r="Z12" i="1"/>
  <c r="AM10" i="10"/>
  <c r="F23" i="10"/>
  <c r="BT27" i="10"/>
  <c r="BK25" i="10"/>
  <c r="CC15" i="10"/>
  <c r="AP25" i="10"/>
  <c r="CO6" i="10"/>
  <c r="CI27" i="10"/>
  <c r="CR17" i="10"/>
  <c r="BH24" i="10"/>
  <c r="AS26" i="10"/>
  <c r="BE19" i="10"/>
  <c r="BB18" i="10"/>
  <c r="Q8" i="1"/>
  <c r="AF7" i="1"/>
  <c r="O9" i="10"/>
  <c r="H16" i="1"/>
  <c r="AP6" i="10"/>
  <c r="AD12" i="10"/>
  <c r="O13" i="10"/>
  <c r="AD11" i="10"/>
  <c r="AF13" i="1"/>
  <c r="AC16" i="1"/>
  <c r="AI16" i="1"/>
  <c r="BE10" i="10"/>
  <c r="BW6" i="10"/>
  <c r="BE14" i="10"/>
  <c r="AJ13" i="10"/>
  <c r="AY10" i="10"/>
  <c r="BN7" i="10"/>
  <c r="T25" i="1"/>
  <c r="H7" i="1"/>
  <c r="I12" i="10"/>
  <c r="F7" i="10"/>
  <c r="AA6" i="10"/>
  <c r="U11" i="10"/>
  <c r="O15" i="10"/>
  <c r="B23" i="1"/>
  <c r="T13" i="1"/>
  <c r="E20" i="1"/>
  <c r="Q19" i="1"/>
  <c r="AJ14" i="10"/>
  <c r="BW8" i="10"/>
  <c r="X28" i="10"/>
  <c r="BQ16" i="10"/>
  <c r="BW17" i="10"/>
  <c r="BB28" i="10"/>
  <c r="CC24" i="10"/>
  <c r="U28" i="10"/>
  <c r="AA28" i="10"/>
  <c r="BE21" i="10"/>
  <c r="BT19" i="10"/>
  <c r="BK27" i="10"/>
  <c r="CI25" i="10"/>
  <c r="AF24" i="1"/>
  <c r="AP18" i="10"/>
  <c r="L26" i="10"/>
  <c r="W21" i="1"/>
  <c r="Q21" i="1"/>
  <c r="AC26" i="1"/>
  <c r="U25" i="10"/>
  <c r="AM17" i="10"/>
  <c r="Z21" i="1"/>
  <c r="T20" i="1"/>
  <c r="AJ11" i="10"/>
  <c r="AJ15" i="10"/>
  <c r="Z23" i="1"/>
  <c r="BE15" i="10"/>
  <c r="BK7" i="10"/>
  <c r="O26" i="10"/>
  <c r="W8" i="1"/>
  <c r="L12" i="10"/>
  <c r="N18" i="1"/>
  <c r="AC10" i="1"/>
  <c r="AV8" i="10"/>
  <c r="BK28" i="10"/>
  <c r="BZ15" i="10"/>
  <c r="AC27" i="1"/>
  <c r="H11" i="1"/>
  <c r="I11" i="10"/>
  <c r="B20" i="1"/>
  <c r="I15" i="10"/>
  <c r="AP9" i="10"/>
  <c r="K24" i="1"/>
  <c r="R24" i="10"/>
  <c r="AY17" i="10"/>
  <c r="AS13" i="10"/>
  <c r="W25" i="1"/>
  <c r="Q11" i="1"/>
  <c r="O11" i="10"/>
  <c r="C22" i="10"/>
  <c r="AG8" i="10"/>
  <c r="AG23" i="10"/>
  <c r="CO14" i="10"/>
  <c r="BW15" i="10"/>
  <c r="BK14" i="10"/>
  <c r="BE8" i="10"/>
  <c r="BT6" i="10"/>
  <c r="CO7" i="10"/>
  <c r="BQ17" i="10"/>
  <c r="BE24" i="10"/>
  <c r="CL18" i="10"/>
  <c r="CL24" i="10"/>
  <c r="AY19" i="10"/>
  <c r="BW14" i="10"/>
  <c r="CO10" i="10"/>
  <c r="BK24" i="10"/>
  <c r="CL20" i="10"/>
  <c r="CF7" i="10"/>
  <c r="Q28" i="1"/>
  <c r="AY14" i="10"/>
  <c r="K26" i="1"/>
  <c r="O22" i="10"/>
  <c r="X17" i="10"/>
  <c r="BQ11" i="10"/>
  <c r="BE13" i="10"/>
  <c r="AC21" i="1"/>
  <c r="T22" i="1"/>
  <c r="CL17" i="10"/>
  <c r="AV27" i="10"/>
  <c r="CR8" i="10"/>
  <c r="AV21" i="10"/>
  <c r="AI24" i="1"/>
  <c r="BQ27" i="10"/>
  <c r="CI17" i="10"/>
  <c r="BQ19" i="10"/>
  <c r="BT15" i="10"/>
  <c r="AM23" i="10"/>
  <c r="BT9" i="10"/>
  <c r="Q10" i="1"/>
  <c r="N14" i="1"/>
  <c r="X6" i="10"/>
  <c r="F15" i="10"/>
  <c r="AJ8" i="10"/>
  <c r="H20" i="1"/>
  <c r="AJ7" i="10"/>
  <c r="H21" i="1"/>
  <c r="AM14" i="10"/>
  <c r="BE12" i="10"/>
  <c r="O20" i="10"/>
  <c r="U22" i="10"/>
  <c r="L10" i="10"/>
  <c r="N7" i="1"/>
  <c r="AA9" i="10"/>
  <c r="AJ12" i="10"/>
  <c r="AF12" i="1"/>
  <c r="BW25" i="10"/>
  <c r="BE23" i="10"/>
  <c r="AP22" i="10"/>
  <c r="CF25" i="10"/>
  <c r="BN25" i="10"/>
  <c r="BZ17" i="10"/>
  <c r="BK19" i="10"/>
  <c r="CC10" i="10"/>
  <c r="K12" i="1"/>
  <c r="R10" i="10"/>
  <c r="AJ10" i="10"/>
  <c r="W13" i="1"/>
  <c r="K22" i="1"/>
  <c r="AF19" i="1"/>
  <c r="AJ21" i="10"/>
  <c r="AA17" i="10"/>
  <c r="AS15" i="10"/>
  <c r="Z9" i="1"/>
  <c r="Z10" i="1"/>
  <c r="AI13" i="1"/>
  <c r="Z14" i="1"/>
  <c r="BE7" i="10"/>
  <c r="AJ25" i="10"/>
  <c r="BK23" i="10"/>
  <c r="CO25" i="10"/>
  <c r="CF11" i="10"/>
  <c r="BE28" i="10"/>
  <c r="T28" i="1"/>
  <c r="X22" i="10"/>
  <c r="B26" i="1"/>
  <c r="BW7" i="10"/>
  <c r="BB10" i="10"/>
  <c r="BB21" i="10"/>
  <c r="AS27" i="10"/>
  <c r="CR14" i="10"/>
  <c r="BZ25" i="10"/>
  <c r="AA26" i="10"/>
  <c r="CL8" i="10"/>
  <c r="BN18" i="10"/>
  <c r="CL14" i="10"/>
  <c r="BH28" i="10"/>
  <c r="CR22" i="10"/>
  <c r="AP20" i="10"/>
  <c r="K29" i="1"/>
  <c r="BB12" i="10"/>
  <c r="AA19" i="10"/>
  <c r="AS11" i="10"/>
  <c r="CC7" i="10"/>
  <c r="AI21" i="1"/>
  <c r="Z22" i="1"/>
  <c r="AY11" i="10"/>
  <c r="CF24" i="10"/>
  <c r="BW22" i="10"/>
  <c r="BB25" i="10"/>
  <c r="AM27" i="10"/>
  <c r="BW12" i="10"/>
  <c r="BN13" i="10"/>
  <c r="CI21" i="10"/>
  <c r="BT21" i="10"/>
  <c r="AY24" i="10"/>
  <c r="AI28" i="1"/>
  <c r="AD26" i="10"/>
  <c r="BN11" i="10"/>
  <c r="N10" i="1"/>
  <c r="L13" i="10"/>
  <c r="R7" i="10"/>
  <c r="B17" i="1"/>
  <c r="F18" i="10"/>
  <c r="C23" i="10"/>
  <c r="C19" i="10"/>
  <c r="K18" i="1"/>
  <c r="N19" i="1"/>
  <c r="AG14" i="10"/>
  <c r="AD17" i="10"/>
  <c r="BK8" i="10"/>
  <c r="AM18" i="10"/>
  <c r="W26" i="1"/>
  <c r="B24" i="1"/>
  <c r="AG15" i="10"/>
  <c r="AF18" i="1"/>
  <c r="I27" i="10"/>
  <c r="O7" i="10"/>
  <c r="F14" i="10"/>
  <c r="E13" i="1"/>
  <c r="C18" i="10"/>
  <c r="H18" i="1"/>
  <c r="AS7" i="10"/>
  <c r="X10" i="10"/>
  <c r="AJ9" i="10"/>
  <c r="I20" i="10"/>
  <c r="AF15" i="1"/>
  <c r="CR18" i="10"/>
  <c r="CR13" i="10"/>
  <c r="AM28" i="10"/>
  <c r="AS23" i="10"/>
  <c r="CI7" i="10"/>
  <c r="CF26" i="10"/>
  <c r="BH27" i="10"/>
  <c r="CO12" i="10"/>
  <c r="BZ14" i="10"/>
  <c r="BH17" i="10"/>
  <c r="BW10" i="10"/>
  <c r="O6" i="10"/>
  <c r="AC7" i="1"/>
  <c r="K7" i="1"/>
  <c r="H13" i="1"/>
  <c r="F16" i="10"/>
  <c r="AA12" i="10"/>
  <c r="Q18" i="1"/>
  <c r="N15" i="1"/>
  <c r="K19" i="1"/>
  <c r="T18" i="1"/>
  <c r="K23" i="1"/>
  <c r="Q23" i="1"/>
  <c r="AA21" i="10"/>
  <c r="O27" i="10"/>
  <c r="W27" i="1"/>
  <c r="AS10" i="10"/>
  <c r="AA18" i="10"/>
  <c r="E28" i="1"/>
  <c r="BN9" i="10"/>
  <c r="E11" i="1"/>
  <c r="K13" i="1"/>
  <c r="F9" i="10"/>
  <c r="Z8" i="1"/>
  <c r="Z11" i="1"/>
  <c r="T15" i="1"/>
  <c r="E22" i="1"/>
  <c r="T14" i="1"/>
  <c r="R16" i="10"/>
  <c r="AF14" i="1"/>
  <c r="BB8" i="10"/>
  <c r="BK13" i="10"/>
  <c r="Z29" i="1"/>
  <c r="AY23" i="10"/>
  <c r="CR11" i="10"/>
  <c r="CO16" i="10"/>
  <c r="CL22" i="10"/>
  <c r="CF8" i="10"/>
  <c r="BQ15" i="10"/>
  <c r="BQ18" i="10"/>
  <c r="AY27" i="10"/>
  <c r="BT25" i="10"/>
  <c r="CO24" i="10"/>
  <c r="AM20" i="10"/>
  <c r="H29" i="1"/>
  <c r="BH9" i="10"/>
  <c r="B28" i="1"/>
  <c r="H24" i="1"/>
  <c r="AD24" i="10"/>
  <c r="X24" i="10"/>
  <c r="AJ18" i="10"/>
  <c r="R22" i="10"/>
  <c r="AV7" i="10"/>
  <c r="X16" i="10"/>
  <c r="BE9" i="10"/>
  <c r="W24" i="1"/>
  <c r="B25" i="1"/>
  <c r="N25" i="1"/>
  <c r="O8" i="10"/>
  <c r="U8" i="10"/>
  <c r="Q15" i="1"/>
  <c r="E17" i="1"/>
  <c r="R17" i="10"/>
  <c r="BZ26" i="10"/>
  <c r="AS28" i="10"/>
  <c r="AD27" i="10"/>
  <c r="BT10" i="10"/>
  <c r="T8" i="1"/>
  <c r="E10" i="1"/>
  <c r="AI8" i="1"/>
  <c r="W16" i="1"/>
  <c r="Q17" i="1"/>
  <c r="AI15" i="1"/>
  <c r="BE11" i="10"/>
  <c r="AP19" i="10"/>
  <c r="AS12" i="10"/>
  <c r="AP17" i="10"/>
  <c r="R11" i="10"/>
  <c r="R8" i="10"/>
  <c r="E19" i="1"/>
  <c r="AJ6" i="10"/>
  <c r="K20" i="1"/>
  <c r="AG16" i="10"/>
  <c r="CR6" i="10"/>
  <c r="BK22" i="10"/>
  <c r="CL23" i="10"/>
  <c r="CC11" i="10"/>
  <c r="BZ18" i="10"/>
  <c r="CO28" i="10"/>
  <c r="BB14" i="10"/>
  <c r="AC19" i="1"/>
  <c r="AM11" i="10"/>
  <c r="X23" i="10"/>
  <c r="AV11" i="10"/>
  <c r="CO8" i="10"/>
  <c r="BW18" i="10"/>
  <c r="BQ23" i="10"/>
  <c r="BW27" i="10"/>
  <c r="BT12" i="10"/>
  <c r="AJ26" i="10"/>
  <c r="BH21" i="10"/>
  <c r="BE25" i="10"/>
  <c r="CR16" i="10"/>
  <c r="CO26" i="10"/>
  <c r="AG22" i="10"/>
  <c r="BQ8" i="10"/>
  <c r="K27" i="1"/>
  <c r="O23" i="10"/>
  <c r="O21" i="10"/>
  <c r="U27" i="10"/>
  <c r="BQ9" i="10"/>
  <c r="Q25" i="1"/>
  <c r="E27" i="1"/>
  <c r="BT28" i="10"/>
  <c r="BZ20" i="10"/>
  <c r="BB24" i="10"/>
  <c r="AS24" i="10"/>
  <c r="BZ11" i="10"/>
  <c r="CL27" i="10"/>
  <c r="CF21" i="10"/>
  <c r="CC18" i="10"/>
  <c r="BW16" i="10"/>
  <c r="BB20" i="10"/>
  <c r="AA27" i="10"/>
  <c r="H8" i="1"/>
  <c r="T10" i="1"/>
  <c r="I6" i="10"/>
  <c r="N11" i="1"/>
  <c r="T12" i="1"/>
  <c r="AF11" i="1"/>
  <c r="AA14" i="10"/>
  <c r="K17" i="1"/>
  <c r="I21" i="10"/>
  <c r="AP14" i="10"/>
  <c r="BZ6" i="10"/>
  <c r="AM13" i="10"/>
  <c r="BQ7" i="10"/>
  <c r="H9" i="1"/>
  <c r="H12" i="1"/>
  <c r="R14" i="10"/>
  <c r="L15" i="10"/>
  <c r="AD13" i="10"/>
  <c r="CF20" i="10"/>
  <c r="BB22" i="10"/>
  <c r="BQ12" i="10"/>
  <c r="BW26" i="10"/>
  <c r="CO15" i="10"/>
  <c r="BH22" i="10"/>
  <c r="CR7" i="10"/>
  <c r="CL6" i="10"/>
  <c r="Q7" i="1"/>
  <c r="F6" i="10"/>
  <c r="AF8" i="1"/>
  <c r="C24" i="10"/>
  <c r="W14" i="1"/>
  <c r="AF16" i="1"/>
  <c r="L25" i="10"/>
  <c r="BN12" i="10"/>
  <c r="BK6" i="10"/>
  <c r="AV15" i="10"/>
  <c r="I10" i="10"/>
  <c r="L16" i="10"/>
  <c r="Q14" i="1"/>
  <c r="Z15" i="1"/>
  <c r="AV17" i="10"/>
  <c r="BK18" i="10"/>
  <c r="BH26" i="10"/>
  <c r="BH15" i="10"/>
  <c r="CC13" i="10"/>
  <c r="CO18" i="10"/>
  <c r="BQ10" i="10"/>
  <c r="AP15" i="10"/>
  <c r="C26" i="10"/>
  <c r="I28" i="10"/>
  <c r="I24" i="10"/>
  <c r="CI11" i="10"/>
  <c r="BQ20" i="10"/>
  <c r="BZ21" i="10"/>
  <c r="CO22" i="10"/>
  <c r="BH16" i="10"/>
  <c r="AI27" i="1"/>
  <c r="BK20" i="10"/>
  <c r="AY28" i="10"/>
  <c r="CL19" i="10"/>
  <c r="CI28" i="10"/>
  <c r="T27" i="1"/>
  <c r="U24" i="10"/>
  <c r="AI18" i="1"/>
  <c r="U20" i="10"/>
  <c r="AV9" i="10"/>
  <c r="X26" i="10"/>
  <c r="AC23" i="1"/>
  <c r="O25" i="10"/>
  <c r="AG17" i="10"/>
  <c r="CR19" i="10"/>
  <c r="BN24" i="10"/>
  <c r="CI13" i="10"/>
  <c r="BE20" i="10"/>
  <c r="AC28" i="1"/>
  <c r="CF27" i="10"/>
  <c r="BT24" i="10"/>
  <c r="CI15" i="10"/>
  <c r="AV25" i="10"/>
  <c r="AD28" i="10"/>
  <c r="Z28" i="1"/>
  <c r="N9" i="1"/>
  <c r="U10" i="10"/>
  <c r="Z7" i="1"/>
  <c r="AD8" i="10"/>
  <c r="AC11" i="1"/>
  <c r="AC14" i="1"/>
  <c r="R13" i="10"/>
  <c r="O16" i="10"/>
  <c r="AG12" i="10"/>
  <c r="U18" i="10"/>
  <c r="L23" i="10"/>
  <c r="AC20" i="1"/>
  <c r="AJ19" i="10"/>
  <c r="BZ7" i="10"/>
  <c r="N21" i="1"/>
  <c r="Q22" i="1"/>
  <c r="I26" i="10"/>
  <c r="AA22" i="10"/>
  <c r="I7" i="10"/>
  <c r="U9" i="10"/>
  <c r="F8" i="10"/>
  <c r="L11" i="10"/>
  <c r="K15" i="1"/>
  <c r="AC12" i="1"/>
  <c r="AY6" i="10"/>
  <c r="AF9" i="1"/>
  <c r="AP7" i="10"/>
  <c r="U17" i="10"/>
  <c r="E25" i="1"/>
  <c r="CO17" i="10"/>
  <c r="CO13" i="10"/>
  <c r="BB23" i="10"/>
  <c r="CF10" i="10"/>
  <c r="W29" i="1"/>
  <c r="CR20" i="10"/>
  <c r="CC19" i="10"/>
  <c r="CF14" i="10"/>
  <c r="AM26" i="10"/>
  <c r="AS22" i="10"/>
  <c r="BB16" i="10"/>
  <c r="C16" i="10"/>
  <c r="K9" i="1"/>
  <c r="AA7" i="10"/>
  <c r="E18" i="1"/>
  <c r="Z13" i="1"/>
  <c r="N20" i="1"/>
  <c r="N16" i="1"/>
  <c r="F20" i="10"/>
  <c r="O19" i="10"/>
  <c r="Z18" i="1"/>
  <c r="H26" i="1"/>
  <c r="U23" i="10"/>
  <c r="AD22" i="10"/>
  <c r="AI23" i="1"/>
  <c r="L22" i="10"/>
  <c r="AM15" i="10"/>
  <c r="AF20" i="1"/>
  <c r="Q27" i="1"/>
  <c r="U6" i="10"/>
  <c r="I14" i="10"/>
  <c r="K10" i="1"/>
  <c r="Q12" i="1"/>
  <c r="C20" i="10"/>
  <c r="L18" i="10"/>
  <c r="AY7" i="10"/>
  <c r="I17" i="10"/>
  <c r="AA13" i="10"/>
  <c r="E24" i="1"/>
  <c r="T21" i="1"/>
  <c r="AF25" i="1"/>
  <c r="BW13" i="10"/>
  <c r="CL10" i="10"/>
  <c r="AV28" i="10"/>
  <c r="CC21" i="10"/>
  <c r="CO23" i="10"/>
  <c r="BN14" i="10"/>
  <c r="BH19" i="10"/>
  <c r="CR10" i="10"/>
  <c r="BB27" i="10"/>
  <c r="BN28" i="10"/>
  <c r="AM22" i="10"/>
  <c r="U26" i="10"/>
  <c r="R25" i="10"/>
  <c r="R23" i="10"/>
  <c r="F25" i="10"/>
  <c r="W18" i="1"/>
  <c r="AD23" i="10"/>
  <c r="BB13" i="10"/>
  <c r="E29" i="1"/>
  <c r="L24" i="10"/>
  <c r="B21" i="1"/>
  <c r="I22" i="10"/>
  <c r="T23" i="1"/>
  <c r="BN10" i="10"/>
  <c r="AY9" i="10"/>
  <c r="BB11" i="10"/>
  <c r="E7" i="1"/>
  <c r="H10" i="1"/>
  <c r="B19" i="1"/>
  <c r="AS8" i="10"/>
  <c r="AM9" i="10"/>
  <c r="N22" i="1"/>
  <c r="BQ21" i="10"/>
  <c r="BN16" i="10"/>
  <c r="AV19" i="10"/>
  <c r="X8" i="10"/>
  <c r="AG6" i="10"/>
  <c r="O17" i="10"/>
  <c r="AG10" i="10"/>
  <c r="T19" i="1"/>
  <c r="AD19" i="10"/>
  <c r="AV16" i="10"/>
  <c r="C27" i="10"/>
  <c r="T24" i="1"/>
  <c r="K8" i="1"/>
  <c r="I9" i="10"/>
  <c r="O14" i="10"/>
  <c r="O18" i="10"/>
  <c r="I19" i="10"/>
  <c r="AV10" i="10"/>
  <c r="BE18" i="10"/>
  <c r="CL12" i="10"/>
  <c r="CF22" i="10"/>
  <c r="BK16" i="10"/>
  <c r="AV26" i="10"/>
  <c r="CO20" i="10"/>
  <c r="Z25" i="1"/>
  <c r="AM16" i="10"/>
  <c r="H23" i="1"/>
  <c r="N28" i="1"/>
  <c r="X20" i="10"/>
  <c r="Z16" i="1"/>
  <c r="CC12" i="10"/>
  <c r="AS20" i="10"/>
  <c r="BT22" i="10"/>
  <c r="AF21" i="1"/>
  <c r="BZ8" i="10"/>
  <c r="CC27" i="10"/>
  <c r="AY16" i="10"/>
  <c r="AG24" i="10"/>
  <c r="R28" i="10"/>
  <c r="CR27" i="10"/>
  <c r="AF28" i="1"/>
  <c r="CR26" i="10"/>
  <c r="CC9" i="10"/>
  <c r="CF28" i="10"/>
  <c r="Z26" i="1"/>
  <c r="CC6" i="10"/>
  <c r="AI25" i="1"/>
  <c r="BT8" i="10"/>
  <c r="AP23" i="10"/>
  <c r="CR23" i="10"/>
  <c r="CI6" i="10"/>
  <c r="BB17" i="10"/>
  <c r="CI24" i="10"/>
  <c r="CR24" i="10"/>
  <c r="AI26" i="1"/>
  <c r="BZ10" i="10"/>
  <c r="CC28" i="10"/>
  <c r="DG5" i="10"/>
  <c r="CU5" i="10"/>
  <c r="DA5" i="10"/>
  <c r="CX5" i="10"/>
  <c r="DD5" i="10"/>
  <c r="CU13" i="10"/>
  <c r="DA16" i="10"/>
  <c r="DD28" i="10"/>
  <c r="CX11" i="10"/>
  <c r="DA8" i="10"/>
  <c r="CX17" i="10"/>
  <c r="CU7" i="10"/>
  <c r="DG9" i="10"/>
  <c r="DA23" i="10"/>
  <c r="CU21" i="10"/>
  <c r="DG13" i="10"/>
  <c r="DD19" i="10"/>
  <c r="CU15" i="10"/>
  <c r="DA19" i="10"/>
  <c r="CU12" i="10"/>
  <c r="DD16" i="10"/>
  <c r="DA25" i="10"/>
  <c r="CU24" i="10"/>
  <c r="DG8" i="10"/>
  <c r="DG7" i="10"/>
  <c r="DD17" i="10"/>
  <c r="CU10" i="10"/>
  <c r="DG10" i="10"/>
  <c r="DA24" i="10"/>
  <c r="CU25" i="10"/>
  <c r="CX25" i="10"/>
  <c r="DA10" i="10"/>
  <c r="DD21" i="10"/>
  <c r="CU18" i="10"/>
  <c r="DD12" i="10"/>
  <c r="CX28" i="10"/>
  <c r="CU26" i="10"/>
  <c r="CX19" i="10"/>
  <c r="DD23" i="10"/>
  <c r="DA9" i="10"/>
  <c r="DD10" i="10"/>
  <c r="DD24" i="10"/>
  <c r="CX9" i="10"/>
  <c r="CX26" i="10"/>
  <c r="CX8" i="10"/>
  <c r="CX16" i="10"/>
  <c r="DD26" i="10"/>
  <c r="DA11" i="10"/>
  <c r="DA22" i="10"/>
  <c r="CU19" i="10"/>
  <c r="DA14" i="10"/>
  <c r="CX21" i="10"/>
  <c r="CX7" i="10"/>
  <c r="DD18" i="10"/>
  <c r="CX27" i="10"/>
  <c r="DD9" i="10"/>
  <c r="CX24" i="10"/>
  <c r="CU22" i="10"/>
  <c r="DD8" i="10"/>
  <c r="DA28" i="10"/>
  <c r="CX6" i="10"/>
  <c r="DA12" i="10"/>
  <c r="DG14" i="10"/>
  <c r="CU6" i="10"/>
  <c r="DD14" i="10"/>
  <c r="DD22" i="10"/>
  <c r="CU23" i="10"/>
  <c r="DG11" i="10"/>
  <c r="DD25" i="10"/>
  <c r="CX14" i="10"/>
  <c r="DA26" i="10"/>
  <c r="CU28" i="10"/>
  <c r="DA17" i="10"/>
  <c r="DA21" i="10"/>
  <c r="DD6" i="10"/>
  <c r="DA7" i="10"/>
  <c r="CX13" i="10"/>
  <c r="CX18" i="10"/>
  <c r="CU9" i="10"/>
  <c r="DD15" i="10"/>
  <c r="DA13" i="10"/>
  <c r="CU11" i="10"/>
  <c r="DD13" i="10"/>
  <c r="DA20" i="10"/>
  <c r="CU16" i="10"/>
  <c r="DA18" i="10"/>
  <c r="CX22" i="10"/>
  <c r="CU27" i="10"/>
  <c r="DD11" i="10"/>
  <c r="DD20" i="10"/>
  <c r="DG6" i="10"/>
  <c r="DD7" i="10"/>
  <c r="CR28" i="10"/>
  <c r="DA6" i="10"/>
  <c r="DD27" i="10"/>
  <c r="CX12" i="10"/>
  <c r="DA15" i="10"/>
  <c r="CU14" i="10"/>
  <c r="CX15" i="10"/>
  <c r="CX23" i="10"/>
  <c r="CU20" i="10"/>
  <c r="CX20" i="10"/>
  <c r="DA27" i="10"/>
  <c r="CX10" i="10"/>
  <c r="DG12" i="10"/>
  <c r="CU17" i="10"/>
  <c r="CU8" i="10"/>
</calcChain>
</file>

<file path=xl/sharedStrings.xml><?xml version="1.0" encoding="utf-8"?>
<sst xmlns="http://schemas.openxmlformats.org/spreadsheetml/2006/main" count="765" uniqueCount="399">
  <si>
    <t>EQUIPMENT FROM RIG</t>
  </si>
  <si>
    <t>EQUIPMENT TO RIG</t>
  </si>
  <si>
    <t>POB</t>
  </si>
  <si>
    <t>VESSELS</t>
  </si>
  <si>
    <t>............................................................................................................................</t>
  </si>
  <si>
    <t xml:space="preserve">  </t>
  </si>
  <si>
    <t>OPERATIONS FORECAST</t>
  </si>
  <si>
    <t>EST</t>
  </si>
  <si>
    <t>ACT</t>
  </si>
  <si>
    <t>HRS</t>
  </si>
  <si>
    <t>Operation Description / Activity</t>
  </si>
  <si>
    <t>Rig Name</t>
  </si>
  <si>
    <t>Start Date</t>
  </si>
  <si>
    <t>Start Time</t>
  </si>
  <si>
    <t>Total</t>
  </si>
  <si>
    <t>Time</t>
  </si>
  <si>
    <t>Next BOP Test</t>
  </si>
  <si>
    <t>TO</t>
  </si>
  <si>
    <t>PERSONNEL</t>
  </si>
  <si>
    <t>FROM</t>
  </si>
  <si>
    <t>GD02 CMR-03 12-1/2" Mud Chems</t>
  </si>
  <si>
    <t>Remarks</t>
  </si>
  <si>
    <t>Start</t>
  </si>
  <si>
    <t xml:space="preserve">End </t>
  </si>
  <si>
    <t>AOB</t>
  </si>
  <si>
    <t xml:space="preserve">Heavy Lift - Install LP Riser </t>
  </si>
  <si>
    <t>Install half hatch covers</t>
  </si>
  <si>
    <t>N/U diverter</t>
  </si>
  <si>
    <t xml:space="preserve">N/U bell nipple </t>
  </si>
  <si>
    <t>N/u flood line</t>
  </si>
  <si>
    <t>Function test divert, activate LP packer, hydrotest rig up</t>
  </si>
  <si>
    <t>M/U 17" Bit , Bit sub. RIH with clean out BHA</t>
  </si>
  <si>
    <t>Clean out conductor to 573 ft. POOH.</t>
  </si>
  <si>
    <t>R/U and run 20" centroller gyro</t>
  </si>
  <si>
    <t>Drill 16" HOLE</t>
  </si>
  <si>
    <t>Install mouse hole</t>
  </si>
  <si>
    <t>Shallow pulse test MWD</t>
  </si>
  <si>
    <t>RIH 5" HWDP to ± 575 ft</t>
  </si>
  <si>
    <t>Pump sweeps, Circ hole clean</t>
  </si>
  <si>
    <t>B/R OOH to ± 1,800 ft</t>
  </si>
  <si>
    <t>RIH to bottom</t>
  </si>
  <si>
    <t>Pump sweeps, Spot KCl pill</t>
  </si>
  <si>
    <t xml:space="preserve">POOH to surface </t>
  </si>
  <si>
    <t>R/B 16" BHA</t>
  </si>
  <si>
    <t>Run 13-3/8" Casing</t>
  </si>
  <si>
    <t>R/U csg equipment</t>
  </si>
  <si>
    <t xml:space="preserve">RIH 13-3/8" casing to ± 2,250 ft </t>
  </si>
  <si>
    <t>Land CSS hanger. Confirm seals holding</t>
  </si>
  <si>
    <t>L/D upper bell nipple</t>
  </si>
  <si>
    <t>R/U cmt head &amp; surface lines</t>
  </si>
  <si>
    <t>Drop opening  bomb, open DV collar</t>
  </si>
  <si>
    <t>R/D cmt head</t>
  </si>
  <si>
    <t>Cut 13-3/8" csg @ 73" above TOS</t>
  </si>
  <si>
    <t>L/D 13-3/8" csg stump, R/D handling eqpt</t>
  </si>
  <si>
    <t>Heavy lift - N/D diverter &amp; LP riser</t>
  </si>
  <si>
    <t>Heavy lift - N/U &amp; P/T WH</t>
  </si>
  <si>
    <t>Heavy lift - N/U HP riser &amp; BOP's</t>
  </si>
  <si>
    <t>Install W/B</t>
  </si>
  <si>
    <t xml:space="preserve">Drill 12-1/4" Hole </t>
  </si>
  <si>
    <t>Drill out DV collar/ plugs</t>
  </si>
  <si>
    <t>Pressure test 13-3/8" casing to 2,000 psi/ 10 mins</t>
  </si>
  <si>
    <t xml:space="preserve">POOH </t>
  </si>
  <si>
    <t>Run 13-3/8" centroller gyro</t>
  </si>
  <si>
    <t>P/U &amp; M/U 12-1/4" PDC Xceed BHA</t>
  </si>
  <si>
    <r>
      <t xml:space="preserve">RIH on 5" DP to </t>
    </r>
    <r>
      <rPr>
        <sz val="10"/>
        <rFont val="Calibri"/>
        <family val="2"/>
      </rPr>
      <t>±</t>
    </r>
    <r>
      <rPr>
        <sz val="11"/>
        <rFont val="Calibri"/>
        <family val="2"/>
      </rPr>
      <t xml:space="preserve"> </t>
    </r>
    <r>
      <rPr>
        <sz val="10"/>
        <rFont val="Calibri"/>
        <family val="2"/>
        <scheme val="minor"/>
      </rPr>
      <t>1,600 ft</t>
    </r>
  </si>
  <si>
    <t>Shallow test tools</t>
  </si>
  <si>
    <t xml:space="preserve">Circ 1.5 Btms Up </t>
  </si>
  <si>
    <t>Run 9-5/8" casing</t>
  </si>
  <si>
    <t>M/U mill/flush tool. Flush riser, WH &amp; BOP</t>
  </si>
  <si>
    <t>Install &amp; P-test MS-T seal</t>
  </si>
  <si>
    <t>Change 9-5/8" rams to blind rams</t>
  </si>
  <si>
    <t>M/U test plug, full BOP test.</t>
  </si>
  <si>
    <t>Install short WB</t>
  </si>
  <si>
    <t xml:space="preserve">Clear rig floor. </t>
  </si>
  <si>
    <t>Drill 8-1/2" hole</t>
  </si>
  <si>
    <t>Spot pill, POOH</t>
  </si>
  <si>
    <t xml:space="preserve">L/D Motor </t>
  </si>
  <si>
    <t>P/U &amp; M/U PD1100 BHA</t>
  </si>
  <si>
    <t>Test PD1100 BHA</t>
  </si>
  <si>
    <t>Gyrodata</t>
  </si>
  <si>
    <t>Test diverter 50 psi / 5 mins</t>
  </si>
  <si>
    <t>Planned rig maintenance</t>
  </si>
  <si>
    <t>L/D GMWD</t>
  </si>
  <si>
    <t>Chris Lemsom</t>
  </si>
  <si>
    <t>16" Drill Bit ( IFT from AJA)</t>
  </si>
  <si>
    <t>Almasood handling tools</t>
  </si>
  <si>
    <t>Flush and P/T surface lines</t>
  </si>
  <si>
    <t>Cement 2nd Stage.   Displace closing plug to stage collar.</t>
  </si>
  <si>
    <t>Install PS21</t>
  </si>
  <si>
    <t>Remove PS-21. Install master bushing.</t>
  </si>
  <si>
    <t xml:space="preserve">M/U 12-1/4" cleanout BHA and RIH to +/- 376 ft </t>
  </si>
  <si>
    <t>M/u 9-5/8" csg test mandrel. Space out to 9-5/8" csg ram.</t>
  </si>
  <si>
    <t>Attempt test casing</t>
  </si>
  <si>
    <t>Drill out plugs, baffle, shoe track cement and shoe</t>
  </si>
  <si>
    <t>RIH and tag Closing plug at 571 ft</t>
  </si>
  <si>
    <t>Choke drill</t>
  </si>
  <si>
    <t>Perform FIT on 13-3/8" shoe</t>
  </si>
  <si>
    <t>Flow check well.</t>
  </si>
  <si>
    <t>Lay out 8" OD BHA</t>
  </si>
  <si>
    <t>Rig Up SDC</t>
  </si>
  <si>
    <t xml:space="preserve">Rig down </t>
  </si>
  <si>
    <t>M/U liner setting sleeve / PBR</t>
  </si>
  <si>
    <t>Drop setting ball &amp; release liner</t>
  </si>
  <si>
    <t>Pull WB and jet WH &amp; BOP</t>
  </si>
  <si>
    <t>Completion</t>
  </si>
  <si>
    <t>SLB tools</t>
  </si>
  <si>
    <t xml:space="preserve">Clean and clear rig floor </t>
  </si>
  <si>
    <t>R/U 5" liner handling equipment</t>
  </si>
  <si>
    <t>C/O to 7" liner handling equipment</t>
  </si>
  <si>
    <t xml:space="preserve">Flowcheck well </t>
  </si>
  <si>
    <t>Install 7" Liner # 2</t>
  </si>
  <si>
    <t xml:space="preserve">C/O to 7" liner equipment </t>
  </si>
  <si>
    <t xml:space="preserve">C/O to 5" DP equipment </t>
  </si>
  <si>
    <t>L/D 9-5/8" scraper BHA</t>
  </si>
  <si>
    <t>Install 7" Liner # 3</t>
  </si>
  <si>
    <t>Install 5" x 7" Liner # 1</t>
  </si>
  <si>
    <t>L/O Liner # 3 running tool</t>
  </si>
  <si>
    <t>L/O Liner # 2 running tool</t>
  </si>
  <si>
    <t>L/O Liner # 1 running tool</t>
  </si>
  <si>
    <t>Flow chk, change gear  Hi, TD survey</t>
  </si>
  <si>
    <t>Pull Wear Bushing</t>
  </si>
  <si>
    <t xml:space="preserve"> Jet WH and BOP.</t>
  </si>
  <si>
    <t>B/R 5 stands for hole cleaning inside csg</t>
  </si>
  <si>
    <t>P/U 2 stds HWDP, M/U test plug. Test 9-5/8" casing rams. L/O test plug.</t>
  </si>
  <si>
    <t>Make up CTT Test SOV to 3,500. POOH and L/O CTT.</t>
  </si>
  <si>
    <t>Slug pipe POOH to surface</t>
  </si>
  <si>
    <t>L/D jars and accelerator</t>
  </si>
  <si>
    <t>L/D DC's, MWD, and RSS</t>
  </si>
  <si>
    <t>M/U 5 ft dp pup on casing fill up tool. L/O same.</t>
  </si>
  <si>
    <t>Used 8-1/2" Drill Bits - 2 Ea</t>
  </si>
  <si>
    <t>9-5/8" Casing and acc</t>
  </si>
  <si>
    <t>Casing handling tools</t>
  </si>
  <si>
    <t>Spiro Torq</t>
  </si>
  <si>
    <t>KCL Brine - 650 bbl</t>
  </si>
  <si>
    <t>6-1/2" Jar and acc</t>
  </si>
  <si>
    <t>Empty Food container Dry and Refer</t>
  </si>
  <si>
    <t>Empty cementing chemical containers</t>
  </si>
  <si>
    <t>Allan DSV Leo</t>
  </si>
  <si>
    <t xml:space="preserve">M/U 8-1/2" BHA (Xceed 675 /Tele-/Stethp/Ecoscope)   </t>
  </si>
  <si>
    <t>SLB tools ( IFT RCA)</t>
  </si>
  <si>
    <t>Back out rng tool. POOH LD landing joints.</t>
  </si>
  <si>
    <t>R/D cement lines and cmt head</t>
  </si>
  <si>
    <t>Rig down 9-5/8" casing rng and fill up tools.</t>
  </si>
  <si>
    <t>P/u and check service break on CTT. L/O.</t>
  </si>
  <si>
    <t>POOH seal rng tool. Inspect. OK.</t>
  </si>
  <si>
    <t>POOH and rack back HWDP.</t>
  </si>
  <si>
    <r>
      <t xml:space="preserve">P/U &amp; rack 219 jts 5" DP </t>
    </r>
    <r>
      <rPr>
        <sz val="11.55"/>
        <color theme="1"/>
        <rFont val="Calibri"/>
        <family val="2"/>
      </rPr>
      <t xml:space="preserve"> </t>
    </r>
  </si>
  <si>
    <t>18ft Bails ( IFT AJA)</t>
  </si>
  <si>
    <t>Single in 59 stands with BHA</t>
  </si>
  <si>
    <t>Microseal centraliser</t>
  </si>
  <si>
    <t>Expendolisers and stop rings</t>
  </si>
  <si>
    <t>Couplings - 9-5/8"</t>
  </si>
  <si>
    <t xml:space="preserve">Service TDS. Set Torque sync. Calibrate depth sensors. </t>
  </si>
  <si>
    <t xml:space="preserve">RIH, drill out cmt,  displace to 9.5 ppg mud. </t>
  </si>
  <si>
    <t>C/O to 4" DP handling equipment</t>
  </si>
  <si>
    <t>Pick up 16 stds of 4" DP</t>
  </si>
  <si>
    <t>P/U 9-5/8" scraper BHA</t>
  </si>
  <si>
    <t xml:space="preserve">POOH R/B 5" DP </t>
  </si>
  <si>
    <t>L/D 7" scraper BHA</t>
  </si>
  <si>
    <t xml:space="preserve">M/U  6" bit on 7" scraper BHA </t>
  </si>
  <si>
    <t>Full BOP test (Last test: 24-01-15)</t>
  </si>
  <si>
    <t>Scrape pkr setting intervals 8,006 ft and 9,511 ft</t>
  </si>
  <si>
    <t>P/U &amp; M/U 1 jt x 3-1/2 tbg, 7" MFT pkr, x/o</t>
  </si>
  <si>
    <t>P/U &amp; M/U 1 jt 4-1/2" tbg, SPM</t>
  </si>
  <si>
    <t>P/U tbg hanger, feed C/L through hgr</t>
  </si>
  <si>
    <t>Install comms collar &amp; seal assy</t>
  </si>
  <si>
    <t>Function test SSSV</t>
  </si>
  <si>
    <t>Land hanger, P/T annular seal, O/P test</t>
  </si>
  <si>
    <t xml:space="preserve">Inflow test SSSV, P/T C Section </t>
  </si>
  <si>
    <t>Shear GLV, inflow test GLV</t>
  </si>
  <si>
    <t>R/U Sline, install CRQ/DBSS, P/T, R/D Sline</t>
  </si>
  <si>
    <t>L/D 7" landing string, clear rig floor</t>
  </si>
  <si>
    <t>Heavy Lift - N/D Bell Nipple, BOP &amp; Riser</t>
  </si>
  <si>
    <t>Remove comms collar, terminate C/L's, install hgr neck seal</t>
  </si>
  <si>
    <t xml:space="preserve">Heavy lift - Install XMT </t>
  </si>
  <si>
    <t>P/T XMT void, hgr neck seal &amp; body</t>
  </si>
  <si>
    <t>R/U Sline &amp; PCE, retrieve CRQ/DBSS, R/D Sline &amp; PCE</t>
  </si>
  <si>
    <t xml:space="preserve">R/U 3-1/2" handling equipment </t>
  </si>
  <si>
    <t>P/U &amp; M/U anchor seal assy on  1 jt 3-1/2 tbg</t>
  </si>
  <si>
    <t>P/U &amp; M/U ROC, LVO, X/O, HS-IVC</t>
  </si>
  <si>
    <t>P/U &amp; M/U sliding sleeve and Inj sub</t>
  </si>
  <si>
    <t xml:space="preserve">M/U  9-5/8" MFR pkr , terminate C/L's </t>
  </si>
  <si>
    <t>RIH  5,250 ft 4-1/2" completion</t>
  </si>
  <si>
    <t>RIH 750 ft 4-1/2" completion</t>
  </si>
  <si>
    <t>RIH 1,890 ft 4-1/2" completion</t>
  </si>
  <si>
    <t>RE set WB</t>
  </si>
  <si>
    <t>Sting in and shear out Petrowell latch</t>
  </si>
  <si>
    <t>Change to 4" dp handling eq. Install Schlumberger Swivel</t>
  </si>
  <si>
    <t>Displace to Completion Fluid</t>
  </si>
  <si>
    <t>POOH L/D 4" DP</t>
  </si>
  <si>
    <t xml:space="preserve">POOH to TOL </t>
  </si>
  <si>
    <t>Pull WB and jet wehead with Multi-task filter</t>
  </si>
  <si>
    <t>Re-test Annular seal to 5,000 psi.</t>
  </si>
  <si>
    <t>PJSM R/U to run 4 1/2" completion assy.</t>
  </si>
  <si>
    <t>C/O elevator to 3 1/2"</t>
  </si>
  <si>
    <t xml:space="preserve">P/U 5" x 7" x/o, 1 joint pre-drilled 7", Resman tracer joint, </t>
  </si>
  <si>
    <t>RIH 5" bullnose and 2,200 ft pre-drilled liner # 1</t>
  </si>
  <si>
    <t>RIH 5 x 7" liner # 1 on  5" DP to ± 10,000 ft</t>
  </si>
  <si>
    <t>B/R OOH from 17,224 ft to 9-5/8" shoe at 8,742 ft</t>
  </si>
  <si>
    <t xml:space="preserve">Dry Ream from 10,000 ft to ± 23,799 ft, </t>
  </si>
  <si>
    <t>Circ 2 x B/U while staging OOH frm 23,800 to 23,500 ft</t>
  </si>
  <si>
    <t>POOH 5" DP to BHA</t>
  </si>
  <si>
    <t xml:space="preserve">F/C well, POOH to surface </t>
  </si>
  <si>
    <r>
      <t>F/C well, POOH to surface</t>
    </r>
    <r>
      <rPr>
        <sz val="10"/>
        <color rgb="FFFF0000"/>
        <rFont val="Calibri"/>
        <family val="2"/>
        <scheme val="minor"/>
      </rPr>
      <t xml:space="preserve"> </t>
    </r>
  </si>
  <si>
    <t>Install spreader and sheaves in mast</t>
  </si>
  <si>
    <t>Drill 8-1/2" hole frm  8,744 ft to 11,600 ft</t>
  </si>
  <si>
    <t>Drill 8-1/2" hole frm  11,600 ft to 16,190 ft</t>
  </si>
  <si>
    <t>POOH laying down 31 stds, RIH 28 stds, POOH laying down 28 stds</t>
  </si>
  <si>
    <t>8-1/2" Drilling tools SLB</t>
  </si>
  <si>
    <t>Remaining 5" Liner</t>
  </si>
  <si>
    <t>Remaining 7" Liner</t>
  </si>
  <si>
    <t>W/ford Running tools</t>
  </si>
  <si>
    <t>Drill 8-1/2" hole frm  16,190  ft to 18,923 ft</t>
  </si>
  <si>
    <t>Drill 8-1/2" hole frm  18,923  ft to 19,768 ft</t>
  </si>
  <si>
    <t>Drill 8-1/2" hole frm  19,768  ft to 20,670 ft</t>
  </si>
  <si>
    <t>Drill 8-1/2" hole frm  20,670 ft to 23,800 ft TD</t>
  </si>
  <si>
    <t xml:space="preserve">P/U 5" x 7" x/o, </t>
  </si>
  <si>
    <t>RIH 7" x 2,400 ft pre-drilled liner # 1</t>
  </si>
  <si>
    <t>P/U Resman tracer joint</t>
  </si>
  <si>
    <t xml:space="preserve">RIH 200 ft of 7" BLANK liner #2  </t>
  </si>
  <si>
    <t xml:space="preserve">RIH 4,725 ft pre-drilled 7" liner #3 </t>
  </si>
  <si>
    <t>C/O to 5" DP equipment</t>
  </si>
  <si>
    <t>Dry Ream from ± 10,000 ft to ± 16,234 ft, sting in</t>
  </si>
  <si>
    <t xml:space="preserve">B/R from 11,484 ft to 9-5/8" shoe at 8,742 ft </t>
  </si>
  <si>
    <t>Install 7" Liner # 4</t>
  </si>
  <si>
    <t xml:space="preserve">RIH 7" liner # 4  p/u seal stem to PBR </t>
  </si>
  <si>
    <t>RIH 1,500 ft pre-drilled 7" liner # 4</t>
  </si>
  <si>
    <t>P/U Resman tracer and 200 ft BLANK liner, Mpas and Swell packers</t>
  </si>
  <si>
    <t>M/U liner hanger assy</t>
  </si>
  <si>
    <t>RIH 280 ft BLANK liner, 600 ft pre-drilled liner, P/U Resman tracer, 160 ft BLANK liner</t>
  </si>
  <si>
    <t>L/O Liner Hanger running tool</t>
  </si>
  <si>
    <t>RIH 7" liner # 4  on 5" DP to ± 11,484 ft</t>
  </si>
  <si>
    <t xml:space="preserve">RIH 7" liner # 2  P/U seal stem </t>
  </si>
  <si>
    <t>Circ hole clean above TOL, flow check</t>
  </si>
  <si>
    <t>Sting in, Drop ball, Set liner top packer and release RT</t>
  </si>
  <si>
    <t>Prepare &amp; skid to GD-21</t>
  </si>
  <si>
    <t>B/R f/ 23,500 ft to shoe at 8,742 ft taking 2 caliper stations</t>
  </si>
  <si>
    <t xml:space="preserve">Circ clean at 9-5/8" shoe, flow check </t>
  </si>
  <si>
    <t>Service TDS. Drops inspection F/C well,</t>
  </si>
  <si>
    <t xml:space="preserve"> Slip &amp; Cut Drilling Line</t>
  </si>
  <si>
    <t>5" Drill pipes - 175 Joints</t>
  </si>
  <si>
    <t>Clean and clear rig floor and PJSM</t>
  </si>
  <si>
    <t>L/D 8-1/2" Xceed BHA</t>
  </si>
  <si>
    <t>Reset WB recovered on BHA</t>
  </si>
  <si>
    <t>R/U 5" liner handling equipment and M/U bullnose</t>
  </si>
  <si>
    <t>RIH 5" 2,200 ft pre-drilled liner # 1</t>
  </si>
  <si>
    <t>Cac03 - 30 Mt</t>
  </si>
  <si>
    <t>PJSM with crew coming on shift</t>
  </si>
  <si>
    <t>C/O to 7"  equipt.  Change PS21 to 7"</t>
  </si>
  <si>
    <t>RIH 5 x 7" liner # 1 on  5" DP to ± 17,300 ft</t>
  </si>
  <si>
    <t xml:space="preserve">Dry Ream from +/- 17,300 ft to ± 23,800 ft, </t>
  </si>
  <si>
    <t>8-1/2" Drilling tools SLB ( IFT AJA)</t>
  </si>
  <si>
    <t>B/R OOH 3 stds</t>
  </si>
  <si>
    <t>F/C well, POOH 5 stds wet</t>
  </si>
  <si>
    <t xml:space="preserve">POOH to 9-5/8" shoe </t>
  </si>
  <si>
    <t>B/R 3 stds, F/C well</t>
  </si>
  <si>
    <t>P/U 5 stds HWDP and 21 singles of HWDP</t>
  </si>
  <si>
    <t>RIH 7" liner # 4  on 5" DP to ± 10,000 ft</t>
  </si>
  <si>
    <t>C/O to 7" liner equipment, PJSM</t>
  </si>
  <si>
    <t xml:space="preserve">PJSM, P/U MPas &amp; Swell pkr, </t>
  </si>
  <si>
    <t xml:space="preserve">RIH 200 ft of 7" BLANK liner #2 </t>
  </si>
  <si>
    <t xml:space="preserve">P/U Baker PBR and RIH </t>
  </si>
  <si>
    <t>RIH 2,400 ft pre-drilled 7" liner</t>
  </si>
  <si>
    <t>IF - RTTS to LHA</t>
  </si>
  <si>
    <t>Sting in, drop setting ball &amp; release liner</t>
  </si>
  <si>
    <t>7" x 9-5/8" Cleanout</t>
  </si>
  <si>
    <t>Install X/O and Petrowell Latch assy</t>
  </si>
  <si>
    <t>P/U &amp; M/U and RIH 9,000 ft 3 1/2" tbg. Fill tbg every 10 joints</t>
  </si>
  <si>
    <t>Change to 5" DP and RIH to setting depth 18,663 ft (90 stds)</t>
  </si>
  <si>
    <t>Displace to Brine/SGA II</t>
  </si>
  <si>
    <t xml:space="preserve">Change to 4 1/2 " RIH 1,400 ft 4-1/2" completion </t>
  </si>
  <si>
    <t xml:space="preserve">P/U &amp; M/U TRMAXX SSSV </t>
  </si>
  <si>
    <t>M/U x/o with 2 stds DP</t>
  </si>
  <si>
    <t>Sting in and Space out</t>
  </si>
  <si>
    <t>Set 9-5/8" MFR and MFT pkrs, P/T tbg</t>
  </si>
  <si>
    <t>Shear chem inj burst disc. Pump 30 bbls.</t>
  </si>
  <si>
    <r>
      <t xml:space="preserve">RIH 7" x 9-5/8" clean out assy to 9,511 ft </t>
    </r>
    <r>
      <rPr>
        <sz val="10"/>
        <rFont val="Calibri"/>
        <family val="2"/>
        <scheme val="minor"/>
      </rPr>
      <t>Tag swell packer.</t>
    </r>
  </si>
  <si>
    <r>
      <t xml:space="preserve">POOH &amp; </t>
    </r>
    <r>
      <rPr>
        <sz val="10"/>
        <color rgb="FFFF0000"/>
        <rFont val="Calibri"/>
        <family val="2"/>
        <scheme val="minor"/>
      </rPr>
      <t>Rack back</t>
    </r>
    <r>
      <rPr>
        <sz val="10"/>
        <color theme="1"/>
        <rFont val="Calibri"/>
        <family val="2"/>
        <scheme val="minor"/>
      </rPr>
      <t xml:space="preserve"> 12 stds 4" dp, L/D 4 stds 4" DP</t>
    </r>
  </si>
  <si>
    <t>RIH 7" liner # 2  on 5" DP to ± 17,650 ft</t>
  </si>
  <si>
    <t>Dry Ream from ± 17,650 ft to ± 19,168 ft</t>
  </si>
  <si>
    <t>RIH 7" liner # 3  on 5" DP to ± 16,100 ft</t>
  </si>
  <si>
    <r>
      <t xml:space="preserve">POOH from </t>
    </r>
    <r>
      <rPr>
        <sz val="10"/>
        <rFont val="Calibri"/>
        <family val="2"/>
      </rPr>
      <t xml:space="preserve">± </t>
    </r>
    <r>
      <rPr>
        <sz val="10"/>
        <rFont val="Calibri"/>
        <family val="2"/>
        <scheme val="minor"/>
      </rPr>
      <t xml:space="preserve">16,236 ft to 9-5/8" shoe </t>
    </r>
  </si>
  <si>
    <r>
      <t xml:space="preserve">RIH lower completion on +- </t>
    </r>
    <r>
      <rPr>
        <sz val="10"/>
        <color rgb="FFFF0000"/>
        <rFont val="Calibri"/>
        <family val="2"/>
        <scheme val="minor"/>
      </rPr>
      <t>12 stds</t>
    </r>
    <r>
      <rPr>
        <sz val="10"/>
        <color theme="1"/>
        <rFont val="Calibri"/>
        <family val="2"/>
        <scheme val="minor"/>
      </rPr>
      <t xml:space="preserve"> 4" DP </t>
    </r>
  </si>
  <si>
    <t>4" Drill pipe</t>
  </si>
  <si>
    <t>SLB Tools</t>
  </si>
  <si>
    <t xml:space="preserve">PJSM, RIH 7" liner # 3  p/u seal stem to PBR </t>
  </si>
  <si>
    <r>
      <t xml:space="preserve">Drill 16" hole to </t>
    </r>
    <r>
      <rPr>
        <sz val="10"/>
        <rFont val="Calibri"/>
        <family val="2"/>
      </rPr>
      <t xml:space="preserve">± </t>
    </r>
    <r>
      <rPr>
        <sz val="10"/>
        <rFont val="Calibri"/>
        <family val="2"/>
        <scheme val="minor"/>
      </rPr>
      <t>1,400 ft</t>
    </r>
  </si>
  <si>
    <r>
      <t xml:space="preserve">Drill 16" hole to </t>
    </r>
    <r>
      <rPr>
        <sz val="10"/>
        <rFont val="Calibri"/>
        <family val="2"/>
      </rPr>
      <t>±</t>
    </r>
    <r>
      <rPr>
        <sz val="11"/>
        <rFont val="Calibri"/>
        <family val="2"/>
      </rPr>
      <t xml:space="preserve"> </t>
    </r>
    <r>
      <rPr>
        <sz val="10"/>
        <rFont val="Calibri"/>
        <family val="2"/>
        <scheme val="minor"/>
      </rPr>
      <t xml:space="preserve">2,837 ft </t>
    </r>
  </si>
  <si>
    <t xml:space="preserve">P/U CSS hgr and RIH to ± 2,837 ft </t>
  </si>
  <si>
    <r>
      <t xml:space="preserve">CSS @ </t>
    </r>
    <r>
      <rPr>
        <sz val="10"/>
        <color rgb="FF0000FF"/>
        <rFont val="Calibri"/>
        <family val="2"/>
      </rPr>
      <t>±</t>
    </r>
    <r>
      <rPr>
        <sz val="11"/>
        <color rgb="FF0000FF"/>
        <rFont val="Calibri"/>
        <family val="2"/>
      </rPr>
      <t xml:space="preserve"> </t>
    </r>
    <r>
      <rPr>
        <sz val="10"/>
        <color rgb="FF0000FF"/>
        <rFont val="Calibri"/>
        <family val="2"/>
        <scheme val="minor"/>
      </rPr>
      <t>578 ft</t>
    </r>
  </si>
  <si>
    <t>Cement 1st Stage</t>
  </si>
  <si>
    <t>Displace cement, P/T 2,000 psi, check floats.</t>
  </si>
  <si>
    <r>
      <t xml:space="preserve">Lift diverter and LP riser </t>
    </r>
    <r>
      <rPr>
        <sz val="10"/>
        <rFont val="Calibri"/>
        <family val="2"/>
      </rPr>
      <t>± 3 ft</t>
    </r>
  </si>
  <si>
    <t>P/T Csg to 2,000 psi.  Check DV ports sealed.</t>
  </si>
  <si>
    <t xml:space="preserve">Function test BOP's, install bell nipple </t>
  </si>
  <si>
    <t>Test well against ISR blind shear to 2,000psi</t>
  </si>
  <si>
    <t>Lay out 16" BHA from derrick</t>
  </si>
  <si>
    <t>L/D 7" landing string, clear RF</t>
  </si>
  <si>
    <t>Remove comms, term. C/L's, install hgr neck seal</t>
  </si>
  <si>
    <t>R/U Sline &amp; PCE, ret. CRQ/DBSS, R/D S/L &amp; PCE</t>
  </si>
  <si>
    <t>P/U &amp; M/U 16" RSS BHA</t>
  </si>
  <si>
    <t>Wiper trip. RIH with PD1100 to 1,400 ft</t>
  </si>
  <si>
    <t>GD-18: Avg ROP 58 ft/ hr (PD1100 BHA)</t>
  </si>
  <si>
    <t>If BHA is changed from Motor to RSS</t>
  </si>
  <si>
    <t xml:space="preserve">RIH 12-1/4" BHA to +/- 2,787 ft </t>
  </si>
  <si>
    <t>Drill out 10 ft of new formation to 2,847 ft . C&amp;C mud.</t>
  </si>
  <si>
    <t>RIH to 2,847 ft . Downlink Xceed</t>
  </si>
  <si>
    <t xml:space="preserve">Drill 12-1/4" hole from 2,847 ft to 7,179 ft </t>
  </si>
  <si>
    <t>B/R OOH Hawar 7,179 ft to 5,866 ft 40 mins/std</t>
  </si>
  <si>
    <t>B/R OOH Shuaiba  from 5,866 ft to 4,075 ft 20 mins/std</t>
  </si>
  <si>
    <t>B/R OOH NU from 4,075 ft to 3638 ft 40 mins/std</t>
  </si>
  <si>
    <t>B/R OOH from 3,638 ft  to 3,170 ft 20 mins/std</t>
  </si>
  <si>
    <t>B/R OOH from 3,170 ft to shoe at 2,837 ft at 30 mins/std</t>
  </si>
  <si>
    <t>Flow check. Service TDS.</t>
  </si>
  <si>
    <t>Based on Avg ROP of GD-02: 115 ft/hr</t>
  </si>
  <si>
    <t>M/U 9-5/8" shoetrack</t>
  </si>
  <si>
    <t>R/U cmt head &amp; HP lines</t>
  </si>
  <si>
    <t>P/T surface lines</t>
  </si>
  <si>
    <t>Rig pump lo rheology mud</t>
  </si>
  <si>
    <t>Rig pump spacer, drop plug</t>
  </si>
  <si>
    <t>Mix &amp; pump cement</t>
  </si>
  <si>
    <t xml:space="preserve">Displace &amp; bump plug </t>
  </si>
  <si>
    <t>P/T casing 3,000 psi</t>
  </si>
  <si>
    <t>RIH 9-5/8" csg to 7,169 ft</t>
  </si>
  <si>
    <t xml:space="preserve">To be updated </t>
  </si>
  <si>
    <t>MR-01-DQ WH</t>
  </si>
  <si>
    <t>MR-01 - Hall cement head</t>
  </si>
  <si>
    <t>Shelf</t>
  </si>
  <si>
    <t>SLB D&amp;M</t>
  </si>
  <si>
    <t>Aggreko(Shelf)</t>
  </si>
  <si>
    <t>Bernd DSV</t>
  </si>
  <si>
    <t>(above booking confirmed)</t>
  </si>
  <si>
    <t>HLB Evo trieve</t>
  </si>
  <si>
    <t>Al Masaood</t>
  </si>
  <si>
    <t>Drill Qup</t>
  </si>
  <si>
    <t>NOV ( RA change out)</t>
  </si>
  <si>
    <t>Painters</t>
  </si>
  <si>
    <t>Drill H2O</t>
  </si>
  <si>
    <t>Bentonite 30MT</t>
  </si>
  <si>
    <t>Baker e-Line</t>
  </si>
  <si>
    <t>Campboss(Teyseer)</t>
  </si>
  <si>
    <t>Cementer(Hall)</t>
  </si>
  <si>
    <t>rstc(IAN)</t>
  </si>
  <si>
    <t>SLB S/line</t>
  </si>
  <si>
    <t>WSS</t>
  </si>
  <si>
    <t>Mud engr</t>
  </si>
  <si>
    <t>New Medic(Shelf)</t>
  </si>
  <si>
    <t>AL Masaood</t>
  </si>
  <si>
    <t>12 1/4"Mud Chem(CMR-05)</t>
  </si>
  <si>
    <t>12 1/4"Mud Chem(CMR-06)</t>
  </si>
  <si>
    <t>12 1/4"Mud Chem(CMR-07)</t>
  </si>
  <si>
    <t>James Granger</t>
  </si>
  <si>
    <t>Ian</t>
  </si>
  <si>
    <t>Data Engr.(Weatherford)</t>
  </si>
  <si>
    <t>Shelf C/C</t>
  </si>
  <si>
    <t>WSG(MITAS)</t>
  </si>
  <si>
    <t>Data Engr.(Wfd)</t>
  </si>
  <si>
    <t>Ian(RSTC)</t>
  </si>
  <si>
    <t>SHELF C/C</t>
  </si>
  <si>
    <t>Jim DSV</t>
  </si>
  <si>
    <t>WSE (Kevin Pearce)</t>
  </si>
  <si>
    <t>BAD WEATHER</t>
  </si>
  <si>
    <t>MOQ Geologist</t>
  </si>
  <si>
    <t>SDC</t>
  </si>
  <si>
    <t>Al-Masood</t>
  </si>
  <si>
    <t>NOV centrifuge engineer</t>
  </si>
  <si>
    <t>Shear chem inj sub. Pump 30 bbls via LVO.</t>
  </si>
  <si>
    <t>Weatherford sample catchers</t>
  </si>
  <si>
    <t>Slip and cut D/L. Change out Martin decker. Replace saversub</t>
  </si>
  <si>
    <t>Callibrate ML &amp; MWD depth sensors.</t>
  </si>
  <si>
    <t>NOV Centrifuge engineer</t>
  </si>
  <si>
    <t>9-5/8" Casing (MR # 4)</t>
  </si>
  <si>
    <t>Depressurize X-mas tree and prepare for skidding operations</t>
  </si>
  <si>
    <t>Perform DROPS survey &amp; install roller</t>
  </si>
  <si>
    <t xml:space="preserve">DQ Engineer </t>
  </si>
  <si>
    <t>Drill Quip</t>
  </si>
  <si>
    <t>Halliburton (CMT helper)</t>
  </si>
  <si>
    <t>Cementer</t>
  </si>
  <si>
    <t>Teyseer(cook)</t>
  </si>
  <si>
    <t>Drillwater 200 MT  (Kehoe Tide)</t>
  </si>
  <si>
    <t>12-1/4" RSS BHA (MR 05)</t>
  </si>
  <si>
    <t>60 MT Elasticem cement (CMR 09)</t>
  </si>
  <si>
    <t>Elasticem cement (CMR 09)</t>
  </si>
  <si>
    <t>9-5/8" cementing chemicals (CMR 08)</t>
  </si>
  <si>
    <t>(No Seats Available)</t>
  </si>
  <si>
    <t>170 JOINTS 5" DP (MR  06)</t>
  </si>
  <si>
    <t>Gyro data take check shot survey. SDC take one gyro single shot survey</t>
  </si>
  <si>
    <t>Clean out conductor to 593 ft</t>
  </si>
  <si>
    <t>POB Capacity</t>
  </si>
  <si>
    <t>AB123</t>
  </si>
  <si>
    <t>My drilling rig name</t>
  </si>
  <si>
    <t>AB-123</t>
  </si>
  <si>
    <t>Skid to WELL abc, Secure rig</t>
  </si>
  <si>
    <t>XX: Avg ROP 63 ft/ hr (PD1100 BHA)</t>
  </si>
  <si>
    <t>6 DAY LOOKAHEAD</t>
  </si>
  <si>
    <t>Project name:</t>
  </si>
  <si>
    <t>Project start date:</t>
  </si>
  <si>
    <t>XX-MR-01 Casing &amp; Accessories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</si>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</sst>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\ mmm\ hh:mm"/>
    <numFmt numFmtId="165" formatCode="dddd\ dd\ mmm"/>
    <numFmt numFmtId="166" formatCode="hh:mm\ ddd\ dd\ mmm"/>
    <numFmt numFmtId="167" formatCode="0.0"/>
    <numFmt numFmtId="168" formatCode="&quot;Est Rig Release = &quot;dd\-mmm\-yy"/>
    <numFmt numFmtId="169" formatCode="&quot;Estimate TD date = &quot;mmm\-dd"/>
    <numFmt numFmtId="170" formatCode="dd\ mmm\ yy"/>
    <numFmt numFmtId="171" formatCode="ddd\ dd\ mmm"/>
    <numFmt numFmtId="172" formatCode="0.00\ &quot;days&quot;"/>
  </numFmts>
  <fonts count="43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sz val="9.5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indexed="10"/>
      <name val="Calibri"/>
      <family val="2"/>
      <scheme val="minor"/>
    </font>
    <font>
      <b/>
      <sz val="13.5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0"/>
      <color indexed="18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6"/>
      <name val="Calibri"/>
      <family val="2"/>
      <scheme val="minor"/>
    </font>
    <font>
      <sz val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21"/>
      <color rgb="FF0000FF"/>
      <name val="Calibri"/>
      <family val="2"/>
      <scheme val="minor"/>
    </font>
    <font>
      <sz val="21"/>
      <name val="Arial"/>
      <family val="2"/>
    </font>
    <font>
      <sz val="12"/>
      <color rgb="FF0000FF"/>
      <name val="Calibri"/>
      <family val="2"/>
      <scheme val="minor"/>
    </font>
    <font>
      <b/>
      <sz val="2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.55"/>
      <color theme="1"/>
      <name val="Calibri"/>
      <family val="2"/>
    </font>
    <font>
      <sz val="10.5"/>
      <name val="Calibri"/>
      <family val="2"/>
      <scheme val="minor"/>
    </font>
    <font>
      <b/>
      <sz val="10.5"/>
      <name val="Calibri"/>
      <family val="2"/>
      <scheme val="minor"/>
    </font>
    <font>
      <strike/>
      <sz val="10"/>
      <name val="Calibri"/>
      <family val="2"/>
      <scheme val="minor"/>
    </font>
    <font>
      <sz val="10"/>
      <color rgb="FF0000FF"/>
      <name val="Calibri"/>
      <family val="2"/>
    </font>
    <font>
      <sz val="11"/>
      <color rgb="FF0000FF"/>
      <name val="Calibri"/>
      <family val="2"/>
    </font>
    <font>
      <sz val="9.5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>
      <alignment horizontal="center" vertical="center"/>
    </xf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543">
    <xf numFmtId="0" fontId="0" fillId="0" borderId="0" xfId="0"/>
    <xf numFmtId="0" fontId="6" fillId="0" borderId="34" xfId="0" applyFont="1" applyFill="1" applyBorder="1" applyAlignment="1" applyProtection="1">
      <alignment horizontal="left" vertical="center" wrapText="1"/>
      <protection locked="0"/>
    </xf>
    <xf numFmtId="167" fontId="5" fillId="0" borderId="34" xfId="0" applyNumberFormat="1" applyFont="1" applyFill="1" applyBorder="1" applyAlignment="1">
      <alignment horizontal="center" vertical="center"/>
    </xf>
    <xf numFmtId="0" fontId="7" fillId="0" borderId="34" xfId="0" applyFont="1" applyFill="1" applyBorder="1" applyAlignment="1" applyProtection="1">
      <alignment horizontal="left" vertical="center" wrapText="1"/>
      <protection locked="0"/>
    </xf>
    <xf numFmtId="0" fontId="10" fillId="0" borderId="26" xfId="4" applyFont="1" applyFill="1" applyBorder="1" applyAlignment="1" applyProtection="1">
      <alignment horizontal="centerContinuous"/>
      <protection locked="0"/>
    </xf>
    <xf numFmtId="0" fontId="6" fillId="2" borderId="2" xfId="2" applyFont="1" applyFill="1" applyBorder="1" applyProtection="1"/>
    <xf numFmtId="0" fontId="6" fillId="2" borderId="0" xfId="2" applyFont="1" applyFill="1" applyBorder="1" applyProtection="1"/>
    <xf numFmtId="0" fontId="6" fillId="2" borderId="0" xfId="2" applyFont="1" applyFill="1" applyProtection="1"/>
    <xf numFmtId="0" fontId="6" fillId="0" borderId="0" xfId="2" applyFont="1" applyProtection="1"/>
    <xf numFmtId="0" fontId="14" fillId="2" borderId="0" xfId="0" applyFont="1" applyFill="1" applyBorder="1" applyAlignment="1" applyProtection="1">
      <alignment horizontal="right" vertical="center"/>
    </xf>
    <xf numFmtId="0" fontId="12" fillId="2" borderId="19" xfId="2" applyFont="1" applyFill="1" applyBorder="1" applyAlignment="1" applyProtection="1">
      <alignment horizontal="center"/>
    </xf>
    <xf numFmtId="0" fontId="13" fillId="2" borderId="0" xfId="2" applyFont="1" applyFill="1" applyBorder="1" applyAlignment="1" applyProtection="1"/>
    <xf numFmtId="0" fontId="13" fillId="2" borderId="0" xfId="2" applyFont="1" applyFill="1" applyBorder="1" applyAlignment="1" applyProtection="1">
      <alignment horizontal="right"/>
    </xf>
    <xf numFmtId="22" fontId="6" fillId="2" borderId="0" xfId="2" applyNumberFormat="1" applyFont="1" applyFill="1" applyBorder="1" applyAlignment="1" applyProtection="1">
      <alignment horizontal="left"/>
    </xf>
    <xf numFmtId="0" fontId="6" fillId="2" borderId="0" xfId="2" applyFont="1" applyFill="1" applyBorder="1" applyAlignment="1" applyProtection="1">
      <alignment horizontal="centerContinuous"/>
    </xf>
    <xf numFmtId="0" fontId="15" fillId="2" borderId="0" xfId="2" applyFont="1" applyFill="1" applyBorder="1" applyProtection="1"/>
    <xf numFmtId="0" fontId="5" fillId="2" borderId="0" xfId="0" applyFont="1" applyFill="1" applyBorder="1" applyProtection="1"/>
    <xf numFmtId="0" fontId="6" fillId="2" borderId="0" xfId="0" applyFont="1" applyFill="1" applyBorder="1" applyProtection="1"/>
    <xf numFmtId="0" fontId="16" fillId="2" borderId="0" xfId="0" applyFont="1" applyFill="1" applyBorder="1" applyProtection="1"/>
    <xf numFmtId="0" fontId="13" fillId="2" borderId="0" xfId="2" applyFont="1" applyFill="1" applyBorder="1" applyProtection="1"/>
    <xf numFmtId="0" fontId="13" fillId="2" borderId="3" xfId="2" applyFont="1" applyFill="1" applyBorder="1" applyAlignment="1" applyProtection="1">
      <alignment horizontal="left"/>
    </xf>
    <xf numFmtId="0" fontId="13" fillId="2" borderId="3" xfId="2" applyFont="1" applyFill="1" applyBorder="1" applyProtection="1"/>
    <xf numFmtId="1" fontId="17" fillId="0" borderId="3" xfId="2" applyNumberFormat="1" applyFont="1" applyFill="1" applyBorder="1" applyAlignment="1" applyProtection="1">
      <alignment horizontal="center"/>
    </xf>
    <xf numFmtId="0" fontId="6" fillId="2" borderId="3" xfId="2" applyFont="1" applyFill="1" applyBorder="1" applyProtection="1"/>
    <xf numFmtId="0" fontId="13" fillId="2" borderId="3" xfId="0" applyFont="1" applyFill="1" applyBorder="1" applyProtection="1"/>
    <xf numFmtId="0" fontId="6" fillId="2" borderId="3" xfId="0" applyFont="1" applyFill="1" applyBorder="1" applyProtection="1"/>
    <xf numFmtId="165" fontId="5" fillId="3" borderId="4" xfId="2" applyNumberFormat="1" applyFont="1" applyFill="1" applyBorder="1" applyAlignment="1" applyProtection="1">
      <alignment horizontal="centerContinuous" vertical="center"/>
    </xf>
    <xf numFmtId="0" fontId="6" fillId="3" borderId="11" xfId="0" applyFont="1" applyFill="1" applyBorder="1" applyAlignment="1" applyProtection="1">
      <alignment horizontal="centerContinuous" vertical="center"/>
    </xf>
    <xf numFmtId="0" fontId="6" fillId="3" borderId="5" xfId="0" applyFont="1" applyFill="1" applyBorder="1" applyAlignment="1" applyProtection="1">
      <alignment horizontal="centerContinuous" vertical="center"/>
    </xf>
    <xf numFmtId="0" fontId="6" fillId="3" borderId="11" xfId="0" applyFont="1" applyFill="1" applyBorder="1" applyAlignment="1" applyProtection="1">
      <alignment horizontal="centerContinuous"/>
    </xf>
    <xf numFmtId="0" fontId="6" fillId="3" borderId="5" xfId="0" applyFont="1" applyFill="1" applyBorder="1" applyAlignment="1" applyProtection="1">
      <alignment horizontal="centerContinuous"/>
    </xf>
    <xf numFmtId="165" fontId="5" fillId="3" borderId="11" xfId="2" applyNumberFormat="1" applyFont="1" applyFill="1" applyBorder="1" applyAlignment="1" applyProtection="1">
      <alignment horizontal="centerContinuous" vertical="center"/>
    </xf>
    <xf numFmtId="165" fontId="5" fillId="3" borderId="5" xfId="2" applyNumberFormat="1" applyFont="1" applyFill="1" applyBorder="1" applyAlignment="1" applyProtection="1">
      <alignment horizontal="centerContinuous" vertical="center"/>
    </xf>
    <xf numFmtId="0" fontId="6" fillId="2" borderId="0" xfId="2" applyFont="1" applyFill="1" applyAlignment="1" applyProtection="1">
      <alignment horizontal="center" vertical="center"/>
    </xf>
    <xf numFmtId="0" fontId="6" fillId="0" borderId="0" xfId="2" applyFont="1" applyAlignment="1" applyProtection="1">
      <alignment horizontal="center" vertical="center"/>
    </xf>
    <xf numFmtId="20" fontId="6" fillId="0" borderId="21" xfId="2" quotePrefix="1" applyNumberFormat="1" applyFont="1" applyFill="1" applyBorder="1" applyAlignment="1" applyProtection="1">
      <alignment horizontal="center"/>
    </xf>
    <xf numFmtId="0" fontId="6" fillId="2" borderId="7" xfId="2" applyFont="1" applyFill="1" applyBorder="1" applyAlignment="1" applyProtection="1">
      <alignment horizontal="left"/>
    </xf>
    <xf numFmtId="20" fontId="6" fillId="0" borderId="20" xfId="2" applyNumberFormat="1" applyFont="1" applyFill="1" applyBorder="1" applyAlignment="1" applyProtection="1">
      <alignment horizontal="center"/>
    </xf>
    <xf numFmtId="0" fontId="6" fillId="2" borderId="8" xfId="2" applyFont="1" applyFill="1" applyBorder="1" applyAlignment="1" applyProtection="1">
      <alignment horizontal="left"/>
    </xf>
    <xf numFmtId="0" fontId="5" fillId="3" borderId="10" xfId="2" applyFont="1" applyFill="1" applyBorder="1" applyAlignment="1" applyProtection="1">
      <alignment horizontal="centerContinuous" vertical="center"/>
    </xf>
    <xf numFmtId="0" fontId="6" fillId="3" borderId="11" xfId="2" applyFont="1" applyFill="1" applyBorder="1" applyAlignment="1" applyProtection="1">
      <alignment horizontal="centerContinuous" vertical="center"/>
    </xf>
    <xf numFmtId="0" fontId="6" fillId="3" borderId="5" xfId="2" applyFont="1" applyFill="1" applyBorder="1" applyAlignment="1" applyProtection="1">
      <alignment horizontal="centerContinuous"/>
    </xf>
    <xf numFmtId="0" fontId="6" fillId="3" borderId="11" xfId="2" applyFont="1" applyFill="1" applyBorder="1" applyAlignment="1" applyProtection="1">
      <alignment horizontal="centerContinuous"/>
    </xf>
    <xf numFmtId="0" fontId="5" fillId="3" borderId="4" xfId="2" applyFont="1" applyFill="1" applyBorder="1" applyAlignment="1" applyProtection="1">
      <alignment horizontal="centerContinuous"/>
    </xf>
    <xf numFmtId="0" fontId="5" fillId="3" borderId="10" xfId="2" applyFont="1" applyFill="1" applyBorder="1" applyAlignment="1" applyProtection="1">
      <alignment horizontal="centerContinuous"/>
    </xf>
    <xf numFmtId="0" fontId="6" fillId="2" borderId="13" xfId="2" applyFont="1" applyFill="1" applyBorder="1" applyAlignment="1" applyProtection="1">
      <alignment horizontal="centerContinuous"/>
    </xf>
    <xf numFmtId="0" fontId="6" fillId="2" borderId="12" xfId="2" applyFont="1" applyFill="1" applyBorder="1" applyAlignment="1" applyProtection="1">
      <alignment horizontal="centerContinuous"/>
    </xf>
    <xf numFmtId="0" fontId="6" fillId="2" borderId="6" xfId="2" applyFont="1" applyFill="1" applyBorder="1" applyAlignment="1" applyProtection="1">
      <alignment horizontal="centerContinuous"/>
    </xf>
    <xf numFmtId="0" fontId="6" fillId="2" borderId="0" xfId="2" applyFont="1" applyFill="1" applyAlignment="1" applyProtection="1">
      <alignment horizontal="center"/>
    </xf>
    <xf numFmtId="0" fontId="6" fillId="0" borderId="0" xfId="2" applyFont="1" applyAlignment="1" applyProtection="1">
      <alignment horizontal="center"/>
    </xf>
    <xf numFmtId="0" fontId="6" fillId="2" borderId="24" xfId="2" applyFont="1" applyFill="1" applyBorder="1" applyAlignment="1" applyProtection="1">
      <alignment horizontal="centerContinuous"/>
    </xf>
    <xf numFmtId="0" fontId="6" fillId="2" borderId="18" xfId="2" applyFont="1" applyFill="1" applyBorder="1" applyAlignment="1" applyProtection="1">
      <alignment horizontal="centerContinuous"/>
    </xf>
    <xf numFmtId="0" fontId="6" fillId="2" borderId="25" xfId="2" applyFont="1" applyFill="1" applyBorder="1" applyAlignment="1" applyProtection="1">
      <alignment horizontal="centerContinuous"/>
    </xf>
    <xf numFmtId="0" fontId="6" fillId="2" borderId="22" xfId="2" applyFont="1" applyFill="1" applyBorder="1" applyAlignment="1" applyProtection="1">
      <alignment horizontal="centerContinuous"/>
    </xf>
    <xf numFmtId="0" fontId="6" fillId="2" borderId="7" xfId="2" applyFont="1" applyFill="1" applyBorder="1" applyAlignment="1" applyProtection="1">
      <alignment horizontal="centerContinuous"/>
    </xf>
    <xf numFmtId="0" fontId="6" fillId="2" borderId="8" xfId="2" applyFont="1" applyFill="1" applyBorder="1" applyAlignment="1" applyProtection="1">
      <alignment horizontal="centerContinuous"/>
    </xf>
    <xf numFmtId="0" fontId="6" fillId="0" borderId="29" xfId="2" applyFont="1" applyBorder="1" applyAlignment="1" applyProtection="1">
      <alignment horizontal="center"/>
    </xf>
    <xf numFmtId="0" fontId="6" fillId="0" borderId="8" xfId="2" applyFont="1" applyBorder="1" applyAlignment="1" applyProtection="1">
      <alignment horizontal="center"/>
    </xf>
    <xf numFmtId="0" fontId="6" fillId="2" borderId="23" xfId="2" applyFont="1" applyFill="1" applyBorder="1" applyAlignment="1" applyProtection="1">
      <alignment horizontal="centerContinuous"/>
    </xf>
    <xf numFmtId="0" fontId="6" fillId="2" borderId="14" xfId="2" applyFont="1" applyFill="1" applyBorder="1" applyAlignment="1" applyProtection="1">
      <alignment horizontal="center"/>
    </xf>
    <xf numFmtId="1" fontId="6" fillId="2" borderId="10" xfId="2" applyNumberFormat="1" applyFont="1" applyFill="1" applyBorder="1" applyAlignment="1" applyProtection="1">
      <alignment horizontal="center"/>
    </xf>
    <xf numFmtId="0" fontId="6" fillId="2" borderId="3" xfId="1" applyFont="1" applyFill="1" applyBorder="1" applyAlignment="1" applyProtection="1">
      <alignment horizontal="left" vertical="center"/>
    </xf>
    <xf numFmtId="0" fontId="6" fillId="2" borderId="13" xfId="0" applyFont="1" applyFill="1" applyBorder="1" applyProtection="1"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Protection="1">
      <protection locked="0"/>
    </xf>
    <xf numFmtId="0" fontId="6" fillId="2" borderId="12" xfId="0" applyFont="1" applyFill="1" applyBorder="1" applyProtection="1">
      <protection locked="0"/>
    </xf>
    <xf numFmtId="0" fontId="5" fillId="2" borderId="7" xfId="1" applyFont="1" applyFill="1" applyBorder="1" applyAlignment="1" applyProtection="1">
      <alignment horizontal="center" vertical="center"/>
      <protection locked="0"/>
    </xf>
    <xf numFmtId="1" fontId="6" fillId="2" borderId="6" xfId="2" applyNumberFormat="1" applyFont="1" applyFill="1" applyBorder="1" applyAlignment="1" applyProtection="1">
      <alignment horizontal="center"/>
      <protection locked="0"/>
    </xf>
    <xf numFmtId="1" fontId="6" fillId="2" borderId="13" xfId="2" applyNumberFormat="1" applyFont="1" applyFill="1" applyBorder="1" applyAlignment="1" applyProtection="1">
      <alignment horizontal="center"/>
      <protection locked="0"/>
    </xf>
    <xf numFmtId="0" fontId="5" fillId="2" borderId="12" xfId="1" applyFont="1" applyFill="1" applyBorder="1" applyAlignment="1" applyProtection="1">
      <alignment horizontal="center" vertical="center"/>
      <protection locked="0"/>
    </xf>
    <xf numFmtId="0" fontId="19" fillId="2" borderId="1" xfId="2" applyFont="1" applyFill="1" applyBorder="1" applyAlignment="1" applyProtection="1">
      <alignment horizontal="left"/>
    </xf>
    <xf numFmtId="0" fontId="19" fillId="2" borderId="17" xfId="2" applyFont="1" applyFill="1" applyBorder="1" applyAlignment="1" applyProtection="1">
      <alignment horizontal="left"/>
    </xf>
    <xf numFmtId="1" fontId="5" fillId="2" borderId="16" xfId="2" applyNumberFormat="1" applyFont="1" applyFill="1" applyBorder="1" applyAlignment="1" applyProtection="1">
      <alignment horizontal="center"/>
    </xf>
    <xf numFmtId="0" fontId="19" fillId="2" borderId="16" xfId="2" applyFont="1" applyFill="1" applyBorder="1" applyAlignment="1" applyProtection="1"/>
    <xf numFmtId="0" fontId="19" fillId="2" borderId="15" xfId="2" applyFont="1" applyFill="1" applyBorder="1" applyAlignment="1" applyProtection="1">
      <alignment horizontal="left"/>
    </xf>
    <xf numFmtId="165" fontId="20" fillId="3" borderId="11" xfId="2" applyNumberFormat="1" applyFont="1" applyFill="1" applyBorder="1" applyAlignment="1" applyProtection="1">
      <alignment horizontal="centerContinuous" vertical="center"/>
    </xf>
    <xf numFmtId="165" fontId="20" fillId="3" borderId="5" xfId="2" applyNumberFormat="1" applyFont="1" applyFill="1" applyBorder="1" applyAlignment="1" applyProtection="1">
      <alignment horizontal="center" vertical="center"/>
    </xf>
    <xf numFmtId="165" fontId="20" fillId="3" borderId="5" xfId="2" applyNumberFormat="1" applyFont="1" applyFill="1" applyBorder="1" applyAlignment="1" applyProtection="1">
      <alignment horizontal="centerContinuous" vertical="center"/>
    </xf>
    <xf numFmtId="0" fontId="6" fillId="2" borderId="0" xfId="2" applyFont="1" applyFill="1" applyAlignment="1" applyProtection="1">
      <alignment horizontal="left"/>
    </xf>
    <xf numFmtId="0" fontId="6" fillId="2" borderId="0" xfId="0" applyFont="1" applyFill="1" applyProtection="1"/>
    <xf numFmtId="167" fontId="6" fillId="2" borderId="0" xfId="2" applyNumberFormat="1" applyFont="1" applyFill="1" applyProtection="1"/>
    <xf numFmtId="0" fontId="6" fillId="0" borderId="0" xfId="2" applyFont="1" applyAlignment="1" applyProtection="1">
      <alignment horizontal="left"/>
    </xf>
    <xf numFmtId="168" fontId="5" fillId="5" borderId="0" xfId="2" applyNumberFormat="1" applyFont="1" applyFill="1" applyBorder="1" applyAlignment="1" applyProtection="1"/>
    <xf numFmtId="14" fontId="13" fillId="5" borderId="0" xfId="2" applyNumberFormat="1" applyFont="1" applyFill="1" applyBorder="1" applyAlignment="1" applyProtection="1">
      <alignment horizontal="center"/>
    </xf>
    <xf numFmtId="168" fontId="5" fillId="2" borderId="0" xfId="2" applyNumberFormat="1" applyFont="1" applyFill="1" applyBorder="1" applyAlignment="1" applyProtection="1"/>
    <xf numFmtId="14" fontId="13" fillId="2" borderId="0" xfId="2" applyNumberFormat="1" applyFont="1" applyFill="1" applyBorder="1" applyAlignment="1" applyProtection="1">
      <alignment horizontal="center"/>
    </xf>
    <xf numFmtId="0" fontId="6" fillId="0" borderId="0" xfId="2" applyFont="1" applyBorder="1" applyProtection="1"/>
    <xf numFmtId="168" fontId="5" fillId="5" borderId="3" xfId="2" applyNumberFormat="1" applyFont="1" applyFill="1" applyBorder="1" applyAlignment="1" applyProtection="1">
      <alignment horizontal="left"/>
    </xf>
    <xf numFmtId="14" fontId="13" fillId="5" borderId="3" xfId="2" applyNumberFormat="1" applyFont="1" applyFill="1" applyBorder="1" applyAlignment="1" applyProtection="1">
      <alignment horizontal="left"/>
    </xf>
    <xf numFmtId="168" fontId="5" fillId="2" borderId="3" xfId="2" applyNumberFormat="1" applyFont="1" applyFill="1" applyBorder="1" applyAlignment="1" applyProtection="1">
      <alignment horizontal="left"/>
    </xf>
    <xf numFmtId="14" fontId="13" fillId="2" borderId="3" xfId="2" applyNumberFormat="1" applyFont="1" applyFill="1" applyBorder="1" applyAlignment="1" applyProtection="1">
      <alignment horizontal="left"/>
    </xf>
    <xf numFmtId="165" fontId="5" fillId="5" borderId="4" xfId="2" applyNumberFormat="1" applyFont="1" applyFill="1" applyBorder="1" applyAlignment="1" applyProtection="1">
      <alignment horizontal="centerContinuous" vertical="center"/>
    </xf>
    <xf numFmtId="0" fontId="6" fillId="5" borderId="11" xfId="0" applyFont="1" applyFill="1" applyBorder="1" applyAlignment="1" applyProtection="1">
      <alignment horizontal="centerContinuous" vertical="center"/>
    </xf>
    <xf numFmtId="0" fontId="6" fillId="5" borderId="5" xfId="0" applyFont="1" applyFill="1" applyBorder="1" applyAlignment="1" applyProtection="1">
      <alignment horizontal="centerContinuous" vertical="center"/>
    </xf>
    <xf numFmtId="20" fontId="6" fillId="5" borderId="20" xfId="2" applyNumberFormat="1" applyFont="1" applyFill="1" applyBorder="1" applyAlignment="1" applyProtection="1">
      <alignment horizontal="center"/>
    </xf>
    <xf numFmtId="0" fontId="6" fillId="0" borderId="0" xfId="2" applyFont="1" applyAlignment="1" applyProtection="1">
      <alignment vertical="center"/>
      <protection locked="0"/>
    </xf>
    <xf numFmtId="0" fontId="6" fillId="5" borderId="13" xfId="4" applyFont="1" applyFill="1" applyBorder="1" applyAlignment="1" applyProtection="1">
      <alignment horizontal="center"/>
      <protection locked="0"/>
    </xf>
    <xf numFmtId="0" fontId="6" fillId="5" borderId="28" xfId="4" applyFont="1" applyFill="1" applyBorder="1" applyAlignment="1" applyProtection="1">
      <alignment horizontal="center"/>
      <protection locked="0"/>
    </xf>
    <xf numFmtId="0" fontId="6" fillId="5" borderId="12" xfId="4" applyFont="1" applyFill="1" applyBorder="1" applyAlignment="1" applyProtection="1">
      <alignment horizontal="center"/>
      <protection locked="0"/>
    </xf>
    <xf numFmtId="0" fontId="6" fillId="5" borderId="28" xfId="2" applyFont="1" applyFill="1" applyBorder="1" applyAlignment="1" applyProtection="1">
      <alignment horizontal="center"/>
      <protection locked="0"/>
    </xf>
    <xf numFmtId="0" fontId="6" fillId="0" borderId="0" xfId="2" applyFont="1" applyAlignment="1" applyProtection="1">
      <alignment horizontal="center"/>
      <protection locked="0"/>
    </xf>
    <xf numFmtId="0" fontId="6" fillId="5" borderId="26" xfId="4" applyFont="1" applyFill="1" applyBorder="1" applyAlignment="1" applyProtection="1">
      <alignment horizontal="centerContinuous"/>
      <protection locked="0"/>
    </xf>
    <xf numFmtId="0" fontId="6" fillId="5" borderId="22" xfId="2" applyFont="1" applyFill="1" applyBorder="1" applyAlignment="1" applyProtection="1">
      <alignment horizontal="center"/>
      <protection locked="0"/>
    </xf>
    <xf numFmtId="0" fontId="6" fillId="5" borderId="26" xfId="2" applyFont="1" applyFill="1" applyBorder="1" applyAlignment="1" applyProtection="1">
      <alignment horizontal="centerContinuous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6" fillId="5" borderId="26" xfId="2" applyFont="1" applyFill="1" applyBorder="1" applyAlignment="1" applyProtection="1">
      <alignment horizontal="center"/>
      <protection locked="0"/>
    </xf>
    <xf numFmtId="1" fontId="6" fillId="5" borderId="10" xfId="2" applyNumberFormat="1" applyFont="1" applyFill="1" applyBorder="1" applyAlignment="1" applyProtection="1">
      <alignment horizontal="center"/>
    </xf>
    <xf numFmtId="0" fontId="6" fillId="5" borderId="15" xfId="1" applyFont="1" applyFill="1" applyBorder="1" applyAlignment="1" applyProtection="1">
      <alignment horizontal="left" vertical="center"/>
    </xf>
    <xf numFmtId="0" fontId="6" fillId="5" borderId="13" xfId="0" applyFont="1" applyFill="1" applyBorder="1" applyProtection="1"/>
    <xf numFmtId="0" fontId="6" fillId="5" borderId="12" xfId="1" applyFont="1" applyFill="1" applyBorder="1" applyAlignment="1" applyProtection="1">
      <alignment horizontal="center" vertical="center"/>
    </xf>
    <xf numFmtId="0" fontId="6" fillId="5" borderId="6" xfId="0" applyFont="1" applyFill="1" applyBorder="1" applyProtection="1"/>
    <xf numFmtId="0" fontId="19" fillId="5" borderId="1" xfId="2" applyFont="1" applyFill="1" applyBorder="1" applyAlignment="1" applyProtection="1">
      <alignment horizontal="left"/>
    </xf>
    <xf numFmtId="0" fontId="19" fillId="5" borderId="17" xfId="2" applyFont="1" applyFill="1" applyBorder="1" applyAlignment="1" applyProtection="1">
      <alignment horizontal="left"/>
    </xf>
    <xf numFmtId="1" fontId="5" fillId="5" borderId="16" xfId="2" applyNumberFormat="1" applyFont="1" applyFill="1" applyBorder="1" applyAlignment="1" applyProtection="1">
      <alignment horizontal="center"/>
    </xf>
    <xf numFmtId="0" fontId="18" fillId="5" borderId="0" xfId="1" applyFont="1" applyFill="1" applyBorder="1" applyProtection="1">
      <alignment horizontal="center" vertical="center"/>
    </xf>
    <xf numFmtId="0" fontId="6" fillId="5" borderId="0" xfId="1" applyFont="1" applyFill="1" applyAlignment="1" applyProtection="1">
      <alignment horizontal="left" vertical="center"/>
    </xf>
    <xf numFmtId="0" fontId="6" fillId="5" borderId="0" xfId="1" applyFont="1" applyFill="1" applyAlignment="1" applyProtection="1">
      <alignment horizontal="center" vertical="center"/>
    </xf>
    <xf numFmtId="1" fontId="5" fillId="5" borderId="0" xfId="1" applyNumberFormat="1" applyFont="1" applyFill="1" applyProtection="1">
      <alignment horizontal="center" vertical="center"/>
    </xf>
    <xf numFmtId="0" fontId="6" fillId="5" borderId="0" xfId="0" applyFont="1" applyFill="1" applyProtection="1"/>
    <xf numFmtId="0" fontId="6" fillId="5" borderId="0" xfId="1" applyFont="1" applyFill="1" applyProtection="1">
      <alignment horizontal="center" vertical="center"/>
    </xf>
    <xf numFmtId="1" fontId="6" fillId="5" borderId="0" xfId="2" applyNumberFormat="1" applyFont="1" applyFill="1" applyBorder="1" applyAlignment="1" applyProtection="1">
      <alignment horizontal="left"/>
    </xf>
    <xf numFmtId="0" fontId="6" fillId="5" borderId="0" xfId="2" applyFont="1" applyFill="1" applyBorder="1" applyProtection="1"/>
    <xf numFmtId="1" fontId="6" fillId="5" borderId="0" xfId="2" applyNumberFormat="1" applyFont="1" applyFill="1" applyBorder="1" applyAlignment="1" applyProtection="1">
      <alignment horizontal="center"/>
    </xf>
    <xf numFmtId="0" fontId="6" fillId="5" borderId="0" xfId="2" applyFont="1" applyFill="1" applyProtection="1"/>
    <xf numFmtId="0" fontId="6" fillId="5" borderId="0" xfId="2" applyFont="1" applyFill="1" applyAlignment="1" applyProtection="1">
      <alignment horizontal="center"/>
    </xf>
    <xf numFmtId="166" fontId="6" fillId="5" borderId="0" xfId="3" applyNumberFormat="1" applyFont="1" applyFill="1" applyBorder="1" applyAlignment="1">
      <alignment horizontal="center" vertical="center" wrapText="1"/>
    </xf>
    <xf numFmtId="166" fontId="5" fillId="5" borderId="0" xfId="3" applyNumberFormat="1" applyFont="1" applyFill="1" applyBorder="1" applyAlignment="1">
      <alignment horizontal="center" vertical="center" wrapText="1"/>
    </xf>
    <xf numFmtId="0" fontId="5" fillId="5" borderId="0" xfId="3" applyFont="1" applyFill="1" applyBorder="1" applyAlignment="1">
      <alignment horizontal="center" vertical="center"/>
    </xf>
    <xf numFmtId="172" fontId="6" fillId="0" borderId="34" xfId="3" applyNumberFormat="1" applyFont="1" applyFill="1" applyBorder="1" applyAlignment="1" applyProtection="1">
      <alignment horizontal="center" vertical="center"/>
    </xf>
    <xf numFmtId="166" fontId="6" fillId="0" borderId="35" xfId="3" applyNumberFormat="1" applyFont="1" applyFill="1" applyBorder="1" applyAlignment="1" applyProtection="1">
      <alignment horizontal="center" vertical="center"/>
    </xf>
    <xf numFmtId="0" fontId="6" fillId="0" borderId="0" xfId="3" applyFont="1" applyAlignment="1">
      <alignment vertical="center"/>
    </xf>
    <xf numFmtId="0" fontId="5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2" borderId="8" xfId="2" applyFont="1" applyFill="1" applyBorder="1" applyAlignment="1" applyProtection="1">
      <alignment horizontal="center"/>
    </xf>
    <xf numFmtId="0" fontId="5" fillId="3" borderId="5" xfId="2" applyFont="1" applyFill="1" applyBorder="1" applyAlignment="1" applyProtection="1">
      <alignment horizontal="center" vertical="center"/>
    </xf>
    <xf numFmtId="0" fontId="6" fillId="2" borderId="6" xfId="2" applyFont="1" applyFill="1" applyBorder="1" applyAlignment="1" applyProtection="1">
      <alignment horizontal="center"/>
    </xf>
    <xf numFmtId="0" fontId="6" fillId="2" borderId="9" xfId="2" applyFont="1" applyFill="1" applyBorder="1" applyAlignment="1" applyProtection="1">
      <alignment horizontal="center"/>
    </xf>
    <xf numFmtId="0" fontId="5" fillId="3" borderId="4" xfId="2" quotePrefix="1" applyFont="1" applyFill="1" applyBorder="1" applyAlignment="1" applyProtection="1">
      <alignment horizontal="center" vertical="center"/>
    </xf>
    <xf numFmtId="0" fontId="5" fillId="3" borderId="11" xfId="2" quotePrefix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5" fillId="5" borderId="0" xfId="3" applyFont="1" applyFill="1" applyBorder="1" applyAlignment="1" applyProtection="1">
      <alignment horizontal="left" vertical="center"/>
    </xf>
    <xf numFmtId="0" fontId="6" fillId="0" borderId="0" xfId="3" applyFont="1" applyAlignment="1">
      <alignment horizontal="left" vertical="center"/>
    </xf>
    <xf numFmtId="20" fontId="6" fillId="0" borderId="39" xfId="2" quotePrefix="1" applyNumberFormat="1" applyFont="1" applyFill="1" applyBorder="1" applyAlignment="1" applyProtection="1">
      <alignment horizontal="center"/>
    </xf>
    <xf numFmtId="20" fontId="6" fillId="0" borderId="40" xfId="2" applyNumberFormat="1" applyFont="1" applyFill="1" applyBorder="1" applyAlignment="1" applyProtection="1">
      <alignment horizontal="center"/>
    </xf>
    <xf numFmtId="0" fontId="6" fillId="2" borderId="41" xfId="2" applyFont="1" applyFill="1" applyBorder="1" applyAlignment="1" applyProtection="1">
      <alignment horizontal="centerContinuous"/>
    </xf>
    <xf numFmtId="1" fontId="6" fillId="2" borderId="5" xfId="2" applyNumberFormat="1" applyFont="1" applyFill="1" applyBorder="1" applyAlignment="1" applyProtection="1">
      <alignment horizontal="center"/>
    </xf>
    <xf numFmtId="1" fontId="6" fillId="2" borderId="12" xfId="2" applyNumberFormat="1" applyFont="1" applyFill="1" applyBorder="1" applyAlignment="1" applyProtection="1">
      <alignment horizontal="center"/>
      <protection locked="0"/>
    </xf>
    <xf numFmtId="0" fontId="19" fillId="2" borderId="30" xfId="2" applyFont="1" applyFill="1" applyBorder="1" applyAlignment="1" applyProtection="1"/>
    <xf numFmtId="0" fontId="6" fillId="0" borderId="1" xfId="0" applyFont="1" applyBorder="1"/>
    <xf numFmtId="0" fontId="12" fillId="2" borderId="2" xfId="0" applyFont="1" applyFill="1" applyBorder="1" applyAlignment="1" applyProtection="1">
      <alignment vertical="center"/>
    </xf>
    <xf numFmtId="0" fontId="6" fillId="0" borderId="0" xfId="2" applyFont="1" applyBorder="1" applyAlignment="1" applyProtection="1">
      <alignment horizontal="center"/>
    </xf>
    <xf numFmtId="167" fontId="26" fillId="5" borderId="0" xfId="3" applyNumberFormat="1" applyFont="1" applyFill="1" applyBorder="1" applyAlignment="1">
      <alignment horizontal="center" vertical="center" wrapText="1"/>
    </xf>
    <xf numFmtId="167" fontId="26" fillId="0" borderId="34" xfId="0" applyNumberFormat="1" applyFont="1" applyFill="1" applyBorder="1" applyAlignment="1">
      <alignment horizontal="center" vertical="center"/>
    </xf>
    <xf numFmtId="167" fontId="26" fillId="0" borderId="34" xfId="5" applyNumberFormat="1" applyFont="1" applyFill="1" applyBorder="1" applyAlignment="1" applyProtection="1">
      <alignment horizontal="center" vertical="center"/>
      <protection locked="0"/>
    </xf>
    <xf numFmtId="167" fontId="26" fillId="0" borderId="0" xfId="3" applyNumberFormat="1" applyFont="1" applyAlignment="1">
      <alignment horizontal="center" vertical="center"/>
    </xf>
    <xf numFmtId="0" fontId="6" fillId="5" borderId="26" xfId="4" applyFont="1" applyFill="1" applyBorder="1" applyAlignment="1" applyProtection="1">
      <alignment horizontal="center"/>
      <protection locked="0"/>
    </xf>
    <xf numFmtId="166" fontId="6" fillId="0" borderId="42" xfId="3" applyNumberFormat="1" applyFont="1" applyFill="1" applyBorder="1" applyAlignment="1" applyProtection="1">
      <alignment horizontal="center" vertical="center"/>
    </xf>
    <xf numFmtId="0" fontId="10" fillId="0" borderId="26" xfId="4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5" fillId="3" borderId="5" xfId="2" applyFont="1" applyFill="1" applyBorder="1" applyAlignment="1" applyProtection="1">
      <alignment horizontal="center" vertical="center"/>
    </xf>
    <xf numFmtId="0" fontId="5" fillId="3" borderId="4" xfId="2" quotePrefix="1" applyFont="1" applyFill="1" applyBorder="1" applyAlignment="1" applyProtection="1">
      <alignment horizontal="center" vertical="center"/>
    </xf>
    <xf numFmtId="0" fontId="5" fillId="3" borderId="11" xfId="2" quotePrefix="1" applyFont="1" applyFill="1" applyBorder="1" applyAlignment="1" applyProtection="1">
      <alignment horizontal="center" vertical="center"/>
    </xf>
    <xf numFmtId="20" fontId="9" fillId="5" borderId="0" xfId="3" applyNumberFormat="1" applyFont="1" applyFill="1" applyAlignment="1">
      <alignment horizontal="left" vertical="center" wrapText="1"/>
    </xf>
    <xf numFmtId="0" fontId="9" fillId="0" borderId="34" xfId="5" applyFont="1" applyFill="1" applyBorder="1" applyAlignment="1">
      <alignment horizontal="left" vertical="center" wrapText="1"/>
    </xf>
    <xf numFmtId="16" fontId="5" fillId="6" borderId="1" xfId="3" applyNumberFormat="1" applyFont="1" applyFill="1" applyBorder="1" applyAlignment="1" applyProtection="1">
      <alignment horizontal="center" vertical="center"/>
    </xf>
    <xf numFmtId="0" fontId="5" fillId="6" borderId="2" xfId="3" applyFont="1" applyFill="1" applyBorder="1" applyAlignment="1" applyProtection="1">
      <alignment horizontal="center" vertical="center"/>
    </xf>
    <xf numFmtId="167" fontId="26" fillId="6" borderId="16" xfId="3" applyNumberFormat="1" applyFont="1" applyFill="1" applyBorder="1" applyAlignment="1" applyProtection="1">
      <alignment horizontal="center" vertical="center"/>
    </xf>
    <xf numFmtId="0" fontId="5" fillId="6" borderId="30" xfId="3" applyFont="1" applyFill="1" applyBorder="1" applyAlignment="1" applyProtection="1">
      <alignment horizontal="center" vertical="center"/>
    </xf>
    <xf numFmtId="16" fontId="5" fillId="6" borderId="31" xfId="3" applyNumberFormat="1" applyFont="1" applyFill="1" applyBorder="1" applyAlignment="1" applyProtection="1">
      <alignment horizontal="center" vertical="center"/>
    </xf>
    <xf numFmtId="0" fontId="5" fillId="6" borderId="3" xfId="3" applyFont="1" applyFill="1" applyBorder="1" applyAlignment="1" applyProtection="1">
      <alignment horizontal="center" vertical="center"/>
    </xf>
    <xf numFmtId="167" fontId="26" fillId="6" borderId="36" xfId="3" applyNumberFormat="1" applyFont="1" applyFill="1" applyBorder="1" applyAlignment="1" applyProtection="1">
      <alignment horizontal="center" vertical="center"/>
    </xf>
    <xf numFmtId="0" fontId="5" fillId="6" borderId="32" xfId="3" applyFont="1" applyFill="1" applyBorder="1" applyAlignment="1" applyProtection="1">
      <alignment horizontal="center" vertical="center"/>
    </xf>
    <xf numFmtId="0" fontId="5" fillId="6" borderId="36" xfId="3" applyFont="1" applyFill="1" applyBorder="1" applyAlignment="1" applyProtection="1">
      <alignment horizontal="center" vertical="center"/>
    </xf>
    <xf numFmtId="0" fontId="6" fillId="5" borderId="6" xfId="4" applyFont="1" applyFill="1" applyBorder="1" applyAlignment="1" applyProtection="1">
      <alignment horizontal="center"/>
      <protection locked="0"/>
    </xf>
    <xf numFmtId="0" fontId="9" fillId="0" borderId="34" xfId="0" quotePrefix="1" applyFont="1" applyFill="1" applyBorder="1" applyAlignment="1">
      <alignment horizontal="left" vertical="center" wrapText="1" shrinkToFit="1"/>
    </xf>
    <xf numFmtId="166" fontId="6" fillId="7" borderId="35" xfId="3" applyNumberFormat="1" applyFont="1" applyFill="1" applyBorder="1" applyAlignment="1" applyProtection="1">
      <alignment horizontal="center" vertical="center"/>
    </xf>
    <xf numFmtId="0" fontId="5" fillId="7" borderId="44" xfId="0" applyFont="1" applyFill="1" applyBorder="1" applyAlignment="1">
      <alignment horizontal="left" vertical="center"/>
    </xf>
    <xf numFmtId="0" fontId="5" fillId="7" borderId="0" xfId="3" applyFont="1" applyFill="1" applyBorder="1" applyAlignment="1" applyProtection="1">
      <alignment horizontal="center" vertical="center"/>
    </xf>
    <xf numFmtId="167" fontId="26" fillId="7" borderId="44" xfId="3" applyNumberFormat="1" applyFont="1" applyFill="1" applyBorder="1" applyAlignment="1" applyProtection="1">
      <alignment horizontal="center" vertical="center"/>
    </xf>
    <xf numFmtId="0" fontId="5" fillId="7" borderId="44" xfId="3" applyFont="1" applyFill="1" applyBorder="1" applyAlignment="1" applyProtection="1">
      <alignment horizontal="center" vertical="center"/>
    </xf>
    <xf numFmtId="0" fontId="6" fillId="5" borderId="22" xfId="4" applyFont="1" applyFill="1" applyBorder="1" applyAlignment="1" applyProtection="1">
      <alignment horizontal="center"/>
      <protection locked="0"/>
    </xf>
    <xf numFmtId="0" fontId="6" fillId="5" borderId="8" xfId="4" applyFont="1" applyFill="1" applyBorder="1" applyAlignment="1" applyProtection="1">
      <alignment horizontal="center"/>
      <protection locked="0"/>
    </xf>
    <xf numFmtId="0" fontId="6" fillId="5" borderId="13" xfId="2" applyFont="1" applyFill="1" applyBorder="1" applyAlignment="1" applyProtection="1">
      <alignment horizontal="center"/>
      <protection locked="0"/>
    </xf>
    <xf numFmtId="0" fontId="6" fillId="5" borderId="12" xfId="2" applyFont="1" applyFill="1" applyBorder="1" applyAlignment="1" applyProtection="1">
      <alignment horizontal="center"/>
      <protection locked="0"/>
    </xf>
    <xf numFmtId="0" fontId="6" fillId="0" borderId="26" xfId="2" applyFont="1" applyFill="1" applyBorder="1" applyAlignment="1" applyProtection="1">
      <alignment horizontal="centerContinuous"/>
      <protection locked="0"/>
    </xf>
    <xf numFmtId="0" fontId="6" fillId="0" borderId="8" xfId="2" applyFont="1" applyFill="1" applyBorder="1" applyAlignment="1" applyProtection="1">
      <alignment horizontal="center"/>
      <protection locked="0"/>
    </xf>
    <xf numFmtId="0" fontId="22" fillId="5" borderId="26" xfId="2" applyFont="1" applyFill="1" applyBorder="1" applyAlignment="1" applyProtection="1">
      <alignment horizontal="centerContinuous"/>
      <protection locked="0"/>
    </xf>
    <xf numFmtId="0" fontId="6" fillId="5" borderId="13" xfId="2" applyFont="1" applyFill="1" applyBorder="1" applyAlignment="1" applyProtection="1">
      <alignment horizontal="center"/>
      <protection locked="0"/>
    </xf>
    <xf numFmtId="0" fontId="6" fillId="5" borderId="6" xfId="2" applyFont="1" applyFill="1" applyBorder="1" applyAlignment="1" applyProtection="1">
      <alignment horizontal="center"/>
      <protection locked="0"/>
    </xf>
    <xf numFmtId="0" fontId="6" fillId="5" borderId="24" xfId="2" applyFont="1" applyFill="1" applyBorder="1" applyAlignment="1" applyProtection="1">
      <alignment horizontal="center"/>
      <protection locked="0"/>
    </xf>
    <xf numFmtId="0" fontId="6" fillId="5" borderId="45" xfId="2" applyFont="1" applyFill="1" applyBorder="1" applyAlignment="1" applyProtection="1">
      <alignment horizontal="center"/>
      <protection locked="0"/>
    </xf>
    <xf numFmtId="0" fontId="6" fillId="5" borderId="18" xfId="2" applyFont="1" applyFill="1" applyBorder="1" applyAlignment="1" applyProtection="1">
      <alignment horizontal="center"/>
      <protection locked="0"/>
    </xf>
    <xf numFmtId="172" fontId="6" fillId="0" borderId="34" xfId="5" applyNumberFormat="1" applyFont="1" applyFill="1" applyBorder="1" applyAlignment="1" applyProtection="1">
      <alignment horizontal="center" vertical="center"/>
    </xf>
    <xf numFmtId="0" fontId="6" fillId="5" borderId="22" xfId="2" applyFont="1" applyFill="1" applyBorder="1" applyAlignment="1" applyProtection="1">
      <alignment horizontal="center"/>
      <protection locked="0"/>
    </xf>
    <xf numFmtId="0" fontId="6" fillId="0" borderId="34" xfId="5" applyFont="1" applyFill="1" applyBorder="1" applyAlignment="1">
      <alignment horizontal="left" vertical="center" wrapText="1"/>
    </xf>
    <xf numFmtId="0" fontId="11" fillId="0" borderId="34" xfId="5" applyFont="1" applyFill="1" applyBorder="1" applyAlignment="1">
      <alignment horizontal="left" vertical="center" wrapText="1"/>
    </xf>
    <xf numFmtId="0" fontId="6" fillId="5" borderId="22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6" fillId="5" borderId="22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6" fillId="5" borderId="22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6" fillId="5" borderId="0" xfId="2" applyFont="1" applyFill="1" applyAlignment="1" applyProtection="1">
      <alignment horizontal="center"/>
      <protection locked="0"/>
    </xf>
    <xf numFmtId="0" fontId="6" fillId="5" borderId="22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11" fillId="5" borderId="26" xfId="2" applyFont="1" applyFill="1" applyBorder="1" applyAlignment="1" applyProtection="1">
      <alignment horizontal="centerContinuous"/>
      <protection locked="0"/>
    </xf>
    <xf numFmtId="0" fontId="11" fillId="5" borderId="8" xfId="2" applyFont="1" applyFill="1" applyBorder="1" applyAlignment="1" applyProtection="1">
      <alignment horizontal="center"/>
      <protection locked="0"/>
    </xf>
    <xf numFmtId="0" fontId="6" fillId="5" borderId="22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7" fillId="5" borderId="8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11" fillId="5" borderId="0" xfId="2" applyFont="1" applyFill="1" applyAlignment="1" applyProtection="1">
      <alignment horizontal="center"/>
      <protection locked="0"/>
    </xf>
    <xf numFmtId="0" fontId="11" fillId="5" borderId="26" xfId="4" applyFont="1" applyFill="1" applyBorder="1" applyAlignment="1" applyProtection="1">
      <alignment horizontal="centerContinuous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6" fillId="5" borderId="22" xfId="2" applyFont="1" applyFill="1" applyBorder="1" applyAlignment="1" applyProtection="1">
      <alignment horizontal="center"/>
      <protection locked="0"/>
    </xf>
    <xf numFmtId="0" fontId="11" fillId="5" borderId="22" xfId="2" applyFont="1" applyFill="1" applyBorder="1" applyAlignment="1" applyProtection="1">
      <alignment horizontal="center"/>
      <protection locked="0"/>
    </xf>
    <xf numFmtId="0" fontId="6" fillId="5" borderId="22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6" fillId="5" borderId="22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6" fillId="5" borderId="22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11" fillId="5" borderId="26" xfId="2" applyFont="1" applyFill="1" applyBorder="1" applyAlignment="1" applyProtection="1">
      <alignment horizontal="center"/>
      <protection locked="0"/>
    </xf>
    <xf numFmtId="0" fontId="6" fillId="5" borderId="22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6" fillId="5" borderId="22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5" fillId="0" borderId="10" xfId="2" applyFont="1" applyFill="1" applyBorder="1" applyAlignment="1" applyProtection="1">
      <alignment horizontal="centerContinuous" vertical="center"/>
    </xf>
    <xf numFmtId="0" fontId="6" fillId="0" borderId="11" xfId="2" applyFont="1" applyFill="1" applyBorder="1" applyAlignment="1" applyProtection="1">
      <alignment horizontal="centerContinuous" vertical="center"/>
    </xf>
    <xf numFmtId="0" fontId="6" fillId="0" borderId="5" xfId="2" applyFont="1" applyFill="1" applyBorder="1" applyAlignment="1" applyProtection="1">
      <alignment horizontal="centerContinuous"/>
    </xf>
    <xf numFmtId="0" fontId="6" fillId="0" borderId="0" xfId="2" applyFont="1" applyFill="1" applyProtection="1"/>
    <xf numFmtId="0" fontId="5" fillId="0" borderId="4" xfId="2" applyFont="1" applyFill="1" applyBorder="1" applyAlignment="1" applyProtection="1">
      <alignment horizontal="centerContinuous" vertical="center"/>
    </xf>
    <xf numFmtId="0" fontId="6" fillId="0" borderId="5" xfId="2" applyFont="1" applyFill="1" applyBorder="1" applyAlignment="1" applyProtection="1">
      <alignment horizontal="centerContinuous" vertical="center"/>
    </xf>
    <xf numFmtId="0" fontId="6" fillId="0" borderId="0" xfId="2" applyFont="1" applyFill="1" applyAlignment="1" applyProtection="1">
      <alignment vertical="center"/>
    </xf>
    <xf numFmtId="0" fontId="5" fillId="0" borderId="4" xfId="2" quotePrefix="1" applyFont="1" applyFill="1" applyBorder="1" applyAlignment="1" applyProtection="1">
      <alignment horizontal="center" vertical="center"/>
    </xf>
    <xf numFmtId="0" fontId="5" fillId="0" borderId="11" xfId="2" quotePrefix="1" applyFont="1" applyFill="1" applyBorder="1" applyAlignment="1" applyProtection="1">
      <alignment horizontal="center" vertical="center"/>
    </xf>
    <xf numFmtId="0" fontId="5" fillId="0" borderId="5" xfId="2" applyFont="1" applyFill="1" applyBorder="1" applyAlignment="1" applyProtection="1">
      <alignment horizontal="center" vertical="center"/>
    </xf>
    <xf numFmtId="0" fontId="5" fillId="0" borderId="4" xfId="2" applyFont="1" applyFill="1" applyBorder="1" applyAlignment="1" applyProtection="1">
      <alignment horizontal="centerContinuous"/>
    </xf>
    <xf numFmtId="0" fontId="6" fillId="0" borderId="11" xfId="2" applyFont="1" applyFill="1" applyBorder="1" applyAlignment="1" applyProtection="1">
      <alignment horizontal="centerContinuous"/>
    </xf>
    <xf numFmtId="0" fontId="6" fillId="0" borderId="5" xfId="2" applyFont="1" applyFill="1" applyBorder="1" applyAlignment="1" applyProtection="1">
      <alignment horizontal="center"/>
    </xf>
    <xf numFmtId="165" fontId="5" fillId="8" borderId="4" xfId="2" applyNumberFormat="1" applyFont="1" applyFill="1" applyBorder="1" applyAlignment="1" applyProtection="1">
      <alignment horizontal="centerContinuous" vertical="center"/>
    </xf>
    <xf numFmtId="165" fontId="20" fillId="8" borderId="11" xfId="2" applyNumberFormat="1" applyFont="1" applyFill="1" applyBorder="1" applyAlignment="1" applyProtection="1">
      <alignment horizontal="centerContinuous" vertical="center"/>
    </xf>
    <xf numFmtId="165" fontId="20" fillId="8" borderId="5" xfId="2" applyNumberFormat="1" applyFont="1" applyFill="1" applyBorder="1" applyAlignment="1" applyProtection="1">
      <alignment horizontal="center" vertical="center"/>
    </xf>
    <xf numFmtId="0" fontId="6" fillId="8" borderId="0" xfId="2" applyFont="1" applyFill="1" applyProtection="1"/>
    <xf numFmtId="0" fontId="31" fillId="0" borderId="0" xfId="2" applyFont="1" applyProtection="1">
      <protection locked="0"/>
    </xf>
    <xf numFmtId="166" fontId="6" fillId="0" borderId="34" xfId="5" applyNumberFormat="1" applyFont="1" applyFill="1" applyBorder="1" applyAlignment="1" applyProtection="1">
      <alignment horizontal="center" vertical="center"/>
    </xf>
    <xf numFmtId="0" fontId="6" fillId="5" borderId="0" xfId="0" applyFont="1" applyFill="1" applyBorder="1" applyAlignment="1">
      <alignment vertical="center"/>
    </xf>
    <xf numFmtId="166" fontId="7" fillId="0" borderId="34" xfId="5" applyNumberFormat="1" applyFont="1" applyFill="1" applyBorder="1" applyAlignment="1" applyProtection="1">
      <alignment horizontal="center" vertical="center"/>
    </xf>
    <xf numFmtId="0" fontId="6" fillId="2" borderId="22" xfId="4" applyFont="1" applyFill="1" applyBorder="1" applyAlignment="1" applyProtection="1">
      <alignment horizontal="center"/>
      <protection locked="0"/>
    </xf>
    <xf numFmtId="0" fontId="6" fillId="2" borderId="26" xfId="4" applyFont="1" applyFill="1" applyBorder="1" applyAlignment="1" applyProtection="1">
      <alignment horizontal="centerContinuous"/>
      <protection locked="0"/>
    </xf>
    <xf numFmtId="0" fontId="6" fillId="2" borderId="8" xfId="4" applyFont="1" applyFill="1" applyBorder="1" applyAlignment="1" applyProtection="1">
      <alignment horizontal="center"/>
      <protection locked="0"/>
    </xf>
    <xf numFmtId="0" fontId="7" fillId="2" borderId="26" xfId="4" applyFont="1" applyFill="1" applyBorder="1" applyAlignment="1" applyProtection="1">
      <alignment horizontal="centerContinuous"/>
      <protection locked="0"/>
    </xf>
    <xf numFmtId="0" fontId="7" fillId="2" borderId="8" xfId="4" applyFont="1" applyFill="1" applyBorder="1" applyAlignment="1" applyProtection="1">
      <alignment horizontal="center"/>
      <protection locked="0"/>
    </xf>
    <xf numFmtId="0" fontId="11" fillId="5" borderId="22" xfId="4" applyFont="1" applyFill="1" applyBorder="1" applyAlignment="1" applyProtection="1">
      <alignment horizontal="center"/>
      <protection locked="0"/>
    </xf>
    <xf numFmtId="167" fontId="8" fillId="9" borderId="34" xfId="0" applyNumberFormat="1" applyFont="1" applyFill="1" applyBorder="1" applyAlignment="1">
      <alignment horizontal="center" vertical="center"/>
    </xf>
    <xf numFmtId="167" fontId="5" fillId="9" borderId="34" xfId="0" applyNumberFormat="1" applyFont="1" applyFill="1" applyBorder="1" applyAlignment="1">
      <alignment horizontal="center" vertical="center"/>
    </xf>
    <xf numFmtId="167" fontId="5" fillId="9" borderId="43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 applyProtection="1">
      <alignment horizontal="left" vertical="center" wrapText="1"/>
      <protection locked="0"/>
    </xf>
    <xf numFmtId="167" fontId="35" fillId="9" borderId="42" xfId="5" applyNumberFormat="1" applyFont="1" applyFill="1" applyBorder="1" applyAlignment="1" applyProtection="1">
      <alignment horizontal="center" vertical="center"/>
      <protection locked="0"/>
    </xf>
    <xf numFmtId="0" fontId="6" fillId="5" borderId="34" xfId="0" applyFont="1" applyFill="1" applyBorder="1" applyAlignment="1" applyProtection="1">
      <alignment horizontal="left" vertical="center" wrapText="1"/>
      <protection locked="0"/>
    </xf>
    <xf numFmtId="166" fontId="6" fillId="5" borderId="35" xfId="3" applyNumberFormat="1" applyFont="1" applyFill="1" applyBorder="1" applyAlignment="1" applyProtection="1">
      <alignment horizontal="center" vertical="center"/>
    </xf>
    <xf numFmtId="172" fontId="6" fillId="5" borderId="34" xfId="3" applyNumberFormat="1" applyFont="1" applyFill="1" applyBorder="1" applyAlignment="1" applyProtection="1">
      <alignment horizontal="center" vertical="center"/>
    </xf>
    <xf numFmtId="167" fontId="8" fillId="9" borderId="34" xfId="5" applyNumberFormat="1" applyFont="1" applyFill="1" applyBorder="1" applyAlignment="1">
      <alignment horizontal="center" vertical="center"/>
    </xf>
    <xf numFmtId="167" fontId="26" fillId="9" borderId="34" xfId="5" applyNumberFormat="1" applyFont="1" applyFill="1" applyBorder="1" applyAlignment="1">
      <alignment horizontal="center" vertical="center"/>
    </xf>
    <xf numFmtId="0" fontId="6" fillId="2" borderId="22" xfId="4" applyFont="1" applyFill="1" applyBorder="1" applyAlignment="1" applyProtection="1">
      <alignment horizontal="center"/>
      <protection locked="0"/>
    </xf>
    <xf numFmtId="0" fontId="6" fillId="2" borderId="8" xfId="4" applyFont="1" applyFill="1" applyBorder="1" applyAlignment="1" applyProtection="1">
      <alignment horizontal="center"/>
      <protection locked="0"/>
    </xf>
    <xf numFmtId="0" fontId="11" fillId="2" borderId="22" xfId="4" applyFont="1" applyFill="1" applyBorder="1" applyAlignment="1" applyProtection="1">
      <alignment horizontal="center"/>
      <protection locked="0"/>
    </xf>
    <xf numFmtId="0" fontId="11" fillId="2" borderId="8" xfId="4" applyFont="1" applyFill="1" applyBorder="1" applyAlignment="1" applyProtection="1">
      <alignment horizontal="center"/>
      <protection locked="0"/>
    </xf>
    <xf numFmtId="0" fontId="11" fillId="2" borderId="26" xfId="4" applyFont="1" applyFill="1" applyBorder="1" applyAlignment="1" applyProtection="1">
      <alignment horizontal="centerContinuous"/>
      <protection locked="0"/>
    </xf>
    <xf numFmtId="0" fontId="7" fillId="2" borderId="22" xfId="4" applyFont="1" applyFill="1" applyBorder="1" applyAlignment="1" applyProtection="1">
      <alignment horizontal="center"/>
      <protection locked="0"/>
    </xf>
    <xf numFmtId="0" fontId="7" fillId="2" borderId="22" xfId="4" applyFont="1" applyFill="1" applyBorder="1" applyAlignment="1" applyProtection="1">
      <alignment horizontal="center"/>
      <protection locked="0"/>
    </xf>
    <xf numFmtId="0" fontId="6" fillId="5" borderId="22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7" fillId="2" borderId="8" xfId="4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167" fontId="35" fillId="9" borderId="34" xfId="5" applyNumberFormat="1" applyFont="1" applyFill="1" applyBorder="1" applyAlignment="1" applyProtection="1">
      <alignment horizontal="center" vertical="center"/>
      <protection locked="0"/>
    </xf>
    <xf numFmtId="167" fontId="35" fillId="9" borderId="34" xfId="0" applyNumberFormat="1" applyFont="1" applyFill="1" applyBorder="1" applyAlignment="1">
      <alignment horizontal="center" vertical="center"/>
    </xf>
    <xf numFmtId="0" fontId="6" fillId="5" borderId="22" xfId="4" applyFont="1" applyFill="1" applyBorder="1" applyAlignment="1" applyProtection="1">
      <alignment horizontal="center"/>
      <protection locked="0"/>
    </xf>
    <xf numFmtId="0" fontId="6" fillId="5" borderId="22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6" fillId="5" borderId="22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6" fillId="0" borderId="34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Alignment="1">
      <alignment vertical="center"/>
    </xf>
    <xf numFmtId="167" fontId="26" fillId="0" borderId="34" xfId="5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167" fontId="9" fillId="9" borderId="34" xfId="5" applyNumberFormat="1" applyFont="1" applyFill="1" applyBorder="1" applyAlignment="1">
      <alignment horizontal="center" vertical="center"/>
    </xf>
    <xf numFmtId="0" fontId="6" fillId="5" borderId="22" xfId="2" applyFont="1" applyFill="1" applyBorder="1" applyAlignment="1" applyProtection="1">
      <alignment horizontal="center"/>
      <protection locked="0"/>
    </xf>
    <xf numFmtId="0" fontId="7" fillId="0" borderId="34" xfId="5" applyFont="1" applyBorder="1" applyAlignment="1">
      <alignment horizontal="left" vertical="center"/>
    </xf>
    <xf numFmtId="0" fontId="8" fillId="0" borderId="34" xfId="5" applyFont="1" applyFill="1" applyBorder="1" applyAlignment="1">
      <alignment horizontal="center" vertical="center"/>
    </xf>
    <xf numFmtId="0" fontId="7" fillId="0" borderId="34" xfId="5" applyFont="1" applyFill="1" applyBorder="1" applyAlignment="1">
      <alignment horizontal="left" vertical="center"/>
    </xf>
    <xf numFmtId="0" fontId="6" fillId="0" borderId="34" xfId="5" applyFont="1" applyFill="1" applyBorder="1" applyAlignment="1">
      <alignment horizontal="left" vertical="center"/>
    </xf>
    <xf numFmtId="167" fontId="8" fillId="0" borderId="34" xfId="5" applyNumberFormat="1" applyFont="1" applyFill="1" applyBorder="1" applyAlignment="1">
      <alignment horizontal="center" vertical="center"/>
    </xf>
    <xf numFmtId="167" fontId="5" fillId="0" borderId="34" xfId="5" applyNumberFormat="1" applyFont="1" applyFill="1" applyBorder="1" applyAlignment="1">
      <alignment horizontal="center" vertical="center"/>
    </xf>
    <xf numFmtId="0" fontId="7" fillId="10" borderId="34" xfId="5" applyFont="1" applyFill="1" applyBorder="1" applyAlignment="1">
      <alignment horizontal="left" vertical="center"/>
    </xf>
    <xf numFmtId="167" fontId="8" fillId="10" borderId="34" xfId="5" applyNumberFormat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left" vertical="center"/>
    </xf>
    <xf numFmtId="0" fontId="9" fillId="5" borderId="0" xfId="3" applyFont="1" applyFill="1" applyBorder="1" applyAlignment="1">
      <alignment horizontal="left" vertical="center" wrapText="1"/>
    </xf>
    <xf numFmtId="0" fontId="29" fillId="7" borderId="29" xfId="3" applyFont="1" applyFill="1" applyBorder="1" applyAlignment="1">
      <alignment horizontal="left" vertical="center" wrapText="1"/>
    </xf>
    <xf numFmtId="0" fontId="9" fillId="0" borderId="34" xfId="5" quotePrefix="1" applyFont="1" applyFill="1" applyBorder="1" applyAlignment="1">
      <alignment horizontal="left" vertical="center" wrapText="1"/>
    </xf>
    <xf numFmtId="0" fontId="9" fillId="0" borderId="34" xfId="0" applyFont="1" applyFill="1" applyBorder="1" applyAlignment="1">
      <alignment horizontal="left" vertical="center" wrapText="1" shrinkToFit="1"/>
    </xf>
    <xf numFmtId="0" fontId="9" fillId="5" borderId="34" xfId="5" applyFont="1" applyFill="1" applyBorder="1" applyAlignment="1">
      <alignment horizontal="left" vertical="center" wrapText="1"/>
    </xf>
    <xf numFmtId="0" fontId="9" fillId="0" borderId="43" xfId="0" applyFont="1" applyFill="1" applyBorder="1" applyAlignment="1">
      <alignment horizontal="left" vertical="center"/>
    </xf>
    <xf numFmtId="0" fontId="9" fillId="0" borderId="0" xfId="3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7" fontId="5" fillId="11" borderId="34" xfId="0" applyNumberFormat="1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left" vertical="center" wrapText="1"/>
    </xf>
    <xf numFmtId="0" fontId="37" fillId="0" borderId="0" xfId="0" applyFont="1" applyFill="1" applyBorder="1" applyAlignment="1" applyProtection="1">
      <alignment horizontal="left" vertical="center" wrapText="1"/>
      <protection locked="0"/>
    </xf>
    <xf numFmtId="167" fontId="38" fillId="0" borderId="0" xfId="5" applyNumberFormat="1" applyFont="1" applyFill="1" applyBorder="1" applyAlignment="1" applyProtection="1">
      <alignment horizontal="center" vertic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6" fillId="5" borderId="22" xfId="4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0" fontId="9" fillId="0" borderId="46" xfId="5" applyFont="1" applyFill="1" applyBorder="1" applyAlignment="1">
      <alignment horizontal="left" vertical="center" wrapText="1"/>
    </xf>
    <xf numFmtId="0" fontId="9" fillId="0" borderId="47" xfId="5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167" fontId="31" fillId="11" borderId="34" xfId="0" applyNumberFormat="1" applyFont="1" applyFill="1" applyBorder="1" applyAlignment="1">
      <alignment horizontal="center" vertical="center"/>
    </xf>
    <xf numFmtId="0" fontId="39" fillId="0" borderId="34" xfId="0" applyFont="1" applyFill="1" applyBorder="1" applyAlignment="1" applyProtection="1">
      <alignment horizontal="left" vertical="center" wrapText="1"/>
      <protection locked="0"/>
    </xf>
    <xf numFmtId="166" fontId="7" fillId="12" borderId="34" xfId="5" applyNumberFormat="1" applyFont="1" applyFill="1" applyBorder="1" applyAlignment="1" applyProtection="1">
      <alignment horizontal="center" vertical="center"/>
    </xf>
    <xf numFmtId="0" fontId="8" fillId="12" borderId="34" xfId="5" applyFont="1" applyFill="1" applyBorder="1" applyAlignment="1">
      <alignment horizontal="left" vertical="center"/>
    </xf>
    <xf numFmtId="167" fontId="8" fillId="12" borderId="34" xfId="5" applyNumberFormat="1" applyFont="1" applyFill="1" applyBorder="1" applyAlignment="1">
      <alignment horizontal="center" vertical="center"/>
    </xf>
    <xf numFmtId="167" fontId="26" fillId="12" borderId="34" xfId="5" applyNumberFormat="1" applyFont="1" applyFill="1" applyBorder="1" applyAlignment="1" applyProtection="1">
      <alignment horizontal="center" vertical="center"/>
      <protection locked="0"/>
    </xf>
    <xf numFmtId="166" fontId="6" fillId="12" borderId="35" xfId="3" applyNumberFormat="1" applyFont="1" applyFill="1" applyBorder="1" applyAlignment="1" applyProtection="1">
      <alignment horizontal="center" vertical="center"/>
    </xf>
    <xf numFmtId="172" fontId="6" fillId="12" borderId="34" xfId="3" applyNumberFormat="1" applyFont="1" applyFill="1" applyBorder="1" applyAlignment="1" applyProtection="1">
      <alignment horizontal="center" vertical="center"/>
    </xf>
    <xf numFmtId="0" fontId="6" fillId="12" borderId="34" xfId="0" applyFont="1" applyFill="1" applyBorder="1" applyAlignment="1" applyProtection="1">
      <alignment horizontal="left" vertical="center" wrapText="1"/>
      <protection locked="0"/>
    </xf>
    <xf numFmtId="0" fontId="5" fillId="13" borderId="34" xfId="0" applyFont="1" applyFill="1" applyBorder="1" applyAlignment="1" applyProtection="1">
      <alignment horizontal="left" vertical="center" wrapText="1"/>
      <protection locked="0"/>
    </xf>
    <xf numFmtId="167" fontId="26" fillId="13" borderId="34" xfId="5" applyNumberFormat="1" applyFont="1" applyFill="1" applyBorder="1" applyAlignment="1">
      <alignment horizontal="center" vertical="center"/>
    </xf>
    <xf numFmtId="166" fontId="6" fillId="13" borderId="35" xfId="3" applyNumberFormat="1" applyFont="1" applyFill="1" applyBorder="1" applyAlignment="1" applyProtection="1">
      <alignment horizontal="center" vertical="center"/>
    </xf>
    <xf numFmtId="172" fontId="6" fillId="13" borderId="34" xfId="3" applyNumberFormat="1" applyFont="1" applyFill="1" applyBorder="1" applyAlignment="1" applyProtection="1">
      <alignment horizontal="center" vertical="center"/>
    </xf>
    <xf numFmtId="0" fontId="9" fillId="13" borderId="34" xfId="5" applyFont="1" applyFill="1" applyBorder="1" applyAlignment="1">
      <alignment horizontal="left" vertical="center" wrapText="1"/>
    </xf>
    <xf numFmtId="166" fontId="6" fillId="13" borderId="34" xfId="5" applyNumberFormat="1" applyFont="1" applyFill="1" applyBorder="1" applyAlignment="1" applyProtection="1">
      <alignment horizontal="center" vertical="center"/>
    </xf>
    <xf numFmtId="167" fontId="5" fillId="13" borderId="34" xfId="0" applyNumberFormat="1" applyFont="1" applyFill="1" applyBorder="1" applyAlignment="1">
      <alignment horizontal="center" vertical="center"/>
    </xf>
    <xf numFmtId="166" fontId="7" fillId="13" borderId="34" xfId="5" applyNumberFormat="1" applyFont="1" applyFill="1" applyBorder="1" applyAlignment="1" applyProtection="1">
      <alignment horizontal="center" vertical="center"/>
    </xf>
    <xf numFmtId="167" fontId="8" fillId="13" borderId="34" xfId="5" applyNumberFormat="1" applyFont="1" applyFill="1" applyBorder="1" applyAlignment="1">
      <alignment horizontal="center" vertical="center"/>
    </xf>
    <xf numFmtId="166" fontId="6" fillId="13" borderId="42" xfId="3" applyNumberFormat="1" applyFont="1" applyFill="1" applyBorder="1" applyAlignment="1" applyProtection="1">
      <alignment horizontal="center" vertical="center"/>
    </xf>
    <xf numFmtId="0" fontId="9" fillId="13" borderId="43" xfId="0" applyFont="1" applyFill="1" applyBorder="1" applyAlignment="1">
      <alignment horizontal="left" vertical="center"/>
    </xf>
    <xf numFmtId="0" fontId="35" fillId="13" borderId="47" xfId="0" applyFont="1" applyFill="1" applyBorder="1" applyAlignment="1" applyProtection="1">
      <alignment horizontal="left" vertical="center" wrapText="1"/>
      <protection locked="0"/>
    </xf>
    <xf numFmtId="167" fontId="35" fillId="13" borderId="42" xfId="5" applyNumberFormat="1" applyFont="1" applyFill="1" applyBorder="1" applyAlignment="1" applyProtection="1">
      <alignment horizontal="center" vertical="center"/>
      <protection locked="0"/>
    </xf>
    <xf numFmtId="167" fontId="26" fillId="13" borderId="34" xfId="0" applyNumberFormat="1" applyFont="1" applyFill="1" applyBorder="1" applyAlignment="1">
      <alignment horizontal="center" vertical="center"/>
    </xf>
    <xf numFmtId="167" fontId="26" fillId="13" borderId="34" xfId="5" applyNumberFormat="1" applyFont="1" applyFill="1" applyBorder="1" applyAlignment="1" applyProtection="1">
      <alignment horizontal="center" vertical="center"/>
      <protection locked="0"/>
    </xf>
    <xf numFmtId="172" fontId="5" fillId="13" borderId="34" xfId="3" applyNumberFormat="1" applyFont="1" applyFill="1" applyBorder="1" applyAlignment="1" applyProtection="1">
      <alignment horizontal="center" vertical="center"/>
    </xf>
    <xf numFmtId="0" fontId="26" fillId="13" borderId="34" xfId="5" applyFont="1" applyFill="1" applyBorder="1" applyAlignment="1">
      <alignment horizontal="left" vertical="center" wrapText="1"/>
    </xf>
    <xf numFmtId="172" fontId="5" fillId="13" borderId="48" xfId="3" applyNumberFormat="1" applyFont="1" applyFill="1" applyBorder="1" applyAlignment="1" applyProtection="1">
      <alignment horizontal="center" vertical="center"/>
    </xf>
    <xf numFmtId="0" fontId="6" fillId="13" borderId="34" xfId="0" applyFont="1" applyFill="1" applyBorder="1" applyAlignment="1" applyProtection="1">
      <alignment horizontal="left" vertical="center" wrapText="1"/>
      <protection locked="0"/>
    </xf>
    <xf numFmtId="166" fontId="7" fillId="5" borderId="34" xfId="5" applyNumberFormat="1" applyFont="1" applyFill="1" applyBorder="1" applyAlignment="1" applyProtection="1">
      <alignment horizontal="center" vertical="center"/>
    </xf>
    <xf numFmtId="166" fontId="6" fillId="0" borderId="42" xfId="5" applyNumberFormat="1" applyFont="1" applyFill="1" applyBorder="1" applyAlignment="1" applyProtection="1">
      <alignment horizontal="center" vertical="center"/>
    </xf>
    <xf numFmtId="0" fontId="6" fillId="2" borderId="8" xfId="2" applyFont="1" applyFill="1" applyBorder="1" applyAlignment="1" applyProtection="1">
      <alignment horizontal="center"/>
    </xf>
    <xf numFmtId="0" fontId="6" fillId="2" borderId="9" xfId="2" applyFont="1" applyFill="1" applyBorder="1" applyAlignment="1" applyProtection="1">
      <alignment horizontal="center"/>
    </xf>
    <xf numFmtId="0" fontId="6" fillId="2" borderId="6" xfId="2" applyFont="1" applyFill="1" applyBorder="1" applyAlignment="1" applyProtection="1">
      <alignment horizontal="center"/>
    </xf>
    <xf numFmtId="167" fontId="31" fillId="0" borderId="34" xfId="0" applyNumberFormat="1" applyFont="1" applyFill="1" applyBorder="1" applyAlignment="1">
      <alignment horizontal="center" vertical="center"/>
    </xf>
    <xf numFmtId="167" fontId="26" fillId="9" borderId="34" xfId="5" applyNumberFormat="1" applyFont="1" applyFill="1" applyBorder="1" applyAlignment="1" applyProtection="1">
      <alignment horizontal="center" vertical="center"/>
      <protection locked="0"/>
    </xf>
    <xf numFmtId="166" fontId="6" fillId="14" borderId="34" xfId="5" applyNumberFormat="1" applyFont="1" applyFill="1" applyBorder="1" applyAlignment="1" applyProtection="1">
      <alignment horizontal="center" vertical="center"/>
    </xf>
    <xf numFmtId="0" fontId="7" fillId="14" borderId="34" xfId="0" applyFont="1" applyFill="1" applyBorder="1" applyAlignment="1" applyProtection="1">
      <alignment horizontal="left" vertical="center" wrapText="1"/>
      <protection locked="0"/>
    </xf>
    <xf numFmtId="167" fontId="8" fillId="14" borderId="34" xfId="0" applyNumberFormat="1" applyFont="1" applyFill="1" applyBorder="1" applyAlignment="1">
      <alignment horizontal="center" vertical="center"/>
    </xf>
    <xf numFmtId="167" fontId="26" fillId="14" borderId="34" xfId="5" applyNumberFormat="1" applyFont="1" applyFill="1" applyBorder="1" applyAlignment="1">
      <alignment horizontal="center" vertical="center"/>
    </xf>
    <xf numFmtId="166" fontId="6" fillId="14" borderId="35" xfId="3" applyNumberFormat="1" applyFont="1" applyFill="1" applyBorder="1" applyAlignment="1" applyProtection="1">
      <alignment horizontal="center" vertical="center"/>
    </xf>
    <xf numFmtId="172" fontId="6" fillId="14" borderId="34" xfId="3" applyNumberFormat="1" applyFont="1" applyFill="1" applyBorder="1" applyAlignment="1" applyProtection="1">
      <alignment horizontal="center" vertical="center"/>
    </xf>
    <xf numFmtId="0" fontId="9" fillId="14" borderId="34" xfId="5" applyFont="1" applyFill="1" applyBorder="1" applyAlignment="1">
      <alignment horizontal="left" vertical="center" wrapText="1"/>
    </xf>
    <xf numFmtId="167" fontId="8" fillId="9" borderId="42" xfId="5" applyNumberFormat="1" applyFont="1" applyFill="1" applyBorder="1" applyAlignment="1" applyProtection="1">
      <alignment horizontal="center" vertical="center"/>
      <protection locked="0"/>
    </xf>
    <xf numFmtId="166" fontId="23" fillId="13" borderId="34" xfId="5" applyNumberFormat="1" applyFont="1" applyFill="1" applyBorder="1" applyAlignment="1" applyProtection="1">
      <alignment horizontal="center" vertical="center"/>
    </xf>
    <xf numFmtId="0" fontId="23" fillId="13" borderId="34" xfId="5" applyFont="1" applyFill="1" applyBorder="1" applyAlignment="1">
      <alignment horizontal="left" vertical="center"/>
    </xf>
    <xf numFmtId="0" fontId="23" fillId="13" borderId="34" xfId="5" applyFont="1" applyFill="1" applyBorder="1" applyAlignment="1">
      <alignment horizontal="center" vertical="center"/>
    </xf>
    <xf numFmtId="167" fontId="23" fillId="13" borderId="34" xfId="5" applyNumberFormat="1" applyFont="1" applyFill="1" applyBorder="1" applyAlignment="1">
      <alignment horizontal="center" vertical="center"/>
    </xf>
    <xf numFmtId="166" fontId="23" fillId="13" borderId="35" xfId="3" applyNumberFormat="1" applyFont="1" applyFill="1" applyBorder="1" applyAlignment="1" applyProtection="1">
      <alignment horizontal="center" vertical="center"/>
    </xf>
    <xf numFmtId="172" fontId="23" fillId="13" borderId="34" xfId="3" applyNumberFormat="1" applyFont="1" applyFill="1" applyBorder="1" applyAlignment="1" applyProtection="1">
      <alignment horizontal="center" vertical="center"/>
    </xf>
    <xf numFmtId="0" fontId="23" fillId="13" borderId="43" xfId="0" applyFont="1" applyFill="1" applyBorder="1" applyAlignment="1">
      <alignment horizontal="center" vertical="center"/>
    </xf>
    <xf numFmtId="0" fontId="6" fillId="2" borderId="8" xfId="2" applyFont="1" applyFill="1" applyBorder="1" applyAlignment="1" applyProtection="1">
      <alignment horizontal="center"/>
    </xf>
    <xf numFmtId="0" fontId="7" fillId="5" borderId="22" xfId="4" applyFont="1" applyFill="1" applyBorder="1" applyAlignment="1" applyProtection="1">
      <alignment horizontal="center"/>
      <protection locked="0"/>
    </xf>
    <xf numFmtId="0" fontId="7" fillId="5" borderId="26" xfId="4" applyFont="1" applyFill="1" applyBorder="1" applyAlignment="1" applyProtection="1">
      <alignment horizontal="centerContinuous"/>
      <protection locked="0"/>
    </xf>
    <xf numFmtId="0" fontId="7" fillId="5" borderId="8" xfId="4" applyFont="1" applyFill="1" applyBorder="1" applyAlignment="1" applyProtection="1">
      <alignment horizontal="center"/>
      <protection locked="0"/>
    </xf>
    <xf numFmtId="1" fontId="5" fillId="5" borderId="16" xfId="4" applyNumberFormat="1" applyFont="1" applyFill="1" applyBorder="1" applyAlignment="1" applyProtection="1">
      <alignment horizontal="center"/>
    </xf>
    <xf numFmtId="1" fontId="5" fillId="5" borderId="16" xfId="4" applyNumberFormat="1" applyFont="1" applyFill="1" applyBorder="1" applyAlignment="1" applyProtection="1">
      <alignment horizontal="center"/>
    </xf>
    <xf numFmtId="0" fontId="6" fillId="5" borderId="22" xfId="4" applyFont="1" applyFill="1" applyBorder="1" applyAlignment="1" applyProtection="1">
      <alignment horizontal="center"/>
      <protection locked="0"/>
    </xf>
    <xf numFmtId="0" fontId="6" fillId="5" borderId="8" xfId="4" applyFont="1" applyFill="1" applyBorder="1" applyAlignment="1" applyProtection="1">
      <alignment horizontal="center"/>
      <protection locked="0"/>
    </xf>
    <xf numFmtId="0" fontId="6" fillId="0" borderId="26" xfId="4" applyFont="1" applyFill="1" applyBorder="1" applyAlignment="1" applyProtection="1">
      <alignment horizontal="centerContinuous"/>
      <protection locked="0"/>
    </xf>
    <xf numFmtId="0" fontId="7" fillId="0" borderId="26" xfId="4" applyFont="1" applyFill="1" applyBorder="1" applyAlignment="1" applyProtection="1">
      <alignment horizontal="centerContinuous"/>
      <protection locked="0"/>
    </xf>
    <xf numFmtId="0" fontId="42" fillId="0" borderId="26" xfId="4" applyFont="1" applyFill="1" applyBorder="1" applyAlignment="1" applyProtection="1">
      <alignment horizontal="centerContinuous"/>
      <protection locked="0"/>
    </xf>
    <xf numFmtId="0" fontId="11" fillId="5" borderId="8" xfId="4" applyFont="1" applyFill="1" applyBorder="1" applyAlignment="1" applyProtection="1">
      <alignment horizontal="center"/>
      <protection locked="0"/>
    </xf>
    <xf numFmtId="0" fontId="11" fillId="5" borderId="26" xfId="4" applyFont="1" applyFill="1" applyBorder="1" applyAlignment="1" applyProtection="1">
      <alignment horizontal="center"/>
      <protection locked="0"/>
    </xf>
    <xf numFmtId="166" fontId="7" fillId="15" borderId="34" xfId="5" applyNumberFormat="1" applyFont="1" applyFill="1" applyBorder="1" applyAlignment="1" applyProtection="1">
      <alignment horizontal="center" vertical="center"/>
    </xf>
    <xf numFmtId="0" fontId="5" fillId="15" borderId="34" xfId="0" applyFont="1" applyFill="1" applyBorder="1" applyAlignment="1" applyProtection="1">
      <alignment horizontal="left" vertical="center" wrapText="1"/>
      <protection locked="0"/>
    </xf>
    <xf numFmtId="167" fontId="8" fillId="15" borderId="34" xfId="0" applyNumberFormat="1" applyFont="1" applyFill="1" applyBorder="1" applyAlignment="1">
      <alignment horizontal="center" vertical="center"/>
    </xf>
    <xf numFmtId="167" fontId="26" fillId="15" borderId="34" xfId="5" applyNumberFormat="1" applyFont="1" applyFill="1" applyBorder="1" applyAlignment="1">
      <alignment horizontal="center" vertical="center"/>
    </xf>
    <xf numFmtId="166" fontId="6" fillId="15" borderId="42" xfId="5" applyNumberFormat="1" applyFont="1" applyFill="1" applyBorder="1" applyAlignment="1" applyProtection="1">
      <alignment horizontal="center" vertical="center"/>
    </xf>
    <xf numFmtId="0" fontId="7" fillId="2" borderId="8" xfId="4" applyFont="1" applyFill="1" applyBorder="1" applyAlignment="1" applyProtection="1">
      <alignment horizontal="center"/>
      <protection locked="0"/>
    </xf>
    <xf numFmtId="0" fontId="7" fillId="5" borderId="22" xfId="2" applyFont="1" applyFill="1" applyBorder="1" applyAlignment="1" applyProtection="1">
      <alignment horizontal="center"/>
      <protection locked="0"/>
    </xf>
    <xf numFmtId="0" fontId="7" fillId="5" borderId="26" xfId="2" applyFont="1" applyFill="1" applyBorder="1" applyAlignment="1" applyProtection="1">
      <alignment horizontal="centerContinuous"/>
      <protection locked="0"/>
    </xf>
    <xf numFmtId="0" fontId="13" fillId="0" borderId="27" xfId="3" applyFont="1" applyFill="1" applyBorder="1" applyAlignment="1" applyProtection="1">
      <alignment horizontal="center" vertical="center"/>
    </xf>
    <xf numFmtId="0" fontId="13" fillId="0" borderId="27" xfId="3" applyFont="1" applyFill="1" applyBorder="1" applyAlignment="1">
      <alignment horizontal="center" vertical="center"/>
    </xf>
    <xf numFmtId="0" fontId="13" fillId="9" borderId="37" xfId="5" applyFont="1" applyFill="1" applyBorder="1" applyAlignment="1" applyProtection="1">
      <alignment horizontal="left" vertical="center"/>
    </xf>
    <xf numFmtId="0" fontId="23" fillId="9" borderId="37" xfId="5" applyFont="1" applyFill="1" applyBorder="1" applyAlignment="1" applyProtection="1">
      <alignment horizontal="left" vertical="center"/>
    </xf>
    <xf numFmtId="170" fontId="24" fillId="9" borderId="37" xfId="3" applyNumberFormat="1" applyFont="1" applyFill="1" applyBorder="1" applyAlignment="1">
      <alignment horizontal="center" vertical="center" wrapText="1"/>
    </xf>
    <xf numFmtId="20" fontId="24" fillId="9" borderId="37" xfId="3" applyNumberFormat="1" applyFont="1" applyFill="1" applyBorder="1" applyAlignment="1">
      <alignment horizontal="center" vertical="center" wrapText="1"/>
    </xf>
    <xf numFmtId="171" fontId="25" fillId="9" borderId="37" xfId="3" applyNumberFormat="1" applyFont="1" applyFill="1" applyBorder="1" applyAlignment="1">
      <alignment horizontal="center" vertical="center" wrapText="1"/>
    </xf>
    <xf numFmtId="0" fontId="6" fillId="2" borderId="22" xfId="2" applyFont="1" applyFill="1" applyBorder="1" applyAlignment="1" applyProtection="1">
      <alignment horizontal="center"/>
    </xf>
    <xf numFmtId="0" fontId="6" fillId="2" borderId="7" xfId="2" applyFont="1" applyFill="1" applyBorder="1" applyAlignment="1" applyProtection="1">
      <alignment horizontal="center"/>
    </xf>
    <xf numFmtId="0" fontId="6" fillId="2" borderId="8" xfId="2" applyFont="1" applyFill="1" applyBorder="1" applyAlignment="1" applyProtection="1">
      <alignment horizontal="center"/>
    </xf>
    <xf numFmtId="0" fontId="6" fillId="2" borderId="13" xfId="2" applyFont="1" applyFill="1" applyBorder="1" applyAlignment="1" applyProtection="1">
      <alignment horizontal="center"/>
    </xf>
    <xf numFmtId="0" fontId="6" fillId="2" borderId="12" xfId="2" applyFont="1" applyFill="1" applyBorder="1" applyAlignment="1" applyProtection="1">
      <alignment horizontal="center"/>
    </xf>
    <xf numFmtId="0" fontId="6" fillId="2" borderId="6" xfId="2" applyFont="1" applyFill="1" applyBorder="1" applyAlignment="1" applyProtection="1">
      <alignment horizontal="center"/>
    </xf>
    <xf numFmtId="0" fontId="6" fillId="2" borderId="33" xfId="2" applyFont="1" applyFill="1" applyBorder="1" applyAlignment="1" applyProtection="1">
      <alignment horizontal="center"/>
    </xf>
    <xf numFmtId="0" fontId="6" fillId="2" borderId="15" xfId="2" applyFont="1" applyFill="1" applyBorder="1" applyAlignment="1" applyProtection="1">
      <alignment horizontal="center"/>
    </xf>
    <xf numFmtId="0" fontId="6" fillId="2" borderId="9" xfId="2" applyFont="1" applyFill="1" applyBorder="1" applyAlignment="1" applyProtection="1">
      <alignment horizontal="center"/>
    </xf>
    <xf numFmtId="165" fontId="5" fillId="3" borderId="4" xfId="2" applyNumberFormat="1" applyFont="1" applyFill="1" applyBorder="1" applyAlignment="1" applyProtection="1">
      <alignment horizontal="center" vertical="center"/>
    </xf>
    <xf numFmtId="165" fontId="5" fillId="3" borderId="11" xfId="2" applyNumberFormat="1" applyFont="1" applyFill="1" applyBorder="1" applyAlignment="1" applyProtection="1">
      <alignment horizontal="center" vertical="center"/>
    </xf>
    <xf numFmtId="165" fontId="5" fillId="3" borderId="5" xfId="2" applyNumberFormat="1" applyFont="1" applyFill="1" applyBorder="1" applyAlignment="1" applyProtection="1">
      <alignment horizontal="center" vertical="center"/>
    </xf>
    <xf numFmtId="0" fontId="5" fillId="3" borderId="4" xfId="2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13" xfId="2" applyFont="1" applyFill="1" applyBorder="1" applyAlignment="1" applyProtection="1">
      <alignment horizontal="center"/>
    </xf>
    <xf numFmtId="0" fontId="5" fillId="2" borderId="12" xfId="2" applyFont="1" applyFill="1" applyBorder="1" applyAlignment="1" applyProtection="1">
      <alignment horizontal="center"/>
    </xf>
    <xf numFmtId="0" fontId="5" fillId="2" borderId="6" xfId="2" applyFont="1" applyFill="1" applyBorder="1" applyAlignment="1" applyProtection="1">
      <alignment horizontal="center"/>
    </xf>
    <xf numFmtId="168" fontId="5" fillId="2" borderId="31" xfId="2" applyNumberFormat="1" applyFont="1" applyFill="1" applyBorder="1" applyAlignment="1" applyProtection="1">
      <alignment horizontal="left"/>
    </xf>
    <xf numFmtId="168" fontId="5" fillId="2" borderId="3" xfId="2" applyNumberFormat="1" applyFont="1" applyFill="1" applyBorder="1" applyAlignment="1" applyProtection="1">
      <alignment horizontal="left"/>
    </xf>
    <xf numFmtId="1" fontId="6" fillId="2" borderId="13" xfId="2" applyNumberFormat="1" applyFont="1" applyFill="1" applyBorder="1" applyAlignment="1" applyProtection="1">
      <alignment horizontal="center"/>
    </xf>
    <xf numFmtId="1" fontId="6" fillId="2" borderId="12" xfId="2" applyNumberFormat="1" applyFont="1" applyFill="1" applyBorder="1" applyAlignment="1" applyProtection="1">
      <alignment horizontal="center"/>
    </xf>
    <xf numFmtId="1" fontId="6" fillId="2" borderId="6" xfId="2" applyNumberFormat="1" applyFont="1" applyFill="1" applyBorder="1" applyAlignment="1" applyProtection="1">
      <alignment horizontal="center"/>
    </xf>
    <xf numFmtId="0" fontId="5" fillId="3" borderId="4" xfId="2" applyFont="1" applyFill="1" applyBorder="1" applyAlignment="1" applyProtection="1">
      <alignment horizontal="center"/>
    </xf>
    <xf numFmtId="0" fontId="5" fillId="3" borderId="11" xfId="2" applyFont="1" applyFill="1" applyBorder="1" applyAlignment="1" applyProtection="1">
      <alignment horizontal="center"/>
    </xf>
    <xf numFmtId="0" fontId="5" fillId="3" borderId="5" xfId="2" applyFont="1" applyFill="1" applyBorder="1" applyAlignment="1" applyProtection="1">
      <alignment horizontal="center"/>
    </xf>
    <xf numFmtId="0" fontId="5" fillId="3" borderId="11" xfId="2" applyFont="1" applyFill="1" applyBorder="1" applyAlignment="1" applyProtection="1">
      <alignment horizontal="center" vertical="center"/>
    </xf>
    <xf numFmtId="0" fontId="5" fillId="3" borderId="5" xfId="2" applyFont="1" applyFill="1" applyBorder="1" applyAlignment="1" applyProtection="1">
      <alignment horizontal="center" vertical="center"/>
    </xf>
    <xf numFmtId="0" fontId="30" fillId="2" borderId="2" xfId="2" applyFont="1" applyFill="1" applyBorder="1" applyAlignment="1" applyProtection="1">
      <alignment horizontal="center" vertical="center"/>
    </xf>
    <xf numFmtId="0" fontId="30" fillId="2" borderId="0" xfId="2" applyFont="1" applyFill="1" applyBorder="1" applyAlignment="1" applyProtection="1">
      <alignment horizontal="center" vertical="center"/>
    </xf>
    <xf numFmtId="0" fontId="30" fillId="2" borderId="3" xfId="2" applyFont="1" applyFill="1" applyBorder="1" applyAlignment="1" applyProtection="1">
      <alignment horizontal="center" vertical="center"/>
    </xf>
    <xf numFmtId="164" fontId="27" fillId="2" borderId="2" xfId="2" applyNumberFormat="1" applyFont="1" applyFill="1" applyBorder="1" applyAlignment="1" applyProtection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0" fillId="2" borderId="2" xfId="2" applyFont="1" applyFill="1" applyBorder="1" applyAlignment="1" applyProtection="1">
      <alignment horizontal="right" vertical="center"/>
    </xf>
    <xf numFmtId="0" fontId="30" fillId="2" borderId="0" xfId="2" applyFont="1" applyFill="1" applyBorder="1" applyAlignment="1" applyProtection="1">
      <alignment horizontal="right" vertical="center"/>
    </xf>
    <xf numFmtId="1" fontId="6" fillId="5" borderId="13" xfId="2" applyNumberFormat="1" applyFont="1" applyFill="1" applyBorder="1" applyAlignment="1" applyProtection="1">
      <alignment horizontal="center" vertical="center"/>
      <protection locked="0"/>
    </xf>
    <xf numFmtId="1" fontId="6" fillId="5" borderId="12" xfId="2" applyNumberFormat="1" applyFont="1" applyFill="1" applyBorder="1" applyAlignment="1" applyProtection="1">
      <alignment horizontal="center" vertical="center"/>
      <protection locked="0"/>
    </xf>
    <xf numFmtId="1" fontId="6" fillId="5" borderId="6" xfId="2" applyNumberFormat="1" applyFont="1" applyFill="1" applyBorder="1" applyAlignment="1" applyProtection="1">
      <alignment horizontal="center" vertical="center"/>
      <protection locked="0"/>
    </xf>
    <xf numFmtId="165" fontId="6" fillId="5" borderId="0" xfId="2" applyNumberFormat="1" applyFont="1" applyFill="1" applyAlignment="1" applyProtection="1">
      <alignment horizontal="center"/>
    </xf>
    <xf numFmtId="1" fontId="6" fillId="5" borderId="22" xfId="2" applyNumberFormat="1" applyFont="1" applyFill="1" applyBorder="1" applyAlignment="1" applyProtection="1">
      <alignment horizontal="center" vertical="center"/>
      <protection locked="0"/>
    </xf>
    <xf numFmtId="1" fontId="6" fillId="5" borderId="7" xfId="2" applyNumberFormat="1" applyFont="1" applyFill="1" applyBorder="1" applyAlignment="1" applyProtection="1">
      <alignment horizontal="center" vertical="center"/>
      <protection locked="0"/>
    </xf>
    <xf numFmtId="1" fontId="6" fillId="5" borderId="8" xfId="2" applyNumberFormat="1" applyFont="1" applyFill="1" applyBorder="1" applyAlignment="1" applyProtection="1">
      <alignment horizontal="center" vertical="center"/>
      <protection locked="0"/>
    </xf>
    <xf numFmtId="0" fontId="6" fillId="2" borderId="22" xfId="4" applyFont="1" applyFill="1" applyBorder="1" applyAlignment="1" applyProtection="1">
      <alignment horizontal="center"/>
      <protection locked="0"/>
    </xf>
    <xf numFmtId="0" fontId="6" fillId="2" borderId="7" xfId="4" applyFont="1" applyFill="1" applyBorder="1" applyAlignment="1" applyProtection="1">
      <alignment horizontal="center"/>
      <protection locked="0"/>
    </xf>
    <xf numFmtId="0" fontId="6" fillId="2" borderId="8" xfId="4" applyFont="1" applyFill="1" applyBorder="1" applyAlignment="1" applyProtection="1">
      <alignment horizontal="center"/>
      <protection locked="0"/>
    </xf>
    <xf numFmtId="0" fontId="6" fillId="5" borderId="13" xfId="0" applyFont="1" applyFill="1" applyBorder="1" applyAlignment="1" applyProtection="1">
      <alignment horizontal="center" vertical="center"/>
      <protection locked="0"/>
    </xf>
    <xf numFmtId="0" fontId="6" fillId="5" borderId="12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/>
      <protection locked="0"/>
    </xf>
    <xf numFmtId="1" fontId="6" fillId="4" borderId="22" xfId="4" applyNumberFormat="1" applyFont="1" applyFill="1" applyBorder="1" applyAlignment="1" applyProtection="1">
      <alignment horizontal="center"/>
      <protection locked="0"/>
    </xf>
    <xf numFmtId="1" fontId="6" fillId="4" borderId="7" xfId="4" applyNumberFormat="1" applyFont="1" applyFill="1" applyBorder="1" applyAlignment="1" applyProtection="1">
      <alignment horizontal="center"/>
      <protection locked="0"/>
    </xf>
    <xf numFmtId="1" fontId="6" fillId="4" borderId="8" xfId="4" applyNumberFormat="1" applyFont="1" applyFill="1" applyBorder="1" applyAlignment="1" applyProtection="1">
      <alignment horizontal="center"/>
      <protection locked="0"/>
    </xf>
    <xf numFmtId="0" fontId="6" fillId="5" borderId="22" xfId="4" applyFont="1" applyFill="1" applyBorder="1" applyAlignment="1" applyProtection="1">
      <alignment horizontal="center" vertical="center"/>
      <protection locked="0"/>
    </xf>
    <xf numFmtId="0" fontId="6" fillId="5" borderId="7" xfId="4" applyFont="1" applyFill="1" applyBorder="1" applyAlignment="1" applyProtection="1">
      <alignment horizontal="center" vertical="center"/>
      <protection locked="0"/>
    </xf>
    <xf numFmtId="0" fontId="6" fillId="5" borderId="8" xfId="4" applyFont="1" applyFill="1" applyBorder="1" applyAlignment="1" applyProtection="1">
      <alignment horizontal="center" vertical="center"/>
      <protection locked="0"/>
    </xf>
    <xf numFmtId="1" fontId="6" fillId="5" borderId="22" xfId="4" applyNumberFormat="1" applyFont="1" applyFill="1" applyBorder="1" applyAlignment="1" applyProtection="1">
      <alignment horizontal="center" vertical="center"/>
      <protection locked="0"/>
    </xf>
    <xf numFmtId="1" fontId="6" fillId="5" borderId="7" xfId="4" applyNumberFormat="1" applyFont="1" applyFill="1" applyBorder="1" applyAlignment="1" applyProtection="1">
      <alignment horizontal="center" vertical="center"/>
      <protection locked="0"/>
    </xf>
    <xf numFmtId="1" fontId="6" fillId="5" borderId="8" xfId="4" applyNumberFormat="1" applyFont="1" applyFill="1" applyBorder="1" applyAlignment="1" applyProtection="1">
      <alignment horizontal="center" vertical="center"/>
      <protection locked="0"/>
    </xf>
    <xf numFmtId="0" fontId="6" fillId="5" borderId="22" xfId="2" applyFont="1" applyFill="1" applyBorder="1" applyAlignment="1" applyProtection="1">
      <alignment horizontal="center" vertical="center"/>
      <protection locked="0"/>
    </xf>
    <xf numFmtId="0" fontId="6" fillId="5" borderId="7" xfId="2" applyFont="1" applyFill="1" applyBorder="1" applyAlignment="1" applyProtection="1">
      <alignment horizontal="center" vertical="center"/>
      <protection locked="0"/>
    </xf>
    <xf numFmtId="0" fontId="6" fillId="5" borderId="8" xfId="2" applyFont="1" applyFill="1" applyBorder="1" applyAlignment="1" applyProtection="1">
      <alignment horizontal="center" vertical="center"/>
      <protection locked="0"/>
    </xf>
    <xf numFmtId="0" fontId="6" fillId="5" borderId="22" xfId="2" applyFont="1" applyFill="1" applyBorder="1" applyAlignment="1" applyProtection="1">
      <alignment horizontal="center"/>
      <protection locked="0"/>
    </xf>
    <xf numFmtId="0" fontId="6" fillId="5" borderId="7" xfId="2" applyFont="1" applyFill="1" applyBorder="1" applyAlignment="1" applyProtection="1">
      <alignment horizontal="center"/>
      <protection locked="0"/>
    </xf>
    <xf numFmtId="0" fontId="6" fillId="5" borderId="8" xfId="2" applyFont="1" applyFill="1" applyBorder="1" applyAlignment="1" applyProtection="1">
      <alignment horizontal="center"/>
      <protection locked="0"/>
    </xf>
    <xf numFmtId="165" fontId="6" fillId="0" borderId="0" xfId="2" applyNumberFormat="1" applyFont="1" applyAlignment="1" applyProtection="1">
      <alignment horizontal="center"/>
    </xf>
    <xf numFmtId="1" fontId="6" fillId="5" borderId="33" xfId="2" applyNumberFormat="1" applyFont="1" applyFill="1" applyBorder="1" applyAlignment="1" applyProtection="1">
      <alignment horizontal="center" vertical="center"/>
      <protection locked="0"/>
    </xf>
    <xf numFmtId="1" fontId="6" fillId="5" borderId="15" xfId="2" applyNumberFormat="1" applyFont="1" applyFill="1" applyBorder="1" applyAlignment="1" applyProtection="1">
      <alignment horizontal="center" vertical="center"/>
      <protection locked="0"/>
    </xf>
    <xf numFmtId="1" fontId="6" fillId="5" borderId="9" xfId="2" applyNumberFormat="1" applyFont="1" applyFill="1" applyBorder="1" applyAlignment="1" applyProtection="1">
      <alignment horizontal="center" vertical="center"/>
      <protection locked="0"/>
    </xf>
    <xf numFmtId="0" fontId="6" fillId="5" borderId="13" xfId="2" applyFont="1" applyFill="1" applyBorder="1" applyAlignment="1" applyProtection="1">
      <alignment horizontal="center" vertical="center"/>
      <protection locked="0"/>
    </xf>
    <xf numFmtId="0" fontId="6" fillId="5" borderId="12" xfId="2" applyFont="1" applyFill="1" applyBorder="1" applyAlignment="1" applyProtection="1">
      <alignment horizontal="center" vertical="center"/>
      <protection locked="0"/>
    </xf>
    <xf numFmtId="0" fontId="6" fillId="5" borderId="6" xfId="2" applyFont="1" applyFill="1" applyBorder="1" applyAlignment="1" applyProtection="1">
      <alignment horizontal="center" vertical="center"/>
      <protection locked="0"/>
    </xf>
    <xf numFmtId="0" fontId="6" fillId="5" borderId="13" xfId="0" applyFont="1" applyFill="1" applyBorder="1" applyAlignment="1" applyProtection="1">
      <alignment horizontal="center"/>
      <protection locked="0"/>
    </xf>
    <xf numFmtId="0" fontId="6" fillId="5" borderId="12" xfId="0" applyFont="1" applyFill="1" applyBorder="1" applyAlignment="1" applyProtection="1">
      <alignment horizontal="center"/>
      <protection locked="0"/>
    </xf>
    <xf numFmtId="0" fontId="6" fillId="5" borderId="6" xfId="0" applyFont="1" applyFill="1" applyBorder="1" applyAlignment="1" applyProtection="1">
      <alignment horizontal="center"/>
      <protection locked="0"/>
    </xf>
    <xf numFmtId="1" fontId="7" fillId="4" borderId="22" xfId="4" applyNumberFormat="1" applyFont="1" applyFill="1" applyBorder="1" applyAlignment="1" applyProtection="1">
      <alignment horizontal="center"/>
      <protection locked="0"/>
    </xf>
    <xf numFmtId="1" fontId="7" fillId="4" borderId="7" xfId="4" applyNumberFormat="1" applyFont="1" applyFill="1" applyBorder="1" applyAlignment="1" applyProtection="1">
      <alignment horizontal="center"/>
      <protection locked="0"/>
    </xf>
    <xf numFmtId="1" fontId="7" fillId="4" borderId="8" xfId="4" applyNumberFormat="1" applyFont="1" applyFill="1" applyBorder="1" applyAlignment="1" applyProtection="1">
      <alignment horizontal="center"/>
      <protection locked="0"/>
    </xf>
    <xf numFmtId="0" fontId="7" fillId="5" borderId="22" xfId="2" applyFont="1" applyFill="1" applyBorder="1" applyAlignment="1" applyProtection="1">
      <alignment horizontal="center" vertical="center"/>
      <protection locked="0"/>
    </xf>
    <xf numFmtId="0" fontId="7" fillId="5" borderId="7" xfId="2" applyFont="1" applyFill="1" applyBorder="1" applyAlignment="1" applyProtection="1">
      <alignment horizontal="center" vertical="center"/>
      <protection locked="0"/>
    </xf>
    <xf numFmtId="0" fontId="7" fillId="5" borderId="8" xfId="2" applyFont="1" applyFill="1" applyBorder="1" applyAlignment="1" applyProtection="1">
      <alignment horizontal="center" vertical="center"/>
      <protection locked="0"/>
    </xf>
    <xf numFmtId="0" fontId="9" fillId="5" borderId="22" xfId="2" applyFont="1" applyFill="1" applyBorder="1" applyAlignment="1" applyProtection="1">
      <alignment horizontal="center" vertical="center"/>
      <protection locked="0"/>
    </xf>
    <xf numFmtId="0" fontId="9" fillId="5" borderId="7" xfId="2" applyFont="1" applyFill="1" applyBorder="1" applyAlignment="1" applyProtection="1">
      <alignment horizontal="center" vertical="center"/>
      <protection locked="0"/>
    </xf>
    <xf numFmtId="0" fontId="9" fillId="5" borderId="8" xfId="2" applyFont="1" applyFill="1" applyBorder="1" applyAlignment="1" applyProtection="1">
      <alignment horizontal="center" vertical="center"/>
      <protection locked="0"/>
    </xf>
    <xf numFmtId="0" fontId="7" fillId="5" borderId="22" xfId="4" applyFont="1" applyFill="1" applyBorder="1" applyAlignment="1" applyProtection="1">
      <alignment horizontal="center" vertical="center"/>
      <protection locked="0"/>
    </xf>
    <xf numFmtId="0" fontId="7" fillId="5" borderId="7" xfId="4" applyFont="1" applyFill="1" applyBorder="1" applyAlignment="1" applyProtection="1">
      <alignment horizontal="center" vertical="center"/>
      <protection locked="0"/>
    </xf>
    <xf numFmtId="0" fontId="7" fillId="5" borderId="8" xfId="4" applyFont="1" applyFill="1" applyBorder="1" applyAlignment="1" applyProtection="1">
      <alignment horizontal="center" vertical="center"/>
      <protection locked="0"/>
    </xf>
    <xf numFmtId="0" fontId="11" fillId="5" borderId="22" xfId="2" applyFont="1" applyFill="1" applyBorder="1" applyAlignment="1" applyProtection="1">
      <alignment horizontal="center" vertical="center"/>
      <protection locked="0"/>
    </xf>
    <xf numFmtId="0" fontId="11" fillId="5" borderId="7" xfId="2" applyFont="1" applyFill="1" applyBorder="1" applyAlignment="1" applyProtection="1">
      <alignment horizontal="center" vertical="center"/>
      <protection locked="0"/>
    </xf>
    <xf numFmtId="0" fontId="11" fillId="5" borderId="8" xfId="2" applyFont="1" applyFill="1" applyBorder="1" applyAlignment="1" applyProtection="1">
      <alignment horizontal="center" vertical="center"/>
      <protection locked="0"/>
    </xf>
    <xf numFmtId="0" fontId="10" fillId="0" borderId="22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10" fillId="0" borderId="8" xfId="0" applyFont="1" applyFill="1" applyBorder="1" applyAlignment="1" applyProtection="1">
      <alignment horizontal="center"/>
      <protection locked="0"/>
    </xf>
    <xf numFmtId="0" fontId="6" fillId="5" borderId="22" xfId="0" applyFont="1" applyFill="1" applyBorder="1" applyAlignment="1" applyProtection="1">
      <alignment horizontal="center" vertical="center"/>
      <protection locked="0"/>
    </xf>
    <xf numFmtId="0" fontId="6" fillId="5" borderId="7" xfId="0" applyFont="1" applyFill="1" applyBorder="1" applyAlignment="1" applyProtection="1">
      <alignment horizontal="center" vertical="center"/>
      <protection locked="0"/>
    </xf>
    <xf numFmtId="0" fontId="6" fillId="5" borderId="8" xfId="0" applyFont="1" applyFill="1" applyBorder="1" applyAlignment="1" applyProtection="1">
      <alignment horizontal="center" vertical="center"/>
      <protection locked="0"/>
    </xf>
    <xf numFmtId="0" fontId="11" fillId="5" borderId="22" xfId="4" applyFont="1" applyFill="1" applyBorder="1" applyAlignment="1" applyProtection="1">
      <alignment horizontal="center" vertical="center"/>
      <protection locked="0"/>
    </xf>
    <xf numFmtId="0" fontId="11" fillId="5" borderId="7" xfId="4" applyFont="1" applyFill="1" applyBorder="1" applyAlignment="1" applyProtection="1">
      <alignment horizontal="center" vertical="center"/>
      <protection locked="0"/>
    </xf>
    <xf numFmtId="0" fontId="11" fillId="5" borderId="8" xfId="4" applyFont="1" applyFill="1" applyBorder="1" applyAlignment="1" applyProtection="1">
      <alignment horizontal="center" vertical="center"/>
      <protection locked="0"/>
    </xf>
    <xf numFmtId="0" fontId="6" fillId="5" borderId="22" xfId="4" applyFont="1" applyFill="1" applyBorder="1" applyAlignment="1" applyProtection="1">
      <alignment horizontal="center"/>
      <protection locked="0"/>
    </xf>
    <xf numFmtId="0" fontId="6" fillId="5" borderId="7" xfId="4" applyFont="1" applyFill="1" applyBorder="1" applyAlignment="1" applyProtection="1">
      <alignment horizontal="center"/>
      <protection locked="0"/>
    </xf>
    <xf numFmtId="0" fontId="6" fillId="5" borderId="8" xfId="4" applyFont="1" applyFill="1" applyBorder="1" applyAlignment="1" applyProtection="1">
      <alignment horizontal="center"/>
      <protection locked="0"/>
    </xf>
    <xf numFmtId="0" fontId="7" fillId="2" borderId="22" xfId="4" applyFont="1" applyFill="1" applyBorder="1" applyAlignment="1" applyProtection="1">
      <alignment horizontal="center"/>
      <protection locked="0"/>
    </xf>
    <xf numFmtId="0" fontId="7" fillId="2" borderId="7" xfId="4" applyFont="1" applyFill="1" applyBorder="1" applyAlignment="1" applyProtection="1">
      <alignment horizontal="center"/>
      <protection locked="0"/>
    </xf>
    <xf numFmtId="0" fontId="7" fillId="2" borderId="8" xfId="4" applyFont="1" applyFill="1" applyBorder="1" applyAlignment="1" applyProtection="1">
      <alignment horizontal="center"/>
      <protection locked="0"/>
    </xf>
    <xf numFmtId="1" fontId="11" fillId="4" borderId="22" xfId="4" applyNumberFormat="1" applyFont="1" applyFill="1" applyBorder="1" applyAlignment="1" applyProtection="1">
      <alignment horizontal="center"/>
      <protection locked="0"/>
    </xf>
    <xf numFmtId="1" fontId="11" fillId="4" borderId="7" xfId="4" applyNumberFormat="1" applyFont="1" applyFill="1" applyBorder="1" applyAlignment="1" applyProtection="1">
      <alignment horizontal="center"/>
      <protection locked="0"/>
    </xf>
    <xf numFmtId="1" fontId="11" fillId="4" borderId="8" xfId="4" applyNumberFormat="1" applyFont="1" applyFill="1" applyBorder="1" applyAlignment="1" applyProtection="1">
      <alignment horizontal="center"/>
      <protection locked="0"/>
    </xf>
    <xf numFmtId="1" fontId="7" fillId="5" borderId="22" xfId="2" applyNumberFormat="1" applyFont="1" applyFill="1" applyBorder="1" applyAlignment="1" applyProtection="1">
      <alignment horizontal="center" vertical="center"/>
      <protection locked="0"/>
    </xf>
    <xf numFmtId="1" fontId="7" fillId="5" borderId="7" xfId="2" applyNumberFormat="1" applyFont="1" applyFill="1" applyBorder="1" applyAlignment="1" applyProtection="1">
      <alignment horizontal="center" vertical="center"/>
      <protection locked="0"/>
    </xf>
    <xf numFmtId="1" fontId="7" fillId="5" borderId="8" xfId="2" applyNumberFormat="1" applyFont="1" applyFill="1" applyBorder="1" applyAlignment="1" applyProtection="1">
      <alignment horizontal="center" vertical="center"/>
      <protection locked="0"/>
    </xf>
    <xf numFmtId="0" fontId="31" fillId="5" borderId="13" xfId="2" applyFont="1" applyFill="1" applyBorder="1" applyAlignment="1" applyProtection="1">
      <alignment horizontal="center"/>
      <protection locked="0"/>
    </xf>
    <xf numFmtId="0" fontId="31" fillId="5" borderId="12" xfId="2" applyFont="1" applyFill="1" applyBorder="1" applyAlignment="1" applyProtection="1">
      <alignment horizontal="center"/>
      <protection locked="0"/>
    </xf>
    <xf numFmtId="0" fontId="31" fillId="5" borderId="6" xfId="2" applyFont="1" applyFill="1" applyBorder="1" applyAlignment="1" applyProtection="1">
      <alignment horizontal="center"/>
      <protection locked="0"/>
    </xf>
    <xf numFmtId="0" fontId="31" fillId="5" borderId="33" xfId="2" applyFont="1" applyFill="1" applyBorder="1" applyAlignment="1" applyProtection="1">
      <alignment horizontal="center"/>
      <protection locked="0"/>
    </xf>
    <xf numFmtId="0" fontId="31" fillId="5" borderId="15" xfId="2" applyFont="1" applyFill="1" applyBorder="1" applyAlignment="1" applyProtection="1">
      <alignment horizontal="center"/>
      <protection locked="0"/>
    </xf>
    <xf numFmtId="0" fontId="31" fillId="5" borderId="9" xfId="2" applyFont="1" applyFill="1" applyBorder="1" applyAlignment="1" applyProtection="1">
      <alignment horizontal="center"/>
      <protection locked="0"/>
    </xf>
    <xf numFmtId="0" fontId="6" fillId="5" borderId="33" xfId="2" applyFont="1" applyFill="1" applyBorder="1" applyAlignment="1" applyProtection="1">
      <alignment horizontal="center" vertical="center"/>
      <protection locked="0"/>
    </xf>
    <xf numFmtId="0" fontId="6" fillId="5" borderId="15" xfId="2" applyFont="1" applyFill="1" applyBorder="1" applyAlignment="1" applyProtection="1">
      <alignment horizontal="center" vertical="center"/>
      <protection locked="0"/>
    </xf>
    <xf numFmtId="0" fontId="6" fillId="5" borderId="9" xfId="2" applyFont="1" applyFill="1" applyBorder="1" applyAlignment="1" applyProtection="1">
      <alignment horizontal="center" vertical="center"/>
      <protection locked="0"/>
    </xf>
    <xf numFmtId="1" fontId="6" fillId="2" borderId="22" xfId="4" applyNumberFormat="1" applyFont="1" applyFill="1" applyBorder="1" applyAlignment="1" applyProtection="1">
      <alignment horizontal="center" vertical="center"/>
      <protection locked="0"/>
    </xf>
    <xf numFmtId="1" fontId="6" fillId="2" borderId="7" xfId="4" applyNumberFormat="1" applyFont="1" applyFill="1" applyBorder="1" applyAlignment="1" applyProtection="1">
      <alignment horizontal="center" vertical="center"/>
      <protection locked="0"/>
    </xf>
    <xf numFmtId="1" fontId="6" fillId="2" borderId="8" xfId="4" applyNumberFormat="1" applyFont="1" applyFill="1" applyBorder="1" applyAlignment="1" applyProtection="1">
      <alignment horizontal="center" vertical="center"/>
      <protection locked="0"/>
    </xf>
    <xf numFmtId="0" fontId="6" fillId="5" borderId="33" xfId="2" applyFont="1" applyFill="1" applyBorder="1" applyAlignment="1" applyProtection="1">
      <alignment horizontal="center"/>
      <protection locked="0"/>
    </xf>
    <xf numFmtId="0" fontId="6" fillId="5" borderId="15" xfId="2" applyFont="1" applyFill="1" applyBorder="1" applyAlignment="1" applyProtection="1">
      <alignment horizontal="center"/>
      <protection locked="0"/>
    </xf>
    <xf numFmtId="0" fontId="6" fillId="5" borderId="9" xfId="2" applyFont="1" applyFill="1" applyBorder="1" applyAlignment="1" applyProtection="1">
      <alignment horizontal="center"/>
      <protection locked="0"/>
    </xf>
    <xf numFmtId="0" fontId="11" fillId="5" borderId="33" xfId="2" applyFont="1" applyFill="1" applyBorder="1" applyAlignment="1" applyProtection="1">
      <alignment horizontal="center" vertical="center"/>
      <protection locked="0"/>
    </xf>
    <xf numFmtId="0" fontId="11" fillId="5" borderId="15" xfId="2" applyFont="1" applyFill="1" applyBorder="1" applyAlignment="1" applyProtection="1">
      <alignment horizontal="center" vertical="center"/>
      <protection locked="0"/>
    </xf>
    <xf numFmtId="0" fontId="11" fillId="5" borderId="9" xfId="2" applyFont="1" applyFill="1" applyBorder="1" applyAlignment="1" applyProtection="1">
      <alignment horizontal="center" vertical="center"/>
      <protection locked="0"/>
    </xf>
    <xf numFmtId="0" fontId="21" fillId="5" borderId="0" xfId="3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5" fillId="6" borderId="30" xfId="3" applyFont="1" applyFill="1" applyBorder="1" applyAlignment="1">
      <alignment horizontal="left" vertical="center" wrapText="1"/>
    </xf>
    <xf numFmtId="0" fontId="5" fillId="6" borderId="32" xfId="3" applyFont="1" applyFill="1" applyBorder="1" applyAlignment="1">
      <alignment horizontal="left" vertical="center" wrapText="1"/>
    </xf>
    <xf numFmtId="0" fontId="5" fillId="6" borderId="16" xfId="3" applyFont="1" applyFill="1" applyBorder="1" applyAlignment="1" applyProtection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0" fontId="13" fillId="0" borderId="27" xfId="3" applyFont="1" applyFill="1" applyBorder="1" applyAlignment="1">
      <alignment horizontal="center" vertical="center" wrapText="1"/>
    </xf>
    <xf numFmtId="0" fontId="13" fillId="0" borderId="38" xfId="3" applyFont="1" applyFill="1" applyBorder="1" applyAlignment="1">
      <alignment horizontal="center" vertical="center" wrapText="1"/>
    </xf>
    <xf numFmtId="0" fontId="0" fillId="5" borderId="0" xfId="0" applyFill="1"/>
    <xf numFmtId="169" fontId="6" fillId="2" borderId="19" xfId="2" applyNumberFormat="1" applyFont="1" applyFill="1" applyBorder="1" applyAlignment="1" applyProtection="1"/>
    <xf numFmtId="169" fontId="6" fillId="2" borderId="0" xfId="2" applyNumberFormat="1" applyFont="1" applyFill="1" applyBorder="1" applyAlignment="1" applyProtection="1"/>
  </cellXfs>
  <cellStyles count="7">
    <cellStyle name="Normal" xfId="0" builtinId="0"/>
    <cellStyle name="Normal 2" xfId="6" xr:uid="{00000000-0005-0000-0000-000001000000}"/>
    <cellStyle name="Normal_72 HOUR FORECAST" xfId="1" xr:uid="{00000000-0005-0000-0000-000002000000}"/>
    <cellStyle name="Normal_72 HOUR FORECAST_1" xfId="2" xr:uid="{00000000-0005-0000-0000-000003000000}"/>
    <cellStyle name="Normal_72 HOUR FORECAST_1 2" xfId="4" xr:uid="{00000000-0005-0000-0000-000004000000}"/>
    <cellStyle name="Normal_FA- forecast FA-13" xfId="3" xr:uid="{00000000-0005-0000-0000-000005000000}"/>
    <cellStyle name="Normal_FA- forecast FA-13 2" xfId="5" xr:uid="{00000000-0005-0000-0000-000006000000}"/>
  </cellStyles>
  <dxfs count="9157"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strike val="0"/>
        <condense val="0"/>
        <extend val="0"/>
        <color indexed="50"/>
      </font>
    </dxf>
    <dxf>
      <font>
        <b/>
        <i val="0"/>
        <strike val="0"/>
        <color rgb="FFFF6600"/>
      </font>
    </dxf>
    <dxf>
      <font>
        <b/>
        <i val="0"/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FFCCFF"/>
      <color rgb="FF00FF00"/>
      <color rgb="FF66CCFF"/>
      <color rgb="FF0000FF"/>
      <color rgb="FFFFFF99"/>
      <color rgb="FFFF33CC"/>
      <color rgb="FF1F08CA"/>
      <color rgb="FFFF66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8193" name="Text Box 1">
          <a:extLst>
            <a:ext uri="{FF2B5EF4-FFF2-40B4-BE49-F238E27FC236}">
              <a16:creationId xmlns:a16="http://schemas.microsoft.com/office/drawing/2014/main" id="{00000000-0008-0000-0100-000001200000}"/>
            </a:ext>
          </a:extLst>
        </xdr:cNvPr>
        <xdr:cNvSpPr txBox="1">
          <a:spLocks noChangeArrowheads="1"/>
        </xdr:cNvSpPr>
      </xdr:nvSpPr>
      <xdr:spPr bwMode="auto">
        <a:xfrm flipH="1" flipV="1">
          <a:off x="0" y="0"/>
          <a:ext cx="28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56032" tIns="86868" rIns="256032" bIns="0" anchor="t" upright="1"/>
        <a:lstStyle/>
        <a:p>
          <a:pPr algn="ctr" rtl="0">
            <a:defRPr sz="1000"/>
          </a:pPr>
          <a:r>
            <a:rPr lang="en-GB" sz="6000" b="0" i="0" strike="noStrike">
              <a:solidFill>
                <a:srgbClr val="000080"/>
              </a:solidFill>
              <a:latin typeface="Enterprise Oil Logo"/>
            </a:rPr>
            <a:t>abc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0</xdr:rowOff>
        </xdr:from>
        <xdr:to>
          <xdr:col>8</xdr:col>
          <xdr:colOff>0</xdr:colOff>
          <xdr:row>0</xdr:row>
          <xdr:rowOff>0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E375"/>
  <sheetViews>
    <sheetView tabSelected="1" zoomScale="60" zoomScaleNormal="60" zoomScaleSheetLayoutView="65" workbookViewId="0">
      <selection activeCell="I22" sqref="I22"/>
    </sheetView>
  </sheetViews>
  <sheetFormatPr defaultColWidth="9.1796875" defaultRowHeight="13" x14ac:dyDescent="0.3"/>
  <cols>
    <col min="1" max="1" width="6.453125" style="8" customWidth="1"/>
    <col min="2" max="2" width="28.7265625" style="8" customWidth="1"/>
    <col min="3" max="3" width="6.453125" style="49" customWidth="1"/>
    <col min="4" max="4" width="6.453125" style="8" bestFit="1" customWidth="1"/>
    <col min="5" max="5" width="28.7265625" style="8" customWidth="1"/>
    <col min="6" max="6" width="7.7265625" style="8" customWidth="1"/>
    <col min="7" max="7" width="6.453125" style="8" bestFit="1" customWidth="1"/>
    <col min="8" max="8" width="28.7265625" style="81" customWidth="1"/>
    <col min="9" max="9" width="7.7265625" style="49" customWidth="1"/>
    <col min="10" max="10" width="6.453125" style="8" bestFit="1" customWidth="1"/>
    <col min="11" max="11" width="28.7265625" style="8" customWidth="1"/>
    <col min="12" max="12" width="7.7265625" style="8" customWidth="1"/>
    <col min="13" max="13" width="6.453125" style="8" bestFit="1" customWidth="1"/>
    <col min="14" max="14" width="28.7265625" style="8" customWidth="1"/>
    <col min="15" max="15" width="8.453125" style="8" bestFit="1" customWidth="1"/>
    <col min="16" max="16" width="6.453125" style="8" bestFit="1" customWidth="1"/>
    <col min="17" max="17" width="26.7265625" style="8" customWidth="1"/>
    <col min="18" max="18" width="9.7265625" style="8" customWidth="1"/>
    <col min="19" max="19" width="6.453125" style="8" bestFit="1" customWidth="1"/>
    <col min="20" max="20" width="28.7265625" style="8" customWidth="1"/>
    <col min="21" max="21" width="8.81640625" style="8" customWidth="1"/>
    <col min="22" max="22" width="6.453125" style="8" bestFit="1" customWidth="1"/>
    <col min="23" max="23" width="28.7265625" style="8" customWidth="1"/>
    <col min="24" max="24" width="8.81640625" style="8" customWidth="1"/>
    <col min="25" max="25" width="6.453125" style="8" bestFit="1" customWidth="1"/>
    <col min="26" max="26" width="28.7265625" style="8" customWidth="1"/>
    <col min="27" max="27" width="8.81640625" style="8" customWidth="1"/>
    <col min="28" max="28" width="6.453125" style="8" bestFit="1" customWidth="1"/>
    <col min="29" max="29" width="28.7265625" style="8" customWidth="1"/>
    <col min="30" max="30" width="8.81640625" style="8" customWidth="1"/>
    <col min="31" max="31" width="6.453125" style="8" bestFit="1" customWidth="1"/>
    <col min="32" max="32" width="28.7265625" style="8" customWidth="1"/>
    <col min="33" max="33" width="8.81640625" style="8" customWidth="1"/>
    <col min="34" max="34" width="6.453125" style="8" bestFit="1" customWidth="1"/>
    <col min="35" max="35" width="28.7265625" style="8" customWidth="1"/>
    <col min="36" max="36" width="8.81640625" style="8" customWidth="1"/>
    <col min="37" max="57" width="9.1796875" style="7"/>
    <col min="58" max="16384" width="9.1796875" style="8"/>
  </cols>
  <sheetData>
    <row r="1" spans="1:57" ht="18.75" customHeight="1" x14ac:dyDescent="0.3">
      <c r="A1" s="149"/>
      <c r="B1" s="438" t="s">
        <v>395</v>
      </c>
      <c r="C1" s="438"/>
      <c r="D1" s="438"/>
      <c r="E1" s="434" t="s">
        <v>389</v>
      </c>
      <c r="F1" s="435"/>
      <c r="G1" s="435"/>
      <c r="H1" s="431" t="s">
        <v>394</v>
      </c>
      <c r="I1" s="431"/>
      <c r="J1" s="431"/>
      <c r="K1" s="431"/>
      <c r="L1" s="5"/>
      <c r="M1" s="150"/>
      <c r="N1" s="540"/>
      <c r="O1" s="540"/>
      <c r="P1" s="540"/>
      <c r="Q1" s="540"/>
      <c r="R1" s="540"/>
      <c r="S1" s="9"/>
      <c r="T1" s="6"/>
      <c r="U1" s="6"/>
      <c r="V1" s="9"/>
      <c r="W1" s="6"/>
      <c r="X1" s="6"/>
      <c r="Y1" s="9"/>
      <c r="Z1" s="6"/>
      <c r="AA1" s="6"/>
      <c r="AB1" s="9"/>
      <c r="AC1" s="6"/>
      <c r="AD1" s="6"/>
      <c r="AE1" s="9"/>
      <c r="AF1" s="6"/>
      <c r="AG1" s="6"/>
      <c r="AH1" s="9"/>
      <c r="AI1" s="6"/>
      <c r="AJ1" s="6"/>
    </row>
    <row r="2" spans="1:57" ht="18.75" customHeight="1" x14ac:dyDescent="0.55000000000000004">
      <c r="A2" s="10"/>
      <c r="B2" s="439"/>
      <c r="C2" s="439"/>
      <c r="D2" s="439"/>
      <c r="E2" s="436"/>
      <c r="F2" s="437"/>
      <c r="G2" s="437"/>
      <c r="H2" s="432"/>
      <c r="I2" s="432"/>
      <c r="J2" s="432"/>
      <c r="K2" s="432"/>
      <c r="L2" s="15"/>
      <c r="M2" s="6"/>
      <c r="N2" s="540"/>
      <c r="O2" s="540"/>
      <c r="P2" s="540"/>
      <c r="Q2" s="540"/>
      <c r="R2" s="540"/>
      <c r="S2" s="6"/>
      <c r="T2" s="16"/>
      <c r="U2" s="17"/>
      <c r="V2" s="6"/>
      <c r="W2" s="18"/>
      <c r="X2" s="17"/>
      <c r="Y2" s="6"/>
      <c r="Z2" s="18"/>
      <c r="AA2" s="17"/>
      <c r="AB2" s="6"/>
      <c r="AC2" s="18"/>
      <c r="AD2" s="17"/>
      <c r="AE2" s="6"/>
      <c r="AF2" s="18"/>
      <c r="AG2" s="17"/>
      <c r="AH2" s="6"/>
      <c r="AI2" s="18"/>
      <c r="AJ2" s="17"/>
    </row>
    <row r="3" spans="1:57" ht="18.75" customHeight="1" x14ac:dyDescent="0.35">
      <c r="A3" s="541"/>
      <c r="B3" s="542"/>
      <c r="C3" s="11"/>
      <c r="D3" s="12" t="s">
        <v>396</v>
      </c>
      <c r="E3" s="400">
        <v>42054</v>
      </c>
      <c r="F3" s="13"/>
      <c r="G3" s="14"/>
      <c r="H3" s="432"/>
      <c r="I3" s="432"/>
      <c r="J3" s="432"/>
      <c r="K3" s="432"/>
      <c r="L3" s="19"/>
      <c r="M3" s="6"/>
      <c r="N3" s="540"/>
      <c r="O3" s="540"/>
      <c r="P3" s="540"/>
      <c r="Q3" s="540"/>
      <c r="R3" s="540"/>
      <c r="S3" s="6"/>
      <c r="T3" s="17"/>
      <c r="U3" s="17"/>
      <c r="V3" s="6"/>
      <c r="W3" s="17"/>
      <c r="X3" s="17"/>
      <c r="Y3" s="6"/>
      <c r="Z3" s="17"/>
      <c r="AA3" s="17"/>
      <c r="AB3" s="6"/>
      <c r="AC3" s="17"/>
      <c r="AD3" s="17"/>
      <c r="AE3" s="6"/>
      <c r="AF3" s="17"/>
      <c r="AG3" s="17"/>
      <c r="AH3" s="6"/>
      <c r="AI3" s="17"/>
      <c r="AJ3" s="17"/>
    </row>
    <row r="4" spans="1:57" ht="18.75" customHeight="1" thickBot="1" x14ac:dyDescent="0.4">
      <c r="A4" s="421"/>
      <c r="B4" s="422"/>
      <c r="C4" s="20"/>
      <c r="D4" s="21"/>
      <c r="E4" s="22"/>
      <c r="F4" s="23"/>
      <c r="G4" s="23"/>
      <c r="H4" s="433"/>
      <c r="I4" s="433"/>
      <c r="J4" s="433"/>
      <c r="K4" s="433"/>
      <c r="L4" s="24"/>
      <c r="M4" s="25"/>
      <c r="N4" s="540"/>
      <c r="O4" s="540"/>
      <c r="P4" s="540"/>
      <c r="Q4" s="540"/>
      <c r="R4" s="540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1:57" s="34" customFormat="1" ht="15" customHeight="1" thickBot="1" x14ac:dyDescent="0.35">
      <c r="A5" s="26">
        <f>+E3</f>
        <v>42054</v>
      </c>
      <c r="B5" s="27"/>
      <c r="C5" s="28"/>
      <c r="D5" s="26">
        <f>A5+1</f>
        <v>42055</v>
      </c>
      <c r="E5" s="29"/>
      <c r="F5" s="30"/>
      <c r="G5" s="26">
        <f>D5+1</f>
        <v>42056</v>
      </c>
      <c r="H5" s="27"/>
      <c r="I5" s="28"/>
      <c r="J5" s="26">
        <f>G5+1</f>
        <v>42057</v>
      </c>
      <c r="K5" s="27"/>
      <c r="L5" s="28"/>
      <c r="M5" s="26">
        <f>J5+1</f>
        <v>42058</v>
      </c>
      <c r="N5" s="27"/>
      <c r="O5" s="28"/>
      <c r="P5" s="26">
        <f>M5+1</f>
        <v>42059</v>
      </c>
      <c r="Q5" s="31"/>
      <c r="R5" s="32"/>
      <c r="S5" s="31">
        <f>P5+1</f>
        <v>42060</v>
      </c>
      <c r="T5" s="31"/>
      <c r="U5" s="32"/>
      <c r="V5" s="26">
        <f>S5+1</f>
        <v>42061</v>
      </c>
      <c r="W5" s="31"/>
      <c r="X5" s="32"/>
      <c r="Y5" s="26">
        <f>V5+1</f>
        <v>42062</v>
      </c>
      <c r="Z5" s="31"/>
      <c r="AA5" s="32"/>
      <c r="AB5" s="26">
        <f>Y5+1</f>
        <v>42063</v>
      </c>
      <c r="AC5" s="31"/>
      <c r="AD5" s="32"/>
      <c r="AE5" s="26">
        <f>AB5+1</f>
        <v>42064</v>
      </c>
      <c r="AF5" s="31"/>
      <c r="AG5" s="32"/>
      <c r="AH5" s="26">
        <f>AE5+1</f>
        <v>42065</v>
      </c>
      <c r="AI5" s="31"/>
      <c r="AJ5" s="3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</row>
    <row r="6" spans="1:57" ht="15" customHeight="1" x14ac:dyDescent="0.3">
      <c r="A6" s="35">
        <f>A5+1/10000</f>
        <v>42054.000099999997</v>
      </c>
      <c r="B6" s="36" t="str">
        <f>IF(A6&lt;'Time Breakdown'!$A$9,"",IF(VLOOKUP(A6,'Time Breakdown'!$A$9:$E$425,2,1)=VLOOKUP(A5,'Time Breakdown'!$A$9:$E$425,2,1)," ",VLOOKUP(A6,'Time Breakdown'!$A$9:$E$425,2,1)))</f>
        <v/>
      </c>
      <c r="C6" s="135"/>
      <c r="D6" s="35">
        <f>D5+1/10000</f>
        <v>42055.000099999997</v>
      </c>
      <c r="E6" s="36" t="str">
        <f>IF(D6&lt;'Time Breakdown'!$A$9,"",IF(VLOOKUP(D6,'Time Breakdown'!$A$9:$E$425,2,1)=VLOOKUP(D5,'Time Breakdown'!$A$9:$E$425,2,1)," ",VLOOKUP(D6,'Time Breakdown'!$A$9:$E$425,2,1)))</f>
        <v xml:space="preserve"> </v>
      </c>
      <c r="F6" s="357"/>
      <c r="G6" s="35">
        <f>G5+1/10000</f>
        <v>42056.000099999997</v>
      </c>
      <c r="H6" s="36" t="str">
        <f>IF(G6&lt;'Time Breakdown'!$A$9,"",IF(VLOOKUP(G6,'Time Breakdown'!$A$9:$E$425,2,1)=VLOOKUP(G5,'Time Breakdown'!$A$9:$E$425,2,1)," ",VLOOKUP(G6,'Time Breakdown'!$A$9:$E$425,2,1)))</f>
        <v xml:space="preserve"> </v>
      </c>
      <c r="I6" s="357"/>
      <c r="J6" s="35">
        <f>J5+1/10000</f>
        <v>42057.000099999997</v>
      </c>
      <c r="K6" s="36" t="str">
        <f>IF(J6&lt;'Time Breakdown'!$A$9,"",IF(VLOOKUP(J6,'Time Breakdown'!$A$9:$E$425,2,1)=VLOOKUP(J5,'Time Breakdown'!$A$9:$E$425,2,1)," ",VLOOKUP(J6,'Time Breakdown'!$A$9:$E$425,2,1)))</f>
        <v>RIH 5" HWDP to ± 575 ft</v>
      </c>
      <c r="L6" s="357"/>
      <c r="M6" s="35">
        <f>M5+1/10000</f>
        <v>42058.000099999997</v>
      </c>
      <c r="N6" s="36" t="str">
        <f>IF(M6&lt;'Time Breakdown'!$A$9,"",IF(VLOOKUP(M6,'Time Breakdown'!$A$9:$E$425,2,1)=VLOOKUP(M5,'Time Breakdown'!$A$9:$E$425,2,1)," ",VLOOKUP(M6,'Time Breakdown'!$A$9:$E$425,2,1)))</f>
        <v xml:space="preserve"> </v>
      </c>
      <c r="O6" s="357"/>
      <c r="P6" s="35">
        <f>P5+1/10000</f>
        <v>42059.000099999997</v>
      </c>
      <c r="Q6" s="36" t="str">
        <f>IF(P6&lt;'Time Breakdown'!$A$9,"",IF(VLOOKUP(P6,'Time Breakdown'!$A$9:$E$425,2,1)=VLOOKUP(P5,'Time Breakdown'!$A$9:$E$425,2,1)," ",VLOOKUP(P6,'Time Breakdown'!$A$9:$E$425,2,1)))</f>
        <v xml:space="preserve"> </v>
      </c>
      <c r="R6" s="357"/>
      <c r="S6" s="143">
        <f>S5+1/10000</f>
        <v>42060.000099999997</v>
      </c>
      <c r="T6" s="36" t="str">
        <f>IF(S6&lt;'Time Breakdown'!$A$9,"",IF(VLOOKUP(S6,'Time Breakdown'!$A$9:$E$425,2,1)=VLOOKUP(S5,'Time Breakdown'!$A$9:$E$425,2,1)," ",VLOOKUP(S6,'Time Breakdown'!$A$9:$E$425,2,1)))</f>
        <v xml:space="preserve"> </v>
      </c>
      <c r="U6" s="357"/>
      <c r="V6" s="35">
        <f>V5+1/10000</f>
        <v>42061.000099999997</v>
      </c>
      <c r="W6" s="36" t="str">
        <f>IF(V6&lt;'Time Breakdown'!$A$9,"",IF(VLOOKUP(V6,'Time Breakdown'!$A$9:$E$425,2,1)=VLOOKUP(V5,'Time Breakdown'!$A$9:$E$425,2,1)," ",VLOOKUP(V6,'Time Breakdown'!$A$9:$E$425,2,1)))</f>
        <v xml:space="preserve"> </v>
      </c>
      <c r="X6" s="357"/>
      <c r="Y6" s="35">
        <f>Y5+1/10000</f>
        <v>42062.000099999997</v>
      </c>
      <c r="Z6" s="36" t="str">
        <f>IF(Y6&lt;'Time Breakdown'!$A$9,"",IF(VLOOKUP(Y6,'Time Breakdown'!$A$9:$E$425,2,1)=VLOOKUP(Y5,'Time Breakdown'!$A$9:$E$425,2,1)," ",VLOOKUP(Y6,'Time Breakdown'!$A$9:$E$425,2,1)))</f>
        <v xml:space="preserve"> </v>
      </c>
      <c r="AA6" s="357"/>
      <c r="AB6" s="35">
        <f>AB5+1/10000</f>
        <v>42063.000099999997</v>
      </c>
      <c r="AC6" s="36" t="str">
        <f>IF(AB6&lt;'Time Breakdown'!$A$9,"",IF(VLOOKUP(AB6,'Time Breakdown'!$A$9:$E$425,2,1)=VLOOKUP(AB5,'Time Breakdown'!$A$9:$E$425,2,1)," ",VLOOKUP(AB6,'Time Breakdown'!$A$9:$E$425,2,1)))</f>
        <v xml:space="preserve"> </v>
      </c>
      <c r="AD6" s="357"/>
      <c r="AE6" s="35">
        <f>AE5+1/10000</f>
        <v>42064.000099999997</v>
      </c>
      <c r="AF6" s="36" t="str">
        <f>IF(AE6&lt;'Time Breakdown'!$A$9,"",IF(VLOOKUP(AE6,'Time Breakdown'!$A$9:$E$425,2,1)=VLOOKUP(AE5,'Time Breakdown'!$A$9:$E$425,2,1)," ",VLOOKUP(AE6,'Time Breakdown'!$A$9:$E$425,2,1)))</f>
        <v xml:space="preserve"> </v>
      </c>
      <c r="AG6" s="357"/>
      <c r="AH6" s="35">
        <f>AH5+1/10000</f>
        <v>42065.000099999997</v>
      </c>
      <c r="AI6" s="36" t="str">
        <f>IF(AH6&lt;'Time Breakdown'!$A$9,"",IF(VLOOKUP(AH6,'Time Breakdown'!$A$9:$E$425,2,1)=VLOOKUP(AH5,'Time Breakdown'!$A$9:$E$425,2,1)," ",VLOOKUP(AH6,'Time Breakdown'!$A$9:$E$425,2,1)))</f>
        <v>B/R OOH Shuaiba  from 5,866 ft to 4,075 ft 20 mins/std</v>
      </c>
      <c r="AJ6" s="357"/>
    </row>
    <row r="7" spans="1:57" ht="15" customHeight="1" x14ac:dyDescent="0.3">
      <c r="A7" s="37">
        <f>A6+1/24</f>
        <v>42054.041766666662</v>
      </c>
      <c r="B7" s="36" t="str">
        <f>IF(A7&lt;'Time Breakdown'!$A$9,"",IF(VLOOKUP(A7,'Time Breakdown'!$A$9:$E$428,2,1)=VLOOKUP(A6,'Time Breakdown'!$A$9:$E$428,2,1)," ",VLOOKUP(A7,'Time Breakdown'!$A$9:$E$428,2,1)))</f>
        <v/>
      </c>
      <c r="C7" s="133"/>
      <c r="D7" s="37">
        <f>D6+1/24</f>
        <v>42055.041766666662</v>
      </c>
      <c r="E7" s="36" t="str">
        <f>IF(D7&lt;'Time Breakdown'!$A$9,"",IF(VLOOKUP(D7,'Time Breakdown'!$A$9:$E$428,2,1)=VLOOKUP(D6,'Time Breakdown'!$A$9:$E$428,2,1)," ",VLOOKUP(D7,'Time Breakdown'!$A$9:$E$428,2,1)))</f>
        <v xml:space="preserve"> </v>
      </c>
      <c r="F7" s="355"/>
      <c r="G7" s="37">
        <f t="shared" ref="G7:G22" si="0">G6+1/24</f>
        <v>42056.041766666662</v>
      </c>
      <c r="H7" s="36" t="str">
        <f>IF(G7&lt;'Time Breakdown'!$A$9,"",IF(VLOOKUP(G7,'Time Breakdown'!$A$9:$E$428,2,1)=VLOOKUP(G6,'Time Breakdown'!$A$9:$E$428,2,1)," ",VLOOKUP(G7,'Time Breakdown'!$A$9:$E$428,2,1)))</f>
        <v xml:space="preserve"> </v>
      </c>
      <c r="I7" s="355"/>
      <c r="J7" s="37">
        <f t="shared" ref="J7:J22" si="1">J6+1/24</f>
        <v>42057.041766666662</v>
      </c>
      <c r="K7" s="36" t="str">
        <f>IF(J7&lt;'Time Breakdown'!$A$9,"",IF(VLOOKUP(J7,'Time Breakdown'!$A$9:$E$428,2,1)=VLOOKUP(J6,'Time Breakdown'!$A$9:$E$428,2,1)," ",VLOOKUP(J7,'Time Breakdown'!$A$9:$E$428,2,1)))</f>
        <v>Gyro data take check shot survey. SDC take one gyro single shot survey</v>
      </c>
      <c r="L7" s="355"/>
      <c r="M7" s="37">
        <f t="shared" ref="M7:M22" si="2">M6+1/24</f>
        <v>42058.041766666662</v>
      </c>
      <c r="N7" s="36" t="str">
        <f>IF(M7&lt;'Time Breakdown'!$A$9,"",IF(VLOOKUP(M7,'Time Breakdown'!$A$9:$E$428,2,1)=VLOOKUP(M6,'Time Breakdown'!$A$9:$E$428,2,1)," ",VLOOKUP(M7,'Time Breakdown'!$A$9:$E$428,2,1)))</f>
        <v xml:space="preserve">Drill 16" hole to ± 2,837 ft </v>
      </c>
      <c r="O7" s="355"/>
      <c r="P7" s="37">
        <f t="shared" ref="P7:P22" si="3">P6+1/24</f>
        <v>42059.041766666662</v>
      </c>
      <c r="Q7" s="36" t="str">
        <f>IF(P7&lt;'Time Breakdown'!$A$9,"",IF(VLOOKUP(P7,'Time Breakdown'!$A$9:$E$428,2,1)=VLOOKUP(P6,'Time Breakdown'!$A$9:$E$428,2,1)," ",VLOOKUP(P7,'Time Breakdown'!$A$9:$E$428,2,1)))</f>
        <v xml:space="preserve"> </v>
      </c>
      <c r="R7" s="355"/>
      <c r="S7" s="144">
        <f t="shared" ref="S7:S22" si="4">S6+1/24</f>
        <v>42060.041766666662</v>
      </c>
      <c r="T7" s="36" t="str">
        <f>IF(S7&lt;'Time Breakdown'!$A$9,"",IF(VLOOKUP(S7,'Time Breakdown'!$A$9:$E$428,2,1)=VLOOKUP(S6,'Time Breakdown'!$A$9:$E$428,2,1)," ",VLOOKUP(S7,'Time Breakdown'!$A$9:$E$428,2,1)))</f>
        <v xml:space="preserve"> </v>
      </c>
      <c r="U7" s="355"/>
      <c r="V7" s="37">
        <f t="shared" ref="V7:V22" si="5">V6+1/24</f>
        <v>42061.041766666662</v>
      </c>
      <c r="W7" s="36" t="str">
        <f>IF(V7&lt;'Time Breakdown'!$A$9,"",IF(VLOOKUP(V7,'Time Breakdown'!$A$9:$E$428,2,1)=VLOOKUP(V6,'Time Breakdown'!$A$9:$E$428,2,1)," ",VLOOKUP(V7,'Time Breakdown'!$A$9:$E$428,2,1)))</f>
        <v xml:space="preserve"> </v>
      </c>
      <c r="X7" s="355"/>
      <c r="Y7" s="37">
        <f t="shared" ref="Y7:Y22" si="6">Y6+1/24</f>
        <v>42062.041766666662</v>
      </c>
      <c r="Z7" s="36" t="str">
        <f>IF(Y7&lt;'Time Breakdown'!$A$9,"",IF(VLOOKUP(Y7,'Time Breakdown'!$A$9:$E$428,2,1)=VLOOKUP(Y6,'Time Breakdown'!$A$9:$E$428,2,1)," ",VLOOKUP(Y7,'Time Breakdown'!$A$9:$E$428,2,1)))</f>
        <v xml:space="preserve">POOH </v>
      </c>
      <c r="AA7" s="355"/>
      <c r="AB7" s="37">
        <f t="shared" ref="AB7:AB22" si="7">AB6+1/24</f>
        <v>42063.041766666662</v>
      </c>
      <c r="AC7" s="36" t="str">
        <f>IF(AB7&lt;'Time Breakdown'!$A$9,"",IF(VLOOKUP(AB7,'Time Breakdown'!$A$9:$E$428,2,1)=VLOOKUP(AB6,'Time Breakdown'!$A$9:$E$428,2,1)," ",VLOOKUP(AB7,'Time Breakdown'!$A$9:$E$428,2,1)))</f>
        <v xml:space="preserve"> </v>
      </c>
      <c r="AD7" s="355"/>
      <c r="AE7" s="37">
        <f t="shared" ref="AE7:AE22" si="8">AE6+1/24</f>
        <v>42064.041766666662</v>
      </c>
      <c r="AF7" s="36" t="str">
        <f>IF(AE7&lt;'Time Breakdown'!$A$9,"",IF(VLOOKUP(AE7,'Time Breakdown'!$A$9:$E$428,2,1)=VLOOKUP(AE6,'Time Breakdown'!$A$9:$E$428,2,1)," ",VLOOKUP(AE7,'Time Breakdown'!$A$9:$E$428,2,1)))</f>
        <v xml:space="preserve"> </v>
      </c>
      <c r="AG7" s="355"/>
      <c r="AH7" s="37">
        <f t="shared" ref="AH7:AH22" si="9">AH6+1/24</f>
        <v>42065.041766666662</v>
      </c>
      <c r="AI7" s="36" t="str">
        <f>IF(AH7&lt;'Time Breakdown'!$A$9,"",IF(VLOOKUP(AH7,'Time Breakdown'!$A$9:$E$428,2,1)=VLOOKUP(AH6,'Time Breakdown'!$A$9:$E$428,2,1)," ",VLOOKUP(AH7,'Time Breakdown'!$A$9:$E$428,2,1)))</f>
        <v xml:space="preserve"> </v>
      </c>
      <c r="AJ7" s="355"/>
    </row>
    <row r="8" spans="1:57" ht="15" customHeight="1" x14ac:dyDescent="0.3">
      <c r="A8" s="37">
        <f t="shared" ref="A8:A29" si="10">A7+1/24</f>
        <v>42054.083433333326</v>
      </c>
      <c r="B8" s="36" t="str">
        <f>IF(A8&lt;'Time Breakdown'!$A$9,"",IF(VLOOKUP(A8,'Time Breakdown'!$A$9:$E$428,2,1)=VLOOKUP(A7,'Time Breakdown'!$A$9:$E$428,2,1)," ",VLOOKUP(A8,'Time Breakdown'!$A$9:$E$428,2,1)))</f>
        <v/>
      </c>
      <c r="C8" s="133"/>
      <c r="D8" s="37">
        <f t="shared" ref="D8:D29" si="11">D7+1/24</f>
        <v>42055.083433333326</v>
      </c>
      <c r="E8" s="36" t="str">
        <f>IF(D8&lt;'Time Breakdown'!$A$9,"",IF(VLOOKUP(D8,'Time Breakdown'!$A$9:$E$428,2,1)=VLOOKUP(D7,'Time Breakdown'!$A$9:$E$428,2,1)," ",VLOOKUP(D8,'Time Breakdown'!$A$9:$E$428,2,1)))</f>
        <v xml:space="preserve"> </v>
      </c>
      <c r="F8" s="355"/>
      <c r="G8" s="37">
        <f t="shared" si="0"/>
        <v>42056.083433333326</v>
      </c>
      <c r="H8" s="36" t="str">
        <f>IF(G8&lt;'Time Breakdown'!$A$9,"",IF(VLOOKUP(G8,'Time Breakdown'!$A$9:$E$428,2,1)=VLOOKUP(G7,'Time Breakdown'!$A$9:$E$428,2,1)," ",VLOOKUP(G8,'Time Breakdown'!$A$9:$E$428,2,1)))</f>
        <v xml:space="preserve">N/U bell nipple </v>
      </c>
      <c r="I8" s="355"/>
      <c r="J8" s="37">
        <f t="shared" si="1"/>
        <v>42057.083433333326</v>
      </c>
      <c r="K8" s="36" t="str">
        <f>IF(J8&lt;'Time Breakdown'!$A$9,"",IF(VLOOKUP(J8,'Time Breakdown'!$A$9:$E$428,2,1)=VLOOKUP(J7,'Time Breakdown'!$A$9:$E$428,2,1)," ",VLOOKUP(J8,'Time Breakdown'!$A$9:$E$428,2,1)))</f>
        <v xml:space="preserve"> </v>
      </c>
      <c r="L8" s="355"/>
      <c r="M8" s="37">
        <f t="shared" si="2"/>
        <v>42058.083433333326</v>
      </c>
      <c r="N8" s="36" t="str">
        <f>IF(M8&lt;'Time Breakdown'!$A$9,"",IF(VLOOKUP(M8,'Time Breakdown'!$A$9:$E$428,2,1)=VLOOKUP(M7,'Time Breakdown'!$A$9:$E$428,2,1)," ",VLOOKUP(M8,'Time Breakdown'!$A$9:$E$428,2,1)))</f>
        <v xml:space="preserve"> </v>
      </c>
      <c r="O8" s="355"/>
      <c r="P8" s="37">
        <f t="shared" si="3"/>
        <v>42059.083433333326</v>
      </c>
      <c r="Q8" s="36" t="str">
        <f>IF(P8&lt;'Time Breakdown'!$A$9,"",IF(VLOOKUP(P8,'Time Breakdown'!$A$9:$E$428,2,1)=VLOOKUP(P7,'Time Breakdown'!$A$9:$E$428,2,1)," ",VLOOKUP(P8,'Time Breakdown'!$A$9:$E$428,2,1)))</f>
        <v>Pump sweeps, Circ hole clean</v>
      </c>
      <c r="R8" s="355"/>
      <c r="S8" s="144">
        <f t="shared" si="4"/>
        <v>42060.083433333326</v>
      </c>
      <c r="T8" s="36" t="str">
        <f>IF(S8&lt;'Time Breakdown'!$A$9,"",IF(VLOOKUP(S8,'Time Breakdown'!$A$9:$E$428,2,1)=VLOOKUP(S7,'Time Breakdown'!$A$9:$E$428,2,1)," ",VLOOKUP(S8,'Time Breakdown'!$A$9:$E$428,2,1)))</f>
        <v xml:space="preserve"> </v>
      </c>
      <c r="U8" s="355"/>
      <c r="V8" s="37">
        <f t="shared" si="5"/>
        <v>42061.083433333326</v>
      </c>
      <c r="W8" s="36" t="str">
        <f>IF(V8&lt;'Time Breakdown'!$A$9,"",IF(VLOOKUP(V8,'Time Breakdown'!$A$9:$E$428,2,1)=VLOOKUP(V7,'Time Breakdown'!$A$9:$E$428,2,1)," ",VLOOKUP(V8,'Time Breakdown'!$A$9:$E$428,2,1)))</f>
        <v>Heavy lift - N/U HP riser &amp; BOP's</v>
      </c>
      <c r="X8" s="355"/>
      <c r="Y8" s="37">
        <f t="shared" si="6"/>
        <v>42062.083433333326</v>
      </c>
      <c r="Z8" s="36" t="str">
        <f>IF(Y8&lt;'Time Breakdown'!$A$9,"",IF(VLOOKUP(Y8,'Time Breakdown'!$A$9:$E$428,2,1)=VLOOKUP(Y7,'Time Breakdown'!$A$9:$E$428,2,1)," ",VLOOKUP(Y8,'Time Breakdown'!$A$9:$E$428,2,1)))</f>
        <v xml:space="preserve"> </v>
      </c>
      <c r="AA8" s="355"/>
      <c r="AB8" s="37">
        <f t="shared" si="7"/>
        <v>42063.083433333326</v>
      </c>
      <c r="AC8" s="36" t="str">
        <f>IF(AB8&lt;'Time Breakdown'!$A$9,"",IF(VLOOKUP(AB8,'Time Breakdown'!$A$9:$E$428,2,1)=VLOOKUP(AB7,'Time Breakdown'!$A$9:$E$428,2,1)," ",VLOOKUP(AB8,'Time Breakdown'!$A$9:$E$428,2,1)))</f>
        <v xml:space="preserve"> </v>
      </c>
      <c r="AD8" s="355"/>
      <c r="AE8" s="37">
        <f t="shared" si="8"/>
        <v>42064.083433333326</v>
      </c>
      <c r="AF8" s="36" t="str">
        <f>IF(AE8&lt;'Time Breakdown'!$A$9,"",IF(VLOOKUP(AE8,'Time Breakdown'!$A$9:$E$428,2,1)=VLOOKUP(AE7,'Time Breakdown'!$A$9:$E$428,2,1)," ",VLOOKUP(AE8,'Time Breakdown'!$A$9:$E$428,2,1)))</f>
        <v xml:space="preserve"> </v>
      </c>
      <c r="AG8" s="355"/>
      <c r="AH8" s="37">
        <f t="shared" si="9"/>
        <v>42065.083433333326</v>
      </c>
      <c r="AI8" s="36" t="str">
        <f>IF(AH8&lt;'Time Breakdown'!$A$9,"",IF(VLOOKUP(AH8,'Time Breakdown'!$A$9:$E$428,2,1)=VLOOKUP(AH7,'Time Breakdown'!$A$9:$E$428,2,1)," ",VLOOKUP(AH8,'Time Breakdown'!$A$9:$E$428,2,1)))</f>
        <v xml:space="preserve"> </v>
      </c>
      <c r="AJ8" s="355"/>
    </row>
    <row r="9" spans="1:57" ht="15" customHeight="1" x14ac:dyDescent="0.3">
      <c r="A9" s="37">
        <f t="shared" si="10"/>
        <v>42054.12509999999</v>
      </c>
      <c r="B9" s="36" t="str">
        <f>IF(A9&lt;'Time Breakdown'!$A$9,"",IF(VLOOKUP(A9,'Time Breakdown'!$A$9:$E$428,2,1)=VLOOKUP(A8,'Time Breakdown'!$A$9:$E$428,2,1)," ",VLOOKUP(A9,'Time Breakdown'!$A$9:$E$428,2,1)))</f>
        <v/>
      </c>
      <c r="C9" s="133"/>
      <c r="D9" s="37">
        <f t="shared" si="11"/>
        <v>42055.12509999999</v>
      </c>
      <c r="E9" s="36" t="str">
        <f>IF(D9&lt;'Time Breakdown'!$A$9,"",IF(VLOOKUP(D9,'Time Breakdown'!$A$9:$E$428,2,1)=VLOOKUP(D8,'Time Breakdown'!$A$9:$E$428,2,1)," ",VLOOKUP(D9,'Time Breakdown'!$A$9:$E$428,2,1)))</f>
        <v xml:space="preserve"> </v>
      </c>
      <c r="F9" s="355"/>
      <c r="G9" s="37">
        <f t="shared" si="0"/>
        <v>42056.12509999999</v>
      </c>
      <c r="H9" s="36" t="str">
        <f>IF(G9&lt;'Time Breakdown'!$A$9,"",IF(VLOOKUP(G9,'Time Breakdown'!$A$9:$E$428,2,1)=VLOOKUP(G8,'Time Breakdown'!$A$9:$E$428,2,1)," ",VLOOKUP(G9,'Time Breakdown'!$A$9:$E$428,2,1)))</f>
        <v>N/u flood line</v>
      </c>
      <c r="I9" s="355"/>
      <c r="J9" s="37">
        <f t="shared" si="1"/>
        <v>42057.12509999999</v>
      </c>
      <c r="K9" s="36" t="str">
        <f>IF(J9&lt;'Time Breakdown'!$A$9,"",IF(VLOOKUP(J9,'Time Breakdown'!$A$9:$E$428,2,1)=VLOOKUP(J8,'Time Breakdown'!$A$9:$E$428,2,1)," ",VLOOKUP(J9,'Time Breakdown'!$A$9:$E$428,2,1)))</f>
        <v>Clean out conductor to 593 ft</v>
      </c>
      <c r="L9" s="355"/>
      <c r="M9" s="37">
        <f t="shared" si="2"/>
        <v>42058.12509999999</v>
      </c>
      <c r="N9" s="36" t="str">
        <f>IF(M9&lt;'Time Breakdown'!$A$9,"",IF(VLOOKUP(M9,'Time Breakdown'!$A$9:$E$428,2,1)=VLOOKUP(M8,'Time Breakdown'!$A$9:$E$428,2,1)," ",VLOOKUP(M9,'Time Breakdown'!$A$9:$E$428,2,1)))</f>
        <v xml:space="preserve"> </v>
      </c>
      <c r="O9" s="355"/>
      <c r="P9" s="37">
        <f t="shared" si="3"/>
        <v>42059.12509999999</v>
      </c>
      <c r="Q9" s="36" t="str">
        <f>IF(P9&lt;'Time Breakdown'!$A$9,"",IF(VLOOKUP(P9,'Time Breakdown'!$A$9:$E$428,2,1)=VLOOKUP(P8,'Time Breakdown'!$A$9:$E$428,2,1)," ",VLOOKUP(P9,'Time Breakdown'!$A$9:$E$428,2,1)))</f>
        <v>B/R OOH to ± 1,800 ft</v>
      </c>
      <c r="R9" s="355"/>
      <c r="S9" s="144">
        <f t="shared" si="4"/>
        <v>42060.12509999999</v>
      </c>
      <c r="T9" s="36" t="str">
        <f>IF(S9&lt;'Time Breakdown'!$A$9,"",IF(VLOOKUP(S9,'Time Breakdown'!$A$9:$E$428,2,1)=VLOOKUP(S8,'Time Breakdown'!$A$9:$E$428,2,1)," ",VLOOKUP(S9,'Time Breakdown'!$A$9:$E$428,2,1)))</f>
        <v xml:space="preserve"> </v>
      </c>
      <c r="U9" s="355"/>
      <c r="V9" s="37">
        <f t="shared" si="5"/>
        <v>42061.12509999999</v>
      </c>
      <c r="W9" s="36" t="str">
        <f>IF(V9&lt;'Time Breakdown'!$A$9,"",IF(VLOOKUP(V9,'Time Breakdown'!$A$9:$E$428,2,1)=VLOOKUP(V8,'Time Breakdown'!$A$9:$E$428,2,1)," ",VLOOKUP(V9,'Time Breakdown'!$A$9:$E$428,2,1)))</f>
        <v xml:space="preserve"> </v>
      </c>
      <c r="X9" s="355"/>
      <c r="Y9" s="37">
        <f t="shared" si="6"/>
        <v>42062.12509999999</v>
      </c>
      <c r="Z9" s="36" t="str">
        <f>IF(Y9&lt;'Time Breakdown'!$A$9,"",IF(VLOOKUP(Y9,'Time Breakdown'!$A$9:$E$428,2,1)=VLOOKUP(Y8,'Time Breakdown'!$A$9:$E$428,2,1)," ",VLOOKUP(Y9,'Time Breakdown'!$A$9:$E$428,2,1)))</f>
        <v xml:space="preserve"> </v>
      </c>
      <c r="AA9" s="355"/>
      <c r="AB9" s="37">
        <f t="shared" si="7"/>
        <v>42063.12509999999</v>
      </c>
      <c r="AC9" s="36" t="str">
        <f>IF(AB9&lt;'Time Breakdown'!$A$9,"",IF(VLOOKUP(AB9,'Time Breakdown'!$A$9:$E$428,2,1)=VLOOKUP(AB8,'Time Breakdown'!$A$9:$E$428,2,1)," ",VLOOKUP(AB9,'Time Breakdown'!$A$9:$E$428,2,1)))</f>
        <v xml:space="preserve"> </v>
      </c>
      <c r="AD9" s="355"/>
      <c r="AE9" s="37">
        <f t="shared" si="8"/>
        <v>42064.12509999999</v>
      </c>
      <c r="AF9" s="36" t="str">
        <f>IF(AE9&lt;'Time Breakdown'!$A$9,"",IF(VLOOKUP(AE9,'Time Breakdown'!$A$9:$E$428,2,1)=VLOOKUP(AE8,'Time Breakdown'!$A$9:$E$428,2,1)," ",VLOOKUP(AE9,'Time Breakdown'!$A$9:$E$428,2,1)))</f>
        <v xml:space="preserve"> </v>
      </c>
      <c r="AG9" s="355"/>
      <c r="AH9" s="37">
        <f t="shared" si="9"/>
        <v>42065.12509999999</v>
      </c>
      <c r="AI9" s="36" t="str">
        <f>IF(AH9&lt;'Time Breakdown'!$A$9,"",IF(VLOOKUP(AH9,'Time Breakdown'!$A$9:$E$428,2,1)=VLOOKUP(AH8,'Time Breakdown'!$A$9:$E$428,2,1)," ",VLOOKUP(AH9,'Time Breakdown'!$A$9:$E$428,2,1)))</f>
        <v xml:space="preserve"> </v>
      </c>
      <c r="AJ9" s="355"/>
    </row>
    <row r="10" spans="1:57" ht="15" customHeight="1" x14ac:dyDescent="0.3">
      <c r="A10" s="37">
        <f t="shared" si="10"/>
        <v>42054.166766666654</v>
      </c>
      <c r="B10" s="36" t="str">
        <f>IF(A10&lt;'Time Breakdown'!$A$9,"",IF(VLOOKUP(A10,'Time Breakdown'!$A$9:$E$428,2,1)=VLOOKUP(A9,'Time Breakdown'!$A$9:$E$428,2,1)," ",VLOOKUP(A10,'Time Breakdown'!$A$9:$E$428,2,1)))</f>
        <v/>
      </c>
      <c r="C10" s="38"/>
      <c r="D10" s="37">
        <f t="shared" si="11"/>
        <v>42055.166766666654</v>
      </c>
      <c r="E10" s="36" t="str">
        <f>IF(D10&lt;'Time Breakdown'!$A$9,"",IF(VLOOKUP(D10,'Time Breakdown'!$A$9:$E$428,2,1)=VLOOKUP(D9,'Time Breakdown'!$A$9:$E$428,2,1)," ",VLOOKUP(D10,'Time Breakdown'!$A$9:$E$428,2,1)))</f>
        <v xml:space="preserve">Heavy lift - Install XMT </v>
      </c>
      <c r="F10" s="38"/>
      <c r="G10" s="37">
        <f t="shared" si="0"/>
        <v>42056.166766666654</v>
      </c>
      <c r="H10" s="36" t="str">
        <f>IF(G10&lt;'Time Breakdown'!$A$9,"",IF(VLOOKUP(G10,'Time Breakdown'!$A$9:$E$428,2,1)=VLOOKUP(G9,'Time Breakdown'!$A$9:$E$428,2,1)," ",VLOOKUP(G10,'Time Breakdown'!$A$9:$E$428,2,1)))</f>
        <v>M/U 17" Bit , Bit sub. RIH with clean out BHA</v>
      </c>
      <c r="I10" s="38"/>
      <c r="J10" s="37">
        <f t="shared" si="1"/>
        <v>42057.166766666654</v>
      </c>
      <c r="K10" s="36" t="str">
        <f>IF(J10&lt;'Time Breakdown'!$A$9,"",IF(VLOOKUP(J10,'Time Breakdown'!$A$9:$E$428,2,1)=VLOOKUP(J9,'Time Breakdown'!$A$9:$E$428,2,1)," ",VLOOKUP(J10,'Time Breakdown'!$A$9:$E$428,2,1)))</f>
        <v>Drill 16" hole to ± 1,400 ft</v>
      </c>
      <c r="L10" s="38"/>
      <c r="M10" s="37">
        <f t="shared" si="2"/>
        <v>42058.166766666654</v>
      </c>
      <c r="N10" s="36" t="str">
        <f>IF(M10&lt;'Time Breakdown'!$A$9,"",IF(VLOOKUP(M10,'Time Breakdown'!$A$9:$E$428,2,1)=VLOOKUP(M9,'Time Breakdown'!$A$9:$E$428,2,1)," ",VLOOKUP(M10,'Time Breakdown'!$A$9:$E$428,2,1)))</f>
        <v xml:space="preserve"> </v>
      </c>
      <c r="O10" s="38"/>
      <c r="P10" s="37">
        <f t="shared" si="3"/>
        <v>42059.166766666654</v>
      </c>
      <c r="Q10" s="36" t="str">
        <f>IF(P10&lt;'Time Breakdown'!$A$9,"",IF(VLOOKUP(P10,'Time Breakdown'!$A$9:$E$428,2,1)=VLOOKUP(P9,'Time Breakdown'!$A$9:$E$428,2,1)," ",VLOOKUP(P10,'Time Breakdown'!$A$9:$E$428,2,1)))</f>
        <v xml:space="preserve"> </v>
      </c>
      <c r="R10" s="38"/>
      <c r="S10" s="144">
        <f t="shared" si="4"/>
        <v>42060.166766666654</v>
      </c>
      <c r="T10" s="36" t="str">
        <f>IF(S10&lt;'Time Breakdown'!$A$9,"",IF(VLOOKUP(S10,'Time Breakdown'!$A$9:$E$428,2,1)=VLOOKUP(S9,'Time Breakdown'!$A$9:$E$428,2,1)," ",VLOOKUP(S10,'Time Breakdown'!$A$9:$E$428,2,1)))</f>
        <v xml:space="preserve">P/U CSS hgr and RIH to ± 2,837 ft </v>
      </c>
      <c r="U10" s="38"/>
      <c r="V10" s="37">
        <f t="shared" si="5"/>
        <v>42061.166766666654</v>
      </c>
      <c r="W10" s="36" t="str">
        <f>IF(V10&lt;'Time Breakdown'!$A$9,"",IF(VLOOKUP(V10,'Time Breakdown'!$A$9:$E$428,2,1)=VLOOKUP(V9,'Time Breakdown'!$A$9:$E$428,2,1)," ",VLOOKUP(V10,'Time Breakdown'!$A$9:$E$428,2,1)))</f>
        <v xml:space="preserve"> </v>
      </c>
      <c r="X10" s="38"/>
      <c r="Y10" s="37">
        <f t="shared" si="6"/>
        <v>42062.166766666654</v>
      </c>
      <c r="Z10" s="36" t="str">
        <f>IF(Y10&lt;'Time Breakdown'!$A$9,"",IF(VLOOKUP(Y10,'Time Breakdown'!$A$9:$E$428,2,1)=VLOOKUP(Y9,'Time Breakdown'!$A$9:$E$428,2,1)," ",VLOOKUP(Y10,'Time Breakdown'!$A$9:$E$428,2,1)))</f>
        <v xml:space="preserve"> </v>
      </c>
      <c r="AA10" s="38"/>
      <c r="AB10" s="37">
        <f t="shared" si="7"/>
        <v>42063.166766666654</v>
      </c>
      <c r="AC10" s="36" t="str">
        <f>IF(AB10&lt;'Time Breakdown'!$A$9,"",IF(VLOOKUP(AB10,'Time Breakdown'!$A$9:$E$428,2,1)=VLOOKUP(AB9,'Time Breakdown'!$A$9:$E$428,2,1)," ",VLOOKUP(AB10,'Time Breakdown'!$A$9:$E$428,2,1)))</f>
        <v xml:space="preserve"> </v>
      </c>
      <c r="AD10" s="38"/>
      <c r="AE10" s="37">
        <f t="shared" si="8"/>
        <v>42064.166766666654</v>
      </c>
      <c r="AF10" s="36" t="str">
        <f>IF(AE10&lt;'Time Breakdown'!$A$9,"",IF(VLOOKUP(AE10,'Time Breakdown'!$A$9:$E$428,2,1)=VLOOKUP(AE9,'Time Breakdown'!$A$9:$E$428,2,1)," ",VLOOKUP(AE10,'Time Breakdown'!$A$9:$E$428,2,1)))</f>
        <v xml:space="preserve"> </v>
      </c>
      <c r="AG10" s="38"/>
      <c r="AH10" s="37">
        <f t="shared" si="9"/>
        <v>42065.166766666654</v>
      </c>
      <c r="AI10" s="36" t="str">
        <f>IF(AH10&lt;'Time Breakdown'!$A$9,"",IF(VLOOKUP(AH10,'Time Breakdown'!$A$9:$E$428,2,1)=VLOOKUP(AH9,'Time Breakdown'!$A$9:$E$428,2,1)," ",VLOOKUP(AH10,'Time Breakdown'!$A$9:$E$428,2,1)))</f>
        <v xml:space="preserve"> </v>
      </c>
      <c r="AJ10" s="38"/>
    </row>
    <row r="11" spans="1:57" ht="15" customHeight="1" x14ac:dyDescent="0.3">
      <c r="A11" s="37">
        <f t="shared" si="10"/>
        <v>42054.208433333319</v>
      </c>
      <c r="B11" s="36" t="str">
        <f>IF(A11&lt;'Time Breakdown'!$A$9,"",IF(VLOOKUP(A11,'Time Breakdown'!$A$9:$E$428,2,1)=VLOOKUP(A10,'Time Breakdown'!$A$9:$E$428,2,1)," ",VLOOKUP(A11,'Time Breakdown'!$A$9:$E$428,2,1)))</f>
        <v/>
      </c>
      <c r="C11" s="133"/>
      <c r="D11" s="37">
        <f t="shared" si="11"/>
        <v>42055.208433333319</v>
      </c>
      <c r="E11" s="36" t="str">
        <f>IF(D11&lt;'Time Breakdown'!$A$9,"",IF(VLOOKUP(D11,'Time Breakdown'!$A$9:$E$428,2,1)=VLOOKUP(D10,'Time Breakdown'!$A$9:$E$428,2,1)," ",VLOOKUP(D11,'Time Breakdown'!$A$9:$E$428,2,1)))</f>
        <v xml:space="preserve"> </v>
      </c>
      <c r="F11" s="355"/>
      <c r="G11" s="37">
        <f t="shared" si="0"/>
        <v>42056.208433333319</v>
      </c>
      <c r="H11" s="36" t="str">
        <f>IF(G11&lt;'Time Breakdown'!$A$9,"",IF(VLOOKUP(G11,'Time Breakdown'!$A$9:$E$428,2,1)=VLOOKUP(G10,'Time Breakdown'!$A$9:$E$428,2,1)," ",VLOOKUP(G11,'Time Breakdown'!$A$9:$E$428,2,1)))</f>
        <v xml:space="preserve"> </v>
      </c>
      <c r="I11" s="355"/>
      <c r="J11" s="37">
        <f t="shared" si="1"/>
        <v>42057.208433333319</v>
      </c>
      <c r="K11" s="36" t="str">
        <f>IF(J11&lt;'Time Breakdown'!$A$9,"",IF(VLOOKUP(J11,'Time Breakdown'!$A$9:$E$428,2,1)=VLOOKUP(J10,'Time Breakdown'!$A$9:$E$428,2,1)," ",VLOOKUP(J11,'Time Breakdown'!$A$9:$E$428,2,1)))</f>
        <v xml:space="preserve"> </v>
      </c>
      <c r="L11" s="355"/>
      <c r="M11" s="37">
        <f t="shared" si="2"/>
        <v>42058.208433333319</v>
      </c>
      <c r="N11" s="36" t="str">
        <f>IF(M11&lt;'Time Breakdown'!$A$9,"",IF(VLOOKUP(M11,'Time Breakdown'!$A$9:$E$428,2,1)=VLOOKUP(M10,'Time Breakdown'!$A$9:$E$428,2,1)," ",VLOOKUP(M11,'Time Breakdown'!$A$9:$E$428,2,1)))</f>
        <v xml:space="preserve"> </v>
      </c>
      <c r="O11" s="355"/>
      <c r="P11" s="37">
        <f t="shared" si="3"/>
        <v>42059.208433333319</v>
      </c>
      <c r="Q11" s="36" t="str">
        <f>IF(P11&lt;'Time Breakdown'!$A$9,"",IF(VLOOKUP(P11,'Time Breakdown'!$A$9:$E$428,2,1)=VLOOKUP(P10,'Time Breakdown'!$A$9:$E$428,2,1)," ",VLOOKUP(P11,'Time Breakdown'!$A$9:$E$428,2,1)))</f>
        <v xml:space="preserve"> </v>
      </c>
      <c r="R11" s="355"/>
      <c r="S11" s="144">
        <f t="shared" si="4"/>
        <v>42060.208433333319</v>
      </c>
      <c r="T11" s="36" t="str">
        <f>IF(S11&lt;'Time Breakdown'!$A$9,"",IF(VLOOKUP(S11,'Time Breakdown'!$A$9:$E$428,2,1)=VLOOKUP(S10,'Time Breakdown'!$A$9:$E$428,2,1)," ",VLOOKUP(S11,'Time Breakdown'!$A$9:$E$428,2,1)))</f>
        <v>L/D upper bell nipple</v>
      </c>
      <c r="U11" s="355"/>
      <c r="V11" s="37">
        <f t="shared" si="5"/>
        <v>42061.208433333319</v>
      </c>
      <c r="W11" s="36" t="str">
        <f>IF(V11&lt;'Time Breakdown'!$A$9,"",IF(VLOOKUP(V11,'Time Breakdown'!$A$9:$E$428,2,1)=VLOOKUP(V10,'Time Breakdown'!$A$9:$E$428,2,1)," ",VLOOKUP(V11,'Time Breakdown'!$A$9:$E$428,2,1)))</f>
        <v xml:space="preserve"> </v>
      </c>
      <c r="X11" s="355"/>
      <c r="Y11" s="37">
        <f t="shared" si="6"/>
        <v>42062.208433333319</v>
      </c>
      <c r="Z11" s="36" t="str">
        <f>IF(Y11&lt;'Time Breakdown'!$A$9,"",IF(VLOOKUP(Y11,'Time Breakdown'!$A$9:$E$428,2,1)=VLOOKUP(Y10,'Time Breakdown'!$A$9:$E$428,2,1)," ",VLOOKUP(Y11,'Time Breakdown'!$A$9:$E$428,2,1)))</f>
        <v>Lay out 8" OD BHA</v>
      </c>
      <c r="AA11" s="355"/>
      <c r="AB11" s="37">
        <f t="shared" si="7"/>
        <v>42063.208433333319</v>
      </c>
      <c r="AC11" s="36" t="str">
        <f>IF(AB11&lt;'Time Breakdown'!$A$9,"",IF(VLOOKUP(AB11,'Time Breakdown'!$A$9:$E$428,2,1)=VLOOKUP(AB10,'Time Breakdown'!$A$9:$E$428,2,1)," ",VLOOKUP(AB11,'Time Breakdown'!$A$9:$E$428,2,1)))</f>
        <v xml:space="preserve"> </v>
      </c>
      <c r="AD11" s="355"/>
      <c r="AE11" s="37">
        <f t="shared" si="8"/>
        <v>42064.208433333319</v>
      </c>
      <c r="AF11" s="36" t="str">
        <f>IF(AE11&lt;'Time Breakdown'!$A$9,"",IF(VLOOKUP(AE11,'Time Breakdown'!$A$9:$E$428,2,1)=VLOOKUP(AE10,'Time Breakdown'!$A$9:$E$428,2,1)," ",VLOOKUP(AE11,'Time Breakdown'!$A$9:$E$428,2,1)))</f>
        <v xml:space="preserve"> </v>
      </c>
      <c r="AG11" s="355"/>
      <c r="AH11" s="37">
        <f t="shared" si="9"/>
        <v>42065.208433333319</v>
      </c>
      <c r="AI11" s="36" t="str">
        <f>IF(AH11&lt;'Time Breakdown'!$A$9,"",IF(VLOOKUP(AH11,'Time Breakdown'!$A$9:$E$428,2,1)=VLOOKUP(AH10,'Time Breakdown'!$A$9:$E$428,2,1)," ",VLOOKUP(AH11,'Time Breakdown'!$A$9:$E$428,2,1)))</f>
        <v xml:space="preserve"> </v>
      </c>
      <c r="AJ11" s="355"/>
    </row>
    <row r="12" spans="1:57" ht="15" customHeight="1" x14ac:dyDescent="0.3">
      <c r="A12" s="37">
        <f t="shared" si="10"/>
        <v>42054.250099999983</v>
      </c>
      <c r="B12" s="36" t="str">
        <f>IF(A12&lt;'Time Breakdown'!$A$9,"",IF(VLOOKUP(A12,'Time Breakdown'!$A$9:$E$428,2,1)=VLOOKUP(A11,'Time Breakdown'!$A$9:$E$428,2,1)," ",VLOOKUP(A12,'Time Breakdown'!$A$9:$E$428,2,1)))</f>
        <v/>
      </c>
      <c r="C12" s="133"/>
      <c r="D12" s="37">
        <f t="shared" si="11"/>
        <v>42055.250099999983</v>
      </c>
      <c r="E12" s="36" t="str">
        <f>IF(D12&lt;'Time Breakdown'!$A$9,"",IF(VLOOKUP(D12,'Time Breakdown'!$A$9:$E$428,2,1)=VLOOKUP(D11,'Time Breakdown'!$A$9:$E$428,2,1)," ",VLOOKUP(D12,'Time Breakdown'!$A$9:$E$428,2,1)))</f>
        <v xml:space="preserve"> </v>
      </c>
      <c r="F12" s="355"/>
      <c r="G12" s="37">
        <f t="shared" si="0"/>
        <v>42056.250099999983</v>
      </c>
      <c r="H12" s="36" t="str">
        <f>IF(G12&lt;'Time Breakdown'!$A$9,"",IF(VLOOKUP(G12,'Time Breakdown'!$A$9:$E$428,2,1)=VLOOKUP(G11,'Time Breakdown'!$A$9:$E$428,2,1)," ",VLOOKUP(G12,'Time Breakdown'!$A$9:$E$428,2,1)))</f>
        <v>Clean out conductor to 573 ft. POOH.</v>
      </c>
      <c r="I12" s="355"/>
      <c r="J12" s="37">
        <f t="shared" si="1"/>
        <v>42057.250099999983</v>
      </c>
      <c r="K12" s="36" t="str">
        <f>IF(J12&lt;'Time Breakdown'!$A$9,"",IF(VLOOKUP(J12,'Time Breakdown'!$A$9:$E$428,2,1)=VLOOKUP(J11,'Time Breakdown'!$A$9:$E$428,2,1)," ",VLOOKUP(J12,'Time Breakdown'!$A$9:$E$428,2,1)))</f>
        <v xml:space="preserve"> </v>
      </c>
      <c r="L12" s="355"/>
      <c r="M12" s="37">
        <f t="shared" si="2"/>
        <v>42058.250099999983</v>
      </c>
      <c r="N12" s="36" t="str">
        <f>IF(M12&lt;'Time Breakdown'!$A$9,"",IF(VLOOKUP(M12,'Time Breakdown'!$A$9:$E$428,2,1)=VLOOKUP(M11,'Time Breakdown'!$A$9:$E$428,2,1)," ",VLOOKUP(M12,'Time Breakdown'!$A$9:$E$428,2,1)))</f>
        <v xml:space="preserve"> </v>
      </c>
      <c r="O12" s="355"/>
      <c r="P12" s="37">
        <f t="shared" si="3"/>
        <v>42059.250099999983</v>
      </c>
      <c r="Q12" s="36" t="str">
        <f>IF(P12&lt;'Time Breakdown'!$A$9,"",IF(VLOOKUP(P12,'Time Breakdown'!$A$9:$E$428,2,1)=VLOOKUP(P11,'Time Breakdown'!$A$9:$E$428,2,1)," ",VLOOKUP(P12,'Time Breakdown'!$A$9:$E$428,2,1)))</f>
        <v xml:space="preserve"> </v>
      </c>
      <c r="R12" s="355"/>
      <c r="S12" s="144">
        <f t="shared" si="4"/>
        <v>42060.250099999983</v>
      </c>
      <c r="T12" s="36" t="str">
        <f>IF(S12&lt;'Time Breakdown'!$A$9,"",IF(VLOOKUP(S12,'Time Breakdown'!$A$9:$E$428,2,1)=VLOOKUP(S11,'Time Breakdown'!$A$9:$E$428,2,1)," ",VLOOKUP(S12,'Time Breakdown'!$A$9:$E$428,2,1)))</f>
        <v xml:space="preserve"> </v>
      </c>
      <c r="U12" s="355"/>
      <c r="V12" s="37">
        <f t="shared" si="5"/>
        <v>42061.250099999983</v>
      </c>
      <c r="W12" s="36" t="str">
        <f>IF(V12&lt;'Time Breakdown'!$A$9,"",IF(VLOOKUP(V12,'Time Breakdown'!$A$9:$E$428,2,1)=VLOOKUP(V11,'Time Breakdown'!$A$9:$E$428,2,1)," ",VLOOKUP(V12,'Time Breakdown'!$A$9:$E$428,2,1)))</f>
        <v xml:space="preserve"> </v>
      </c>
      <c r="X12" s="355"/>
      <c r="Y12" s="37">
        <f t="shared" si="6"/>
        <v>42062.250099999983</v>
      </c>
      <c r="Z12" s="36" t="str">
        <f>IF(Y12&lt;'Time Breakdown'!$A$9,"",IF(VLOOKUP(Y12,'Time Breakdown'!$A$9:$E$428,2,1)=VLOOKUP(Y11,'Time Breakdown'!$A$9:$E$428,2,1)," ",VLOOKUP(Y12,'Time Breakdown'!$A$9:$E$428,2,1)))</f>
        <v xml:space="preserve"> </v>
      </c>
      <c r="AA12" s="355"/>
      <c r="AB12" s="37">
        <f t="shared" si="7"/>
        <v>42063.250099999983</v>
      </c>
      <c r="AC12" s="36" t="str">
        <f>IF(AB12&lt;'Time Breakdown'!$A$9,"",IF(VLOOKUP(AB12,'Time Breakdown'!$A$9:$E$428,2,1)=VLOOKUP(AB11,'Time Breakdown'!$A$9:$E$428,2,1)," ",VLOOKUP(AB12,'Time Breakdown'!$A$9:$E$428,2,1)))</f>
        <v xml:space="preserve"> </v>
      </c>
      <c r="AD12" s="355"/>
      <c r="AE12" s="37">
        <f t="shared" si="8"/>
        <v>42064.250099999983</v>
      </c>
      <c r="AF12" s="36" t="str">
        <f>IF(AE12&lt;'Time Breakdown'!$A$9,"",IF(VLOOKUP(AE12,'Time Breakdown'!$A$9:$E$428,2,1)=VLOOKUP(AE11,'Time Breakdown'!$A$9:$E$428,2,1)," ",VLOOKUP(AE12,'Time Breakdown'!$A$9:$E$428,2,1)))</f>
        <v xml:space="preserve"> </v>
      </c>
      <c r="AG12" s="355"/>
      <c r="AH12" s="37">
        <f t="shared" si="9"/>
        <v>42065.250099999983</v>
      </c>
      <c r="AI12" s="36" t="str">
        <f>IF(AH12&lt;'Time Breakdown'!$A$9,"",IF(VLOOKUP(AH12,'Time Breakdown'!$A$9:$E$428,2,1)=VLOOKUP(AH11,'Time Breakdown'!$A$9:$E$428,2,1)," ",VLOOKUP(AH12,'Time Breakdown'!$A$9:$E$428,2,1)))</f>
        <v xml:space="preserve"> </v>
      </c>
      <c r="AJ12" s="355"/>
    </row>
    <row r="13" spans="1:57" ht="15" customHeight="1" x14ac:dyDescent="0.3">
      <c r="A13" s="37">
        <f t="shared" si="10"/>
        <v>42054.291766666647</v>
      </c>
      <c r="B13" s="36" t="str">
        <f>IF(A13&lt;'Time Breakdown'!$A$9,"",IF(VLOOKUP(A13,'Time Breakdown'!$A$9:$E$428,2,1)=VLOOKUP(A12,'Time Breakdown'!$A$9:$E$428,2,1)," ",VLOOKUP(A13,'Time Breakdown'!$A$9:$E$428,2,1)))</f>
        <v/>
      </c>
      <c r="C13" s="133"/>
      <c r="D13" s="37">
        <f t="shared" si="11"/>
        <v>42055.291766666647</v>
      </c>
      <c r="E13" s="36" t="str">
        <f>IF(D13&lt;'Time Breakdown'!$A$9,"",IF(VLOOKUP(D13,'Time Breakdown'!$A$9:$E$428,2,1)=VLOOKUP(D12,'Time Breakdown'!$A$9:$E$428,2,1)," ",VLOOKUP(D13,'Time Breakdown'!$A$9:$E$428,2,1)))</f>
        <v xml:space="preserve"> </v>
      </c>
      <c r="F13" s="355"/>
      <c r="G13" s="37">
        <f t="shared" si="0"/>
        <v>42056.291766666647</v>
      </c>
      <c r="H13" s="36" t="str">
        <f>IF(G13&lt;'Time Breakdown'!$A$9,"",IF(VLOOKUP(G13,'Time Breakdown'!$A$9:$E$428,2,1)=VLOOKUP(G12,'Time Breakdown'!$A$9:$E$428,2,1)," ",VLOOKUP(G13,'Time Breakdown'!$A$9:$E$428,2,1)))</f>
        <v xml:space="preserve"> </v>
      </c>
      <c r="I13" s="355"/>
      <c r="J13" s="37">
        <f t="shared" si="1"/>
        <v>42057.291766666647</v>
      </c>
      <c r="K13" s="36" t="str">
        <f>IF(J13&lt;'Time Breakdown'!$A$9,"",IF(VLOOKUP(J13,'Time Breakdown'!$A$9:$E$428,2,1)=VLOOKUP(J12,'Time Breakdown'!$A$9:$E$428,2,1)," ",VLOOKUP(J13,'Time Breakdown'!$A$9:$E$428,2,1)))</f>
        <v xml:space="preserve"> </v>
      </c>
      <c r="L13" s="355"/>
      <c r="M13" s="37">
        <f t="shared" si="2"/>
        <v>42058.291766666647</v>
      </c>
      <c r="N13" s="36" t="str">
        <f>IF(M13&lt;'Time Breakdown'!$A$9,"",IF(VLOOKUP(M13,'Time Breakdown'!$A$9:$E$428,2,1)=VLOOKUP(M12,'Time Breakdown'!$A$9:$E$428,2,1)," ",VLOOKUP(M13,'Time Breakdown'!$A$9:$E$428,2,1)))</f>
        <v xml:space="preserve"> </v>
      </c>
      <c r="O13" s="355"/>
      <c r="P13" s="37">
        <f t="shared" si="3"/>
        <v>42059.291766666647</v>
      </c>
      <c r="Q13" s="36" t="str">
        <f>IF(P13&lt;'Time Breakdown'!$A$9,"",IF(VLOOKUP(P13,'Time Breakdown'!$A$9:$E$428,2,1)=VLOOKUP(P12,'Time Breakdown'!$A$9:$E$428,2,1)," ",VLOOKUP(P13,'Time Breakdown'!$A$9:$E$428,2,1)))</f>
        <v>RIH to bottom</v>
      </c>
      <c r="R13" s="355"/>
      <c r="S13" s="144">
        <f t="shared" si="4"/>
        <v>42060.291766666647</v>
      </c>
      <c r="T13" s="36" t="str">
        <f>IF(S13&lt;'Time Breakdown'!$A$9,"",IF(VLOOKUP(S13,'Time Breakdown'!$A$9:$E$428,2,1)=VLOOKUP(S12,'Time Breakdown'!$A$9:$E$428,2,1)," ",VLOOKUP(S13,'Time Breakdown'!$A$9:$E$428,2,1)))</f>
        <v>R/U cmt head &amp; surface lines</v>
      </c>
      <c r="U13" s="355"/>
      <c r="V13" s="37">
        <f t="shared" si="5"/>
        <v>42061.291766666647</v>
      </c>
      <c r="W13" s="36" t="str">
        <f>IF(V13&lt;'Time Breakdown'!$A$9,"",IF(VLOOKUP(V13,'Time Breakdown'!$A$9:$E$428,2,1)=VLOOKUP(V12,'Time Breakdown'!$A$9:$E$428,2,1)," ",VLOOKUP(V13,'Time Breakdown'!$A$9:$E$428,2,1)))</f>
        <v xml:space="preserve"> </v>
      </c>
      <c r="X13" s="355"/>
      <c r="Y13" s="37">
        <f t="shared" si="6"/>
        <v>42062.291766666647</v>
      </c>
      <c r="Z13" s="36" t="str">
        <f>IF(Y13&lt;'Time Breakdown'!$A$9,"",IF(VLOOKUP(Y13,'Time Breakdown'!$A$9:$E$428,2,1)=VLOOKUP(Y12,'Time Breakdown'!$A$9:$E$428,2,1)," ",VLOOKUP(Y13,'Time Breakdown'!$A$9:$E$428,2,1)))</f>
        <v xml:space="preserve"> </v>
      </c>
      <c r="AA13" s="355"/>
      <c r="AB13" s="37">
        <f t="shared" si="7"/>
        <v>42063.291766666647</v>
      </c>
      <c r="AC13" s="36" t="str">
        <f>IF(AB13&lt;'Time Breakdown'!$A$9,"",IF(VLOOKUP(AB13,'Time Breakdown'!$A$9:$E$428,2,1)=VLOOKUP(AB12,'Time Breakdown'!$A$9:$E$428,2,1)," ",VLOOKUP(AB13,'Time Breakdown'!$A$9:$E$428,2,1)))</f>
        <v xml:space="preserve"> </v>
      </c>
      <c r="AD13" s="355"/>
      <c r="AE13" s="37">
        <f t="shared" si="8"/>
        <v>42064.291766666647</v>
      </c>
      <c r="AF13" s="36" t="str">
        <f>IF(AE13&lt;'Time Breakdown'!$A$9,"",IF(VLOOKUP(AE13,'Time Breakdown'!$A$9:$E$428,2,1)=VLOOKUP(AE12,'Time Breakdown'!$A$9:$E$428,2,1)," ",VLOOKUP(AE13,'Time Breakdown'!$A$9:$E$428,2,1)))</f>
        <v xml:space="preserve"> </v>
      </c>
      <c r="AG13" s="355"/>
      <c r="AH13" s="37">
        <f t="shared" si="9"/>
        <v>42065.291766666647</v>
      </c>
      <c r="AI13" s="36" t="str">
        <f>IF(AH13&lt;'Time Breakdown'!$A$9,"",IF(VLOOKUP(AH13,'Time Breakdown'!$A$9:$E$428,2,1)=VLOOKUP(AH12,'Time Breakdown'!$A$9:$E$428,2,1)," ",VLOOKUP(AH13,'Time Breakdown'!$A$9:$E$428,2,1)))</f>
        <v xml:space="preserve"> </v>
      </c>
      <c r="AJ13" s="355"/>
    </row>
    <row r="14" spans="1:57" ht="15" customHeight="1" x14ac:dyDescent="0.3">
      <c r="A14" s="37">
        <f t="shared" si="10"/>
        <v>42054.333433333311</v>
      </c>
      <c r="B14" s="36" t="str">
        <f>IF(A14&lt;'Time Breakdown'!$A$9,"",IF(VLOOKUP(A14,'Time Breakdown'!$A$9:$E$428,2,1)=VLOOKUP(A13,'Time Breakdown'!$A$9:$E$428,2,1)," ",VLOOKUP(A14,'Time Breakdown'!$A$9:$E$428,2,1)))</f>
        <v/>
      </c>
      <c r="C14" s="133"/>
      <c r="D14" s="37">
        <f t="shared" si="11"/>
        <v>42055.333433333311</v>
      </c>
      <c r="E14" s="36" t="str">
        <f>IF(D14&lt;'Time Breakdown'!$A$9,"",IF(VLOOKUP(D14,'Time Breakdown'!$A$9:$E$428,2,1)=VLOOKUP(D13,'Time Breakdown'!$A$9:$E$428,2,1)," ",VLOOKUP(D14,'Time Breakdown'!$A$9:$E$428,2,1)))</f>
        <v>P/T XMT void, hgr neck seal &amp; body</v>
      </c>
      <c r="F14" s="355"/>
      <c r="G14" s="37">
        <f t="shared" si="0"/>
        <v>42056.333433333311</v>
      </c>
      <c r="H14" s="36" t="str">
        <f>IF(G14&lt;'Time Breakdown'!$A$9,"",IF(VLOOKUP(G14,'Time Breakdown'!$A$9:$E$428,2,1)=VLOOKUP(G13,'Time Breakdown'!$A$9:$E$428,2,1)," ",VLOOKUP(G14,'Time Breakdown'!$A$9:$E$428,2,1)))</f>
        <v xml:space="preserve"> </v>
      </c>
      <c r="I14" s="355"/>
      <c r="J14" s="37">
        <f t="shared" si="1"/>
        <v>42057.333433333311</v>
      </c>
      <c r="K14" s="36" t="str">
        <f>IF(J14&lt;'Time Breakdown'!$A$9,"",IF(VLOOKUP(J14,'Time Breakdown'!$A$9:$E$428,2,1)=VLOOKUP(J13,'Time Breakdown'!$A$9:$E$428,2,1)," ",VLOOKUP(J14,'Time Breakdown'!$A$9:$E$428,2,1)))</f>
        <v xml:space="preserve"> </v>
      </c>
      <c r="L14" s="355"/>
      <c r="M14" s="37">
        <f t="shared" si="2"/>
        <v>42058.333433333311</v>
      </c>
      <c r="N14" s="36" t="str">
        <f>IF(M14&lt;'Time Breakdown'!$A$9,"",IF(VLOOKUP(M14,'Time Breakdown'!$A$9:$E$428,2,1)=VLOOKUP(M13,'Time Breakdown'!$A$9:$E$428,2,1)," ",VLOOKUP(M14,'Time Breakdown'!$A$9:$E$428,2,1)))</f>
        <v xml:space="preserve"> </v>
      </c>
      <c r="O14" s="355"/>
      <c r="P14" s="37">
        <f t="shared" si="3"/>
        <v>42059.333433333311</v>
      </c>
      <c r="Q14" s="36" t="str">
        <f>IF(P14&lt;'Time Breakdown'!$A$9,"",IF(VLOOKUP(P14,'Time Breakdown'!$A$9:$E$428,2,1)=VLOOKUP(P13,'Time Breakdown'!$A$9:$E$428,2,1)," ",VLOOKUP(P14,'Time Breakdown'!$A$9:$E$428,2,1)))</f>
        <v xml:space="preserve"> </v>
      </c>
      <c r="R14" s="355"/>
      <c r="S14" s="144">
        <f t="shared" si="4"/>
        <v>42060.333433333311</v>
      </c>
      <c r="T14" s="36" t="str">
        <f>IF(S14&lt;'Time Breakdown'!$A$9,"",IF(VLOOKUP(S14,'Time Breakdown'!$A$9:$E$428,2,1)=VLOOKUP(S13,'Time Breakdown'!$A$9:$E$428,2,1)," ",VLOOKUP(S14,'Time Breakdown'!$A$9:$E$428,2,1)))</f>
        <v>Cement 1st Stage</v>
      </c>
      <c r="U14" s="355"/>
      <c r="V14" s="37">
        <f t="shared" si="5"/>
        <v>42061.333433333311</v>
      </c>
      <c r="W14" s="36" t="str">
        <f>IF(V14&lt;'Time Breakdown'!$A$9,"",IF(VLOOKUP(V14,'Time Breakdown'!$A$9:$E$428,2,1)=VLOOKUP(V13,'Time Breakdown'!$A$9:$E$428,2,1)," ",VLOOKUP(V14,'Time Breakdown'!$A$9:$E$428,2,1)))</f>
        <v xml:space="preserve">Function test BOP's, install bell nipple </v>
      </c>
      <c r="X14" s="355"/>
      <c r="Y14" s="37">
        <f t="shared" si="6"/>
        <v>42062.333433333311</v>
      </c>
      <c r="Z14" s="36" t="str">
        <f>IF(Y14&lt;'Time Breakdown'!$A$9,"",IF(VLOOKUP(Y14,'Time Breakdown'!$A$9:$E$428,2,1)=VLOOKUP(Y13,'Time Breakdown'!$A$9:$E$428,2,1)," ",VLOOKUP(Y14,'Time Breakdown'!$A$9:$E$428,2,1)))</f>
        <v xml:space="preserve"> </v>
      </c>
      <c r="AA14" s="355"/>
      <c r="AB14" s="37">
        <f t="shared" si="7"/>
        <v>42063.333433333311</v>
      </c>
      <c r="AC14" s="36" t="str">
        <f>IF(AB14&lt;'Time Breakdown'!$A$9,"",IF(VLOOKUP(AB14,'Time Breakdown'!$A$9:$E$428,2,1)=VLOOKUP(AB13,'Time Breakdown'!$A$9:$E$428,2,1)," ",VLOOKUP(AB14,'Time Breakdown'!$A$9:$E$428,2,1)))</f>
        <v xml:space="preserve"> </v>
      </c>
      <c r="AD14" s="355"/>
      <c r="AE14" s="37">
        <f t="shared" si="8"/>
        <v>42064.333433333311</v>
      </c>
      <c r="AF14" s="36" t="str">
        <f>IF(AE14&lt;'Time Breakdown'!$A$9,"",IF(VLOOKUP(AE14,'Time Breakdown'!$A$9:$E$428,2,1)=VLOOKUP(AE13,'Time Breakdown'!$A$9:$E$428,2,1)," ",VLOOKUP(AE14,'Time Breakdown'!$A$9:$E$428,2,1)))</f>
        <v xml:space="preserve"> </v>
      </c>
      <c r="AG14" s="355"/>
      <c r="AH14" s="37">
        <f t="shared" si="9"/>
        <v>42065.333433333311</v>
      </c>
      <c r="AI14" s="36" t="str">
        <f>IF(AH14&lt;'Time Breakdown'!$A$9,"",IF(VLOOKUP(AH14,'Time Breakdown'!$A$9:$E$428,2,1)=VLOOKUP(AH13,'Time Breakdown'!$A$9:$E$428,2,1)," ",VLOOKUP(AH14,'Time Breakdown'!$A$9:$E$428,2,1)))</f>
        <v xml:space="preserve"> </v>
      </c>
      <c r="AJ14" s="355"/>
    </row>
    <row r="15" spans="1:57" ht="15" customHeight="1" x14ac:dyDescent="0.3">
      <c r="A15" s="37">
        <f t="shared" si="10"/>
        <v>42054.375099999976</v>
      </c>
      <c r="B15" s="36" t="str">
        <f>IF(A15&lt;'Time Breakdown'!$A$9,"",IF(VLOOKUP(A15,'Time Breakdown'!$A$9:$E$428,2,1)=VLOOKUP(A14,'Time Breakdown'!$A$9:$E$428,2,1)," ",VLOOKUP(A15,'Time Breakdown'!$A$9:$E$428,2,1)))</f>
        <v/>
      </c>
      <c r="C15" s="133"/>
      <c r="D15" s="37">
        <f t="shared" si="11"/>
        <v>42055.375099999976</v>
      </c>
      <c r="E15" s="36" t="str">
        <f>IF(D15&lt;'Time Breakdown'!$A$9,"",IF(VLOOKUP(D15,'Time Breakdown'!$A$9:$E$428,2,1)=VLOOKUP(D14,'Time Breakdown'!$A$9:$E$428,2,1)," ",VLOOKUP(D15,'Time Breakdown'!$A$9:$E$428,2,1)))</f>
        <v xml:space="preserve"> </v>
      </c>
      <c r="F15" s="355"/>
      <c r="G15" s="37">
        <f t="shared" si="0"/>
        <v>42056.375099999976</v>
      </c>
      <c r="H15" s="36" t="str">
        <f>IF(G15&lt;'Time Breakdown'!$A$9,"",IF(VLOOKUP(G15,'Time Breakdown'!$A$9:$E$428,2,1)=VLOOKUP(G14,'Time Breakdown'!$A$9:$E$428,2,1)," ",VLOOKUP(G15,'Time Breakdown'!$A$9:$E$428,2,1)))</f>
        <v xml:space="preserve"> </v>
      </c>
      <c r="I15" s="355"/>
      <c r="J15" s="37">
        <f t="shared" si="1"/>
        <v>42057.375099999976</v>
      </c>
      <c r="K15" s="36" t="str">
        <f>IF(J15&lt;'Time Breakdown'!$A$9,"",IF(VLOOKUP(J15,'Time Breakdown'!$A$9:$E$428,2,1)=VLOOKUP(J14,'Time Breakdown'!$A$9:$E$428,2,1)," ",VLOOKUP(J15,'Time Breakdown'!$A$9:$E$428,2,1)))</f>
        <v xml:space="preserve"> </v>
      </c>
      <c r="L15" s="355"/>
      <c r="M15" s="37">
        <f t="shared" si="2"/>
        <v>42058.375099999976</v>
      </c>
      <c r="N15" s="36" t="str">
        <f>IF(M15&lt;'Time Breakdown'!$A$9,"",IF(VLOOKUP(M15,'Time Breakdown'!$A$9:$E$428,2,1)=VLOOKUP(M14,'Time Breakdown'!$A$9:$E$428,2,1)," ",VLOOKUP(M15,'Time Breakdown'!$A$9:$E$428,2,1)))</f>
        <v xml:space="preserve"> </v>
      </c>
      <c r="O15" s="355"/>
      <c r="P15" s="37">
        <f t="shared" si="3"/>
        <v>42059.375099999976</v>
      </c>
      <c r="Q15" s="36" t="str">
        <f>IF(P15&lt;'Time Breakdown'!$A$9,"",IF(VLOOKUP(P15,'Time Breakdown'!$A$9:$E$428,2,1)=VLOOKUP(P14,'Time Breakdown'!$A$9:$E$428,2,1)," ",VLOOKUP(P15,'Time Breakdown'!$A$9:$E$428,2,1)))</f>
        <v>Pump sweeps, Spot KCl pill</v>
      </c>
      <c r="R15" s="355"/>
      <c r="S15" s="144">
        <f t="shared" si="4"/>
        <v>42060.375099999976</v>
      </c>
      <c r="T15" s="36" t="str">
        <f>IF(S15&lt;'Time Breakdown'!$A$9,"",IF(VLOOKUP(S15,'Time Breakdown'!$A$9:$E$428,2,1)=VLOOKUP(S14,'Time Breakdown'!$A$9:$E$428,2,1)," ",VLOOKUP(S15,'Time Breakdown'!$A$9:$E$428,2,1)))</f>
        <v xml:space="preserve"> </v>
      </c>
      <c r="U15" s="355"/>
      <c r="V15" s="37">
        <f t="shared" si="5"/>
        <v>42061.375099999976</v>
      </c>
      <c r="W15" s="36" t="str">
        <f>IF(V15&lt;'Time Breakdown'!$A$9,"",IF(VLOOKUP(V15,'Time Breakdown'!$A$9:$E$428,2,1)=VLOOKUP(V14,'Time Breakdown'!$A$9:$E$428,2,1)," ",VLOOKUP(V15,'Time Breakdown'!$A$9:$E$428,2,1)))</f>
        <v>Test well against ISR blind shear to 2,000psi</v>
      </c>
      <c r="X15" s="355"/>
      <c r="Y15" s="37">
        <f t="shared" si="6"/>
        <v>42062.375099999976</v>
      </c>
      <c r="Z15" s="36" t="str">
        <f>IF(Y15&lt;'Time Breakdown'!$A$9,"",IF(VLOOKUP(Y15,'Time Breakdown'!$A$9:$E$428,2,1)=VLOOKUP(Y14,'Time Breakdown'!$A$9:$E$428,2,1)," ",VLOOKUP(Y15,'Time Breakdown'!$A$9:$E$428,2,1)))</f>
        <v>Rig Up SDC</v>
      </c>
      <c r="AA15" s="355"/>
      <c r="AB15" s="37">
        <f t="shared" si="7"/>
        <v>42063.375099999976</v>
      </c>
      <c r="AC15" s="36" t="str">
        <f>IF(AB15&lt;'Time Breakdown'!$A$9,"",IF(VLOOKUP(AB15,'Time Breakdown'!$A$9:$E$428,2,1)=VLOOKUP(AB14,'Time Breakdown'!$A$9:$E$428,2,1)," ",VLOOKUP(AB15,'Time Breakdown'!$A$9:$E$428,2,1)))</f>
        <v xml:space="preserve"> </v>
      </c>
      <c r="AD15" s="355"/>
      <c r="AE15" s="37">
        <f t="shared" si="8"/>
        <v>42064.375099999976</v>
      </c>
      <c r="AF15" s="36" t="str">
        <f>IF(AE15&lt;'Time Breakdown'!$A$9,"",IF(VLOOKUP(AE15,'Time Breakdown'!$A$9:$E$428,2,1)=VLOOKUP(AE14,'Time Breakdown'!$A$9:$E$428,2,1)," ",VLOOKUP(AE15,'Time Breakdown'!$A$9:$E$428,2,1)))</f>
        <v xml:space="preserve"> </v>
      </c>
      <c r="AG15" s="355"/>
      <c r="AH15" s="37">
        <f t="shared" si="9"/>
        <v>42065.375099999976</v>
      </c>
      <c r="AI15" s="36" t="str">
        <f>IF(AH15&lt;'Time Breakdown'!$A$9,"",IF(VLOOKUP(AH15,'Time Breakdown'!$A$9:$E$428,2,1)=VLOOKUP(AH14,'Time Breakdown'!$A$9:$E$428,2,1)," ",VLOOKUP(AH15,'Time Breakdown'!$A$9:$E$428,2,1)))</f>
        <v xml:space="preserve"> </v>
      </c>
      <c r="AJ15" s="355"/>
    </row>
    <row r="16" spans="1:57" ht="15" customHeight="1" x14ac:dyDescent="0.3">
      <c r="A16" s="37">
        <f t="shared" si="10"/>
        <v>42054.41676666664</v>
      </c>
      <c r="B16" s="36" t="e">
        <f>IF(A16&lt;'Time Breakdown'!$A$9,"",IF(VLOOKUP(A16,'Time Breakdown'!$A$9:$E$428,2,1)=VLOOKUP(A15,'Time Breakdown'!$A$9:$E$428,2,1)," ",VLOOKUP(A16,'Time Breakdown'!$A$9:$E$428,2,1)))</f>
        <v>#N/A</v>
      </c>
      <c r="C16" s="133"/>
      <c r="D16" s="37">
        <f t="shared" si="11"/>
        <v>42055.41676666664</v>
      </c>
      <c r="E16" s="36" t="str">
        <f>IF(D16&lt;'Time Breakdown'!$A$9,"",IF(VLOOKUP(D16,'Time Breakdown'!$A$9:$E$428,2,1)=VLOOKUP(D15,'Time Breakdown'!$A$9:$E$428,2,1)," ",VLOOKUP(D16,'Time Breakdown'!$A$9:$E$428,2,1)))</f>
        <v xml:space="preserve"> </v>
      </c>
      <c r="F16" s="355"/>
      <c r="G16" s="37">
        <f t="shared" si="0"/>
        <v>42056.41676666664</v>
      </c>
      <c r="H16" s="36" t="str">
        <f>IF(G16&lt;'Time Breakdown'!$A$9,"",IF(VLOOKUP(G16,'Time Breakdown'!$A$9:$E$428,2,1)=VLOOKUP(G15,'Time Breakdown'!$A$9:$E$428,2,1)," ",VLOOKUP(G16,'Time Breakdown'!$A$9:$E$428,2,1)))</f>
        <v>R/U and run 20" centroller gyro</v>
      </c>
      <c r="I16" s="355"/>
      <c r="J16" s="37">
        <f t="shared" si="1"/>
        <v>42057.41676666664</v>
      </c>
      <c r="K16" s="36" t="str">
        <f>IF(J16&lt;'Time Breakdown'!$A$9,"",IF(VLOOKUP(J16,'Time Breakdown'!$A$9:$E$428,2,1)=VLOOKUP(J15,'Time Breakdown'!$A$9:$E$428,2,1)," ",VLOOKUP(J16,'Time Breakdown'!$A$9:$E$428,2,1)))</f>
        <v xml:space="preserve"> </v>
      </c>
      <c r="L16" s="355"/>
      <c r="M16" s="37">
        <f t="shared" si="2"/>
        <v>42058.41676666664</v>
      </c>
      <c r="N16" s="36" t="str">
        <f>IF(M16&lt;'Time Breakdown'!$A$9,"",IF(VLOOKUP(M16,'Time Breakdown'!$A$9:$E$428,2,1)=VLOOKUP(M15,'Time Breakdown'!$A$9:$E$428,2,1)," ",VLOOKUP(M16,'Time Breakdown'!$A$9:$E$428,2,1)))</f>
        <v xml:space="preserve"> </v>
      </c>
      <c r="O16" s="355"/>
      <c r="P16" s="37">
        <f t="shared" si="3"/>
        <v>42059.41676666664</v>
      </c>
      <c r="Q16" s="36" t="str">
        <f>IF(P16&lt;'Time Breakdown'!$A$9,"",IF(VLOOKUP(P16,'Time Breakdown'!$A$9:$E$428,2,1)=VLOOKUP(P15,'Time Breakdown'!$A$9:$E$428,2,1)," ",VLOOKUP(P16,'Time Breakdown'!$A$9:$E$428,2,1)))</f>
        <v xml:space="preserve">POOH to surface </v>
      </c>
      <c r="R16" s="355"/>
      <c r="S16" s="144">
        <f t="shared" si="4"/>
        <v>42060.41676666664</v>
      </c>
      <c r="T16" s="36" t="str">
        <f>IF(S16&lt;'Time Breakdown'!$A$9,"",IF(VLOOKUP(S16,'Time Breakdown'!$A$9:$E$428,2,1)=VLOOKUP(S15,'Time Breakdown'!$A$9:$E$428,2,1)," ",VLOOKUP(S16,'Time Breakdown'!$A$9:$E$428,2,1)))</f>
        <v>Displace cement, P/T 2,000 psi, check floats.</v>
      </c>
      <c r="U16" s="355"/>
      <c r="V16" s="37">
        <f t="shared" si="5"/>
        <v>42061.41676666664</v>
      </c>
      <c r="W16" s="36" t="str">
        <f>IF(V16&lt;'Time Breakdown'!$A$9,"",IF(VLOOKUP(V16,'Time Breakdown'!$A$9:$E$428,2,1)=VLOOKUP(V15,'Time Breakdown'!$A$9:$E$428,2,1)," ",VLOOKUP(V16,'Time Breakdown'!$A$9:$E$428,2,1)))</f>
        <v>Install W/B</v>
      </c>
      <c r="X16" s="355"/>
      <c r="Y16" s="37">
        <f t="shared" si="6"/>
        <v>42062.41676666664</v>
      </c>
      <c r="Z16" s="36" t="str">
        <f>IF(Y16&lt;'Time Breakdown'!$A$9,"",IF(VLOOKUP(Y16,'Time Breakdown'!$A$9:$E$428,2,1)=VLOOKUP(Y15,'Time Breakdown'!$A$9:$E$428,2,1)," ",VLOOKUP(Y16,'Time Breakdown'!$A$9:$E$428,2,1)))</f>
        <v>Run 13-3/8" centroller gyro</v>
      </c>
      <c r="AA16" s="355"/>
      <c r="AB16" s="37">
        <f t="shared" si="7"/>
        <v>42063.41676666664</v>
      </c>
      <c r="AC16" s="36" t="str">
        <f>IF(AB16&lt;'Time Breakdown'!$A$9,"",IF(VLOOKUP(AB16,'Time Breakdown'!$A$9:$E$428,2,1)=VLOOKUP(AB15,'Time Breakdown'!$A$9:$E$428,2,1)," ",VLOOKUP(AB16,'Time Breakdown'!$A$9:$E$428,2,1)))</f>
        <v xml:space="preserve"> </v>
      </c>
      <c r="AD16" s="355"/>
      <c r="AE16" s="37">
        <f t="shared" si="8"/>
        <v>42064.41676666664</v>
      </c>
      <c r="AF16" s="36" t="str">
        <f>IF(AE16&lt;'Time Breakdown'!$A$9,"",IF(VLOOKUP(AE16,'Time Breakdown'!$A$9:$E$428,2,1)=VLOOKUP(AE15,'Time Breakdown'!$A$9:$E$428,2,1)," ",VLOOKUP(AE16,'Time Breakdown'!$A$9:$E$428,2,1)))</f>
        <v xml:space="preserve"> </v>
      </c>
      <c r="AG16" s="355"/>
      <c r="AH16" s="37">
        <f t="shared" si="9"/>
        <v>42065.41676666664</v>
      </c>
      <c r="AI16" s="36" t="str">
        <f>IF(AH16&lt;'Time Breakdown'!$A$9,"",IF(VLOOKUP(AH16,'Time Breakdown'!$A$9:$E$428,2,1)=VLOOKUP(AH15,'Time Breakdown'!$A$9:$E$428,2,1)," ",VLOOKUP(AH16,'Time Breakdown'!$A$9:$E$428,2,1)))</f>
        <v xml:space="preserve"> </v>
      </c>
      <c r="AJ16" s="355"/>
    </row>
    <row r="17" spans="1:36" ht="15" customHeight="1" x14ac:dyDescent="0.3">
      <c r="A17" s="37">
        <f t="shared" si="10"/>
        <v>42054.458433333304</v>
      </c>
      <c r="B17" s="36" t="str">
        <f>IF(A17&lt;'Time Breakdown'!$A$9,"",IF(VLOOKUP(A17,'Time Breakdown'!$A$9:$E$428,2,1)=VLOOKUP(A16,'Time Breakdown'!$A$9:$E$428,2,1)," ",VLOOKUP(A17,'Time Breakdown'!$A$9:$E$428,2,1)))</f>
        <v>Shear GLV, inflow test GLV</v>
      </c>
      <c r="C17" s="133"/>
      <c r="D17" s="37">
        <f t="shared" si="11"/>
        <v>42055.458433333304</v>
      </c>
      <c r="E17" s="36" t="str">
        <f>IF(D17&lt;'Time Breakdown'!$A$9,"",IF(VLOOKUP(D17,'Time Breakdown'!$A$9:$E$428,2,1)=VLOOKUP(D16,'Time Breakdown'!$A$9:$E$428,2,1)," ",VLOOKUP(D17,'Time Breakdown'!$A$9:$E$428,2,1)))</f>
        <v>R/U Sline &amp; PCE, ret. CRQ/DBSS, R/D S/L &amp; PCE</v>
      </c>
      <c r="F17" s="355"/>
      <c r="G17" s="37">
        <f t="shared" si="0"/>
        <v>42056.458433333304</v>
      </c>
      <c r="H17" s="36" t="str">
        <f>IF(G17&lt;'Time Breakdown'!$A$9,"",IF(VLOOKUP(G17,'Time Breakdown'!$A$9:$E$428,2,1)=VLOOKUP(G16,'Time Breakdown'!$A$9:$E$428,2,1)," ",VLOOKUP(G17,'Time Breakdown'!$A$9:$E$428,2,1)))</f>
        <v xml:space="preserve"> </v>
      </c>
      <c r="I17" s="355"/>
      <c r="J17" s="37">
        <f t="shared" si="1"/>
        <v>42057.458433333304</v>
      </c>
      <c r="K17" s="36" t="str">
        <f>IF(J17&lt;'Time Breakdown'!$A$9,"",IF(VLOOKUP(J17,'Time Breakdown'!$A$9:$E$428,2,1)=VLOOKUP(J16,'Time Breakdown'!$A$9:$E$428,2,1)," ",VLOOKUP(J17,'Time Breakdown'!$A$9:$E$428,2,1)))</f>
        <v xml:space="preserve"> </v>
      </c>
      <c r="L17" s="355"/>
      <c r="M17" s="37">
        <f t="shared" si="2"/>
        <v>42058.458433333304</v>
      </c>
      <c r="N17" s="36" t="str">
        <f>IF(M17&lt;'Time Breakdown'!$A$9,"",IF(VLOOKUP(M17,'Time Breakdown'!$A$9:$E$428,2,1)=VLOOKUP(M16,'Time Breakdown'!$A$9:$E$428,2,1)," ",VLOOKUP(M17,'Time Breakdown'!$A$9:$E$428,2,1)))</f>
        <v xml:space="preserve"> </v>
      </c>
      <c r="O17" s="355"/>
      <c r="P17" s="37">
        <f t="shared" si="3"/>
        <v>42059.458433333304</v>
      </c>
      <c r="Q17" s="36" t="str">
        <f>IF(P17&lt;'Time Breakdown'!$A$9,"",IF(VLOOKUP(P17,'Time Breakdown'!$A$9:$E$428,2,1)=VLOOKUP(P16,'Time Breakdown'!$A$9:$E$428,2,1)," ",VLOOKUP(P17,'Time Breakdown'!$A$9:$E$428,2,1)))</f>
        <v xml:space="preserve"> </v>
      </c>
      <c r="R17" s="355"/>
      <c r="S17" s="144">
        <f t="shared" si="4"/>
        <v>42060.458433333304</v>
      </c>
      <c r="T17" s="36" t="str">
        <f>IF(S17&lt;'Time Breakdown'!$A$9,"",IF(VLOOKUP(S17,'Time Breakdown'!$A$9:$E$428,2,1)=VLOOKUP(S16,'Time Breakdown'!$A$9:$E$428,2,1)," ",VLOOKUP(S17,'Time Breakdown'!$A$9:$E$428,2,1)))</f>
        <v>Lift diverter and LP riser ± 3 ft</v>
      </c>
      <c r="U17" s="355"/>
      <c r="V17" s="37">
        <f t="shared" si="5"/>
        <v>42061.458433333304</v>
      </c>
      <c r="W17" s="36" t="str">
        <f>IF(V17&lt;'Time Breakdown'!$A$9,"",IF(VLOOKUP(V17,'Time Breakdown'!$A$9:$E$428,2,1)=VLOOKUP(V16,'Time Breakdown'!$A$9:$E$428,2,1)," ",VLOOKUP(V17,'Time Breakdown'!$A$9:$E$428,2,1)))</f>
        <v>Lay out 16" BHA from derrick</v>
      </c>
      <c r="X17" s="355"/>
      <c r="Y17" s="37">
        <f t="shared" si="6"/>
        <v>42062.458433333304</v>
      </c>
      <c r="Z17" s="36" t="str">
        <f>IF(Y17&lt;'Time Breakdown'!$A$9,"",IF(VLOOKUP(Y17,'Time Breakdown'!$A$9:$E$428,2,1)=VLOOKUP(Y16,'Time Breakdown'!$A$9:$E$428,2,1)," ",VLOOKUP(Y17,'Time Breakdown'!$A$9:$E$428,2,1)))</f>
        <v xml:space="preserve"> </v>
      </c>
      <c r="AA17" s="355"/>
      <c r="AB17" s="37">
        <f t="shared" si="7"/>
        <v>42063.458433333304</v>
      </c>
      <c r="AC17" s="36" t="str">
        <f>IF(AB17&lt;'Time Breakdown'!$A$9,"",IF(VLOOKUP(AB17,'Time Breakdown'!$A$9:$E$428,2,1)=VLOOKUP(AB16,'Time Breakdown'!$A$9:$E$428,2,1)," ",VLOOKUP(AB17,'Time Breakdown'!$A$9:$E$428,2,1)))</f>
        <v xml:space="preserve"> </v>
      </c>
      <c r="AD17" s="355"/>
      <c r="AE17" s="37">
        <f t="shared" si="8"/>
        <v>42064.458433333304</v>
      </c>
      <c r="AF17" s="36" t="str">
        <f>IF(AE17&lt;'Time Breakdown'!$A$9,"",IF(VLOOKUP(AE17,'Time Breakdown'!$A$9:$E$428,2,1)=VLOOKUP(AE16,'Time Breakdown'!$A$9:$E$428,2,1)," ",VLOOKUP(AE17,'Time Breakdown'!$A$9:$E$428,2,1)))</f>
        <v>Flow chk, change gear  Hi, TD survey</v>
      </c>
      <c r="AG17" s="355"/>
      <c r="AH17" s="37">
        <f t="shared" si="9"/>
        <v>42065.458433333304</v>
      </c>
      <c r="AI17" s="36" t="str">
        <f>IF(AH17&lt;'Time Breakdown'!$A$9,"",IF(VLOOKUP(AH17,'Time Breakdown'!$A$9:$E$428,2,1)=VLOOKUP(AH16,'Time Breakdown'!$A$9:$E$428,2,1)," ",VLOOKUP(AH17,'Time Breakdown'!$A$9:$E$428,2,1)))</f>
        <v xml:space="preserve"> </v>
      </c>
      <c r="AJ17" s="355"/>
    </row>
    <row r="18" spans="1:36" ht="15" customHeight="1" x14ac:dyDescent="0.3">
      <c r="A18" s="37">
        <f t="shared" si="10"/>
        <v>42054.500099999968</v>
      </c>
      <c r="B18" s="36" t="str">
        <f>IF(A18&lt;'Time Breakdown'!$A$9,"",IF(VLOOKUP(A18,'Time Breakdown'!$A$9:$E$428,2,1)=VLOOKUP(A17,'Time Breakdown'!$A$9:$E$428,2,1)," ",VLOOKUP(A18,'Time Breakdown'!$A$9:$E$428,2,1)))</f>
        <v>R/U Sline, install CRQ/DBSS, P/T, R/D Sline</v>
      </c>
      <c r="C18" s="133"/>
      <c r="D18" s="37">
        <f t="shared" si="11"/>
        <v>42055.500099999968</v>
      </c>
      <c r="E18" s="36" t="str">
        <f>IF(D18&lt;'Time Breakdown'!$A$9,"",IF(VLOOKUP(D18,'Time Breakdown'!$A$9:$E$428,2,1)=VLOOKUP(D17,'Time Breakdown'!$A$9:$E$428,2,1)," ",VLOOKUP(D18,'Time Breakdown'!$A$9:$E$428,2,1)))</f>
        <v xml:space="preserve"> </v>
      </c>
      <c r="F18" s="355"/>
      <c r="G18" s="37">
        <f t="shared" si="0"/>
        <v>42056.500099999968</v>
      </c>
      <c r="H18" s="36" t="str">
        <f>IF(G18&lt;'Time Breakdown'!$A$9,"",IF(VLOOKUP(G18,'Time Breakdown'!$A$9:$E$428,2,1)=VLOOKUP(G17,'Time Breakdown'!$A$9:$E$428,2,1)," ",VLOOKUP(G18,'Time Breakdown'!$A$9:$E$428,2,1)))</f>
        <v>Slip and cut D/L. Change out Martin decker. Replace saversub</v>
      </c>
      <c r="I18" s="355"/>
      <c r="J18" s="37">
        <f t="shared" si="1"/>
        <v>42057.500099999968</v>
      </c>
      <c r="K18" s="36" t="str">
        <f>IF(J18&lt;'Time Breakdown'!$A$9,"",IF(VLOOKUP(J18,'Time Breakdown'!$A$9:$E$428,2,1)=VLOOKUP(J17,'Time Breakdown'!$A$9:$E$428,2,1)," ",VLOOKUP(J18,'Time Breakdown'!$A$9:$E$428,2,1)))</f>
        <v xml:space="preserve"> </v>
      </c>
      <c r="L18" s="355"/>
      <c r="M18" s="37">
        <f t="shared" si="2"/>
        <v>42058.500099999968</v>
      </c>
      <c r="N18" s="36" t="str">
        <f>IF(M18&lt;'Time Breakdown'!$A$9,"",IF(VLOOKUP(M18,'Time Breakdown'!$A$9:$E$428,2,1)=VLOOKUP(M17,'Time Breakdown'!$A$9:$E$428,2,1)," ",VLOOKUP(M18,'Time Breakdown'!$A$9:$E$428,2,1)))</f>
        <v xml:space="preserve"> </v>
      </c>
      <c r="O18" s="355"/>
      <c r="P18" s="37">
        <f t="shared" si="3"/>
        <v>42059.500099999968</v>
      </c>
      <c r="Q18" s="36" t="str">
        <f>IF(P18&lt;'Time Breakdown'!$A$9,"",IF(VLOOKUP(P18,'Time Breakdown'!$A$9:$E$428,2,1)=VLOOKUP(P17,'Time Breakdown'!$A$9:$E$428,2,1)," ",VLOOKUP(P18,'Time Breakdown'!$A$9:$E$428,2,1)))</f>
        <v xml:space="preserve"> </v>
      </c>
      <c r="R18" s="355"/>
      <c r="S18" s="144">
        <f t="shared" si="4"/>
        <v>42060.500099999968</v>
      </c>
      <c r="T18" s="36" t="str">
        <f>IF(S18&lt;'Time Breakdown'!$A$9,"",IF(VLOOKUP(S18,'Time Breakdown'!$A$9:$E$428,2,1)=VLOOKUP(S17,'Time Breakdown'!$A$9:$E$428,2,1)," ",VLOOKUP(S18,'Time Breakdown'!$A$9:$E$428,2,1)))</f>
        <v>Drop opening  bomb, open DV collar</v>
      </c>
      <c r="U18" s="355"/>
      <c r="V18" s="37">
        <f t="shared" si="5"/>
        <v>42061.500099999968</v>
      </c>
      <c r="W18" s="36" t="str">
        <f>IF(V18&lt;'Time Breakdown'!$A$9,"",IF(VLOOKUP(V18,'Time Breakdown'!$A$9:$E$428,2,1)=VLOOKUP(V17,'Time Breakdown'!$A$9:$E$428,2,1)," ",VLOOKUP(V18,'Time Breakdown'!$A$9:$E$428,2,1)))</f>
        <v xml:space="preserve">M/U 12-1/4" cleanout BHA and RIH to +/- 376 ft </v>
      </c>
      <c r="X18" s="355"/>
      <c r="Y18" s="37">
        <f t="shared" si="6"/>
        <v>42062.500099999968</v>
      </c>
      <c r="Z18" s="36" t="str">
        <f>IF(Y18&lt;'Time Breakdown'!$A$9,"",IF(VLOOKUP(Y18,'Time Breakdown'!$A$9:$E$428,2,1)=VLOOKUP(Y17,'Time Breakdown'!$A$9:$E$428,2,1)," ",VLOOKUP(Y18,'Time Breakdown'!$A$9:$E$428,2,1)))</f>
        <v xml:space="preserve"> </v>
      </c>
      <c r="AA18" s="355"/>
      <c r="AB18" s="37">
        <f t="shared" si="7"/>
        <v>42063.500099999968</v>
      </c>
      <c r="AC18" s="36" t="str">
        <f>IF(AB18&lt;'Time Breakdown'!$A$9,"",IF(VLOOKUP(AB18,'Time Breakdown'!$A$9:$E$428,2,1)=VLOOKUP(AB17,'Time Breakdown'!$A$9:$E$428,2,1)," ",VLOOKUP(AB18,'Time Breakdown'!$A$9:$E$428,2,1)))</f>
        <v xml:space="preserve"> </v>
      </c>
      <c r="AD18" s="355"/>
      <c r="AE18" s="37">
        <f t="shared" si="8"/>
        <v>42064.500099999968</v>
      </c>
      <c r="AF18" s="36" t="str">
        <f>IF(AE18&lt;'Time Breakdown'!$A$9,"",IF(VLOOKUP(AE18,'Time Breakdown'!$A$9:$E$428,2,1)=VLOOKUP(AE17,'Time Breakdown'!$A$9:$E$428,2,1)," ",VLOOKUP(AE18,'Time Breakdown'!$A$9:$E$428,2,1)))</f>
        <v>B/R OOH Hawar 7,179 ft to 5,866 ft 40 mins/std</v>
      </c>
      <c r="AG18" s="355"/>
      <c r="AH18" s="37">
        <f t="shared" si="9"/>
        <v>42065.500099999968</v>
      </c>
      <c r="AI18" s="36" t="str">
        <f>IF(AH18&lt;'Time Breakdown'!$A$9,"",IF(VLOOKUP(AH18,'Time Breakdown'!$A$9:$E$428,2,1)=VLOOKUP(AH17,'Time Breakdown'!$A$9:$E$428,2,1)," ",VLOOKUP(AH18,'Time Breakdown'!$A$9:$E$428,2,1)))</f>
        <v>B/R OOH NU from 4,075 ft to 3638 ft 40 mins/std</v>
      </c>
      <c r="AJ18" s="355"/>
    </row>
    <row r="19" spans="1:36" ht="15" customHeight="1" x14ac:dyDescent="0.3">
      <c r="A19" s="37">
        <f t="shared" si="10"/>
        <v>42054.541766666633</v>
      </c>
      <c r="B19" s="36" t="str">
        <f>IF(A19&lt;'Time Breakdown'!$A$9,"",IF(VLOOKUP(A19,'Time Breakdown'!$A$9:$E$428,2,1)=VLOOKUP(A18,'Time Breakdown'!$A$9:$E$428,2,1)," ",VLOOKUP(A19,'Time Breakdown'!$A$9:$E$428,2,1)))</f>
        <v xml:space="preserve"> </v>
      </c>
      <c r="C19" s="133"/>
      <c r="D19" s="37">
        <f t="shared" si="11"/>
        <v>42055.541766666633</v>
      </c>
      <c r="E19" s="36" t="str">
        <f>IF(D19&lt;'Time Breakdown'!$A$9,"",IF(VLOOKUP(D19,'Time Breakdown'!$A$9:$E$428,2,1)=VLOOKUP(D18,'Time Breakdown'!$A$9:$E$428,2,1)," ",VLOOKUP(D19,'Time Breakdown'!$A$9:$E$428,2,1)))</f>
        <v xml:space="preserve"> </v>
      </c>
      <c r="F19" s="355"/>
      <c r="G19" s="37">
        <f t="shared" si="0"/>
        <v>42056.541766666633</v>
      </c>
      <c r="H19" s="36" t="str">
        <f>IF(G19&lt;'Time Breakdown'!$A$9,"",IF(VLOOKUP(G19,'Time Breakdown'!$A$9:$E$428,2,1)=VLOOKUP(G18,'Time Breakdown'!$A$9:$E$428,2,1)," ",VLOOKUP(G19,'Time Breakdown'!$A$9:$E$428,2,1)))</f>
        <v xml:space="preserve"> </v>
      </c>
      <c r="I19" s="355"/>
      <c r="J19" s="37">
        <f t="shared" si="1"/>
        <v>42057.541766666633</v>
      </c>
      <c r="K19" s="36" t="str">
        <f>IF(J19&lt;'Time Breakdown'!$A$9,"",IF(VLOOKUP(J19,'Time Breakdown'!$A$9:$E$428,2,1)=VLOOKUP(J18,'Time Breakdown'!$A$9:$E$428,2,1)," ",VLOOKUP(J19,'Time Breakdown'!$A$9:$E$428,2,1)))</f>
        <v xml:space="preserve"> </v>
      </c>
      <c r="L19" s="355"/>
      <c r="M19" s="37">
        <f t="shared" si="2"/>
        <v>42058.541766666633</v>
      </c>
      <c r="N19" s="36" t="str">
        <f>IF(M19&lt;'Time Breakdown'!$A$9,"",IF(VLOOKUP(M19,'Time Breakdown'!$A$9:$E$428,2,1)=VLOOKUP(M18,'Time Breakdown'!$A$9:$E$428,2,1)," ",VLOOKUP(M19,'Time Breakdown'!$A$9:$E$428,2,1)))</f>
        <v xml:space="preserve"> </v>
      </c>
      <c r="O19" s="355"/>
      <c r="P19" s="37">
        <f t="shared" si="3"/>
        <v>42059.541766666633</v>
      </c>
      <c r="Q19" s="36" t="str">
        <f>IF(P19&lt;'Time Breakdown'!$A$9,"",IF(VLOOKUP(P19,'Time Breakdown'!$A$9:$E$428,2,1)=VLOOKUP(P18,'Time Breakdown'!$A$9:$E$428,2,1)," ",VLOOKUP(P19,'Time Breakdown'!$A$9:$E$428,2,1)))</f>
        <v xml:space="preserve"> </v>
      </c>
      <c r="R19" s="355"/>
      <c r="S19" s="144">
        <f t="shared" si="4"/>
        <v>42060.541766666633</v>
      </c>
      <c r="T19" s="36" t="str">
        <f>IF(S19&lt;'Time Breakdown'!$A$9,"",IF(VLOOKUP(S19,'Time Breakdown'!$A$9:$E$428,2,1)=VLOOKUP(S18,'Time Breakdown'!$A$9:$E$428,2,1)," ",VLOOKUP(S19,'Time Breakdown'!$A$9:$E$428,2,1)))</f>
        <v>Cement 2nd Stage.   Displace closing plug to stage collar.</v>
      </c>
      <c r="U19" s="355"/>
      <c r="V19" s="37">
        <f t="shared" si="5"/>
        <v>42061.541766666633</v>
      </c>
      <c r="W19" s="36" t="str">
        <f>IF(V19&lt;'Time Breakdown'!$A$9,"",IF(VLOOKUP(V19,'Time Breakdown'!$A$9:$E$428,2,1)=VLOOKUP(V18,'Time Breakdown'!$A$9:$E$428,2,1)," ",VLOOKUP(V19,'Time Breakdown'!$A$9:$E$428,2,1)))</f>
        <v xml:space="preserve"> </v>
      </c>
      <c r="X19" s="355"/>
      <c r="Y19" s="37">
        <f t="shared" si="6"/>
        <v>42062.541766666633</v>
      </c>
      <c r="Z19" s="36" t="str">
        <f>IF(Y19&lt;'Time Breakdown'!$A$9,"",IF(VLOOKUP(Y19,'Time Breakdown'!$A$9:$E$428,2,1)=VLOOKUP(Y18,'Time Breakdown'!$A$9:$E$428,2,1)," ",VLOOKUP(Y19,'Time Breakdown'!$A$9:$E$428,2,1)))</f>
        <v xml:space="preserve">Rig down </v>
      </c>
      <c r="AA19" s="355"/>
      <c r="AB19" s="37">
        <f t="shared" si="7"/>
        <v>42063.541766666633</v>
      </c>
      <c r="AC19" s="36" t="str">
        <f>IF(AB19&lt;'Time Breakdown'!$A$9,"",IF(VLOOKUP(AB19,'Time Breakdown'!$A$9:$E$428,2,1)=VLOOKUP(AB18,'Time Breakdown'!$A$9:$E$428,2,1)," ",VLOOKUP(AB19,'Time Breakdown'!$A$9:$E$428,2,1)))</f>
        <v xml:space="preserve"> </v>
      </c>
      <c r="AD19" s="355"/>
      <c r="AE19" s="37">
        <f t="shared" si="8"/>
        <v>42064.541766666633</v>
      </c>
      <c r="AF19" s="36" t="str">
        <f>IF(AE19&lt;'Time Breakdown'!$A$9,"",IF(VLOOKUP(AE19,'Time Breakdown'!$A$9:$E$428,2,1)=VLOOKUP(AE18,'Time Breakdown'!$A$9:$E$428,2,1)," ",VLOOKUP(AE19,'Time Breakdown'!$A$9:$E$428,2,1)))</f>
        <v xml:space="preserve"> </v>
      </c>
      <c r="AG19" s="355"/>
      <c r="AH19" s="37">
        <f t="shared" si="9"/>
        <v>42065.541766666633</v>
      </c>
      <c r="AI19" s="36" t="str">
        <f>IF(AH19&lt;'Time Breakdown'!$A$9,"",IF(VLOOKUP(AH19,'Time Breakdown'!$A$9:$E$428,2,1)=VLOOKUP(AH18,'Time Breakdown'!$A$9:$E$428,2,1)," ",VLOOKUP(AH19,'Time Breakdown'!$A$9:$E$428,2,1)))</f>
        <v xml:space="preserve"> </v>
      </c>
      <c r="AJ19" s="355"/>
    </row>
    <row r="20" spans="1:36" ht="15" customHeight="1" x14ac:dyDescent="0.3">
      <c r="A20" s="37">
        <f t="shared" si="10"/>
        <v>42054.583433333297</v>
      </c>
      <c r="B20" s="36" t="str">
        <f>IF(A20&lt;'Time Breakdown'!$A$9,"",IF(VLOOKUP(A20,'Time Breakdown'!$A$9:$E$428,2,1)=VLOOKUP(A19,'Time Breakdown'!$A$9:$E$428,2,1)," ",VLOOKUP(A20,'Time Breakdown'!$A$9:$E$428,2,1)))</f>
        <v xml:space="preserve"> </v>
      </c>
      <c r="C20" s="133"/>
      <c r="D20" s="37">
        <f t="shared" si="11"/>
        <v>42055.583433333297</v>
      </c>
      <c r="E20" s="36" t="str">
        <f>IF(D20&lt;'Time Breakdown'!$A$9,"",IF(VLOOKUP(D20,'Time Breakdown'!$A$9:$E$428,2,1)=VLOOKUP(D19,'Time Breakdown'!$A$9:$E$428,2,1)," ",VLOOKUP(D20,'Time Breakdown'!$A$9:$E$428,2,1)))</f>
        <v xml:space="preserve"> </v>
      </c>
      <c r="F20" s="355"/>
      <c r="G20" s="37">
        <f t="shared" si="0"/>
        <v>42056.583433333297</v>
      </c>
      <c r="H20" s="36" t="str">
        <f>IF(G20&lt;'Time Breakdown'!$A$9,"",IF(VLOOKUP(G20,'Time Breakdown'!$A$9:$E$428,2,1)=VLOOKUP(G19,'Time Breakdown'!$A$9:$E$428,2,1)," ",VLOOKUP(G20,'Time Breakdown'!$A$9:$E$428,2,1)))</f>
        <v xml:space="preserve"> </v>
      </c>
      <c r="I20" s="355"/>
      <c r="J20" s="37">
        <f t="shared" si="1"/>
        <v>42057.583433333297</v>
      </c>
      <c r="K20" s="36" t="str">
        <f>IF(J20&lt;'Time Breakdown'!$A$9,"",IF(VLOOKUP(J20,'Time Breakdown'!$A$9:$E$428,2,1)=VLOOKUP(J19,'Time Breakdown'!$A$9:$E$428,2,1)," ",VLOOKUP(J20,'Time Breakdown'!$A$9:$E$428,2,1)))</f>
        <v xml:space="preserve"> </v>
      </c>
      <c r="L20" s="355"/>
      <c r="M20" s="37">
        <f t="shared" si="2"/>
        <v>42058.583433333297</v>
      </c>
      <c r="N20" s="36" t="str">
        <f>IF(M20&lt;'Time Breakdown'!$A$9,"",IF(VLOOKUP(M20,'Time Breakdown'!$A$9:$E$428,2,1)=VLOOKUP(M19,'Time Breakdown'!$A$9:$E$428,2,1)," ",VLOOKUP(M20,'Time Breakdown'!$A$9:$E$428,2,1)))</f>
        <v xml:space="preserve"> </v>
      </c>
      <c r="O20" s="355"/>
      <c r="P20" s="37">
        <f t="shared" si="3"/>
        <v>42059.583433333297</v>
      </c>
      <c r="Q20" s="36" t="str">
        <f>IF(P20&lt;'Time Breakdown'!$A$9,"",IF(VLOOKUP(P20,'Time Breakdown'!$A$9:$E$428,2,1)=VLOOKUP(P19,'Time Breakdown'!$A$9:$E$428,2,1)," ",VLOOKUP(P20,'Time Breakdown'!$A$9:$E$428,2,1)))</f>
        <v xml:space="preserve"> </v>
      </c>
      <c r="R20" s="355"/>
      <c r="S20" s="144">
        <f t="shared" si="4"/>
        <v>42060.583433333297</v>
      </c>
      <c r="T20" s="36" t="str">
        <f>IF(S20&lt;'Time Breakdown'!$A$9,"",IF(VLOOKUP(S20,'Time Breakdown'!$A$9:$E$428,2,1)=VLOOKUP(S19,'Time Breakdown'!$A$9:$E$428,2,1)," ",VLOOKUP(S20,'Time Breakdown'!$A$9:$E$428,2,1)))</f>
        <v xml:space="preserve"> </v>
      </c>
      <c r="U20" s="355"/>
      <c r="V20" s="37">
        <f t="shared" si="5"/>
        <v>42061.583433333297</v>
      </c>
      <c r="W20" s="36" t="str">
        <f>IF(V20&lt;'Time Breakdown'!$A$9,"",IF(VLOOKUP(V20,'Time Breakdown'!$A$9:$E$428,2,1)=VLOOKUP(V19,'Time Breakdown'!$A$9:$E$428,2,1)," ",VLOOKUP(V20,'Time Breakdown'!$A$9:$E$428,2,1)))</f>
        <v>RIH and tag Closing plug at 571 ft</v>
      </c>
      <c r="X20" s="355"/>
      <c r="Y20" s="37">
        <f t="shared" si="6"/>
        <v>42062.583433333297</v>
      </c>
      <c r="Z20" s="36" t="str">
        <f>IF(Y20&lt;'Time Breakdown'!$A$9,"",IF(VLOOKUP(Y20,'Time Breakdown'!$A$9:$E$428,2,1)=VLOOKUP(Y19,'Time Breakdown'!$A$9:$E$428,2,1)," ",VLOOKUP(Y20,'Time Breakdown'!$A$9:$E$428,2,1)))</f>
        <v>P/U &amp; M/U 12-1/4" PDC Xceed BHA</v>
      </c>
      <c r="AA20" s="355"/>
      <c r="AB20" s="37">
        <f t="shared" si="7"/>
        <v>42063.583433333297</v>
      </c>
      <c r="AC20" s="36" t="str">
        <f>IF(AB20&lt;'Time Breakdown'!$A$9,"",IF(VLOOKUP(AB20,'Time Breakdown'!$A$9:$E$428,2,1)=VLOOKUP(AB19,'Time Breakdown'!$A$9:$E$428,2,1)," ",VLOOKUP(AB20,'Time Breakdown'!$A$9:$E$428,2,1)))</f>
        <v xml:space="preserve"> </v>
      </c>
      <c r="AD20" s="355"/>
      <c r="AE20" s="37">
        <f t="shared" si="8"/>
        <v>42064.583433333297</v>
      </c>
      <c r="AF20" s="36" t="str">
        <f>IF(AE20&lt;'Time Breakdown'!$A$9,"",IF(VLOOKUP(AE20,'Time Breakdown'!$A$9:$E$428,2,1)=VLOOKUP(AE19,'Time Breakdown'!$A$9:$E$428,2,1)," ",VLOOKUP(AE20,'Time Breakdown'!$A$9:$E$428,2,1)))</f>
        <v xml:space="preserve"> </v>
      </c>
      <c r="AG20" s="355"/>
      <c r="AH20" s="37">
        <f t="shared" si="9"/>
        <v>42065.583433333297</v>
      </c>
      <c r="AI20" s="36" t="str">
        <f>IF(AH20&lt;'Time Breakdown'!$A$9,"",IF(VLOOKUP(AH20,'Time Breakdown'!$A$9:$E$428,2,1)=VLOOKUP(AH19,'Time Breakdown'!$A$9:$E$428,2,1)," ",VLOOKUP(AH20,'Time Breakdown'!$A$9:$E$428,2,1)))</f>
        <v xml:space="preserve"> </v>
      </c>
      <c r="AJ20" s="355"/>
    </row>
    <row r="21" spans="1:36" ht="15" customHeight="1" x14ac:dyDescent="0.3">
      <c r="A21" s="37">
        <f t="shared" si="10"/>
        <v>42054.625099999961</v>
      </c>
      <c r="B21" s="36" t="str">
        <f>IF(A21&lt;'Time Breakdown'!$A$9,"",IF(VLOOKUP(A21,'Time Breakdown'!$A$9:$E$428,2,1)=VLOOKUP(A20,'Time Breakdown'!$A$9:$E$428,2,1)," ",VLOOKUP(A21,'Time Breakdown'!$A$9:$E$428,2,1)))</f>
        <v xml:space="preserve"> </v>
      </c>
      <c r="C21" s="133"/>
      <c r="D21" s="37">
        <f t="shared" si="11"/>
        <v>42055.625099999961</v>
      </c>
      <c r="E21" s="36" t="str">
        <f>IF(D21&lt;'Time Breakdown'!$A$9,"",IF(VLOOKUP(D21,'Time Breakdown'!$A$9:$E$428,2,1)=VLOOKUP(D20,'Time Breakdown'!$A$9:$E$428,2,1)," ",VLOOKUP(D21,'Time Breakdown'!$A$9:$E$428,2,1)))</f>
        <v>Shear chem inj sub. Pump 30 bbls via LVO.</v>
      </c>
      <c r="F21" s="355"/>
      <c r="G21" s="37">
        <f t="shared" si="0"/>
        <v>42056.625099999961</v>
      </c>
      <c r="H21" s="36" t="str">
        <f>IF(G21&lt;'Time Breakdown'!$A$9,"",IF(VLOOKUP(G21,'Time Breakdown'!$A$9:$E$428,2,1)=VLOOKUP(G20,'Time Breakdown'!$A$9:$E$428,2,1)," ",VLOOKUP(G21,'Time Breakdown'!$A$9:$E$428,2,1)))</f>
        <v xml:space="preserve"> </v>
      </c>
      <c r="I21" s="355"/>
      <c r="J21" s="37">
        <f t="shared" si="1"/>
        <v>42057.625099999961</v>
      </c>
      <c r="K21" s="36" t="str">
        <f>IF(J21&lt;'Time Breakdown'!$A$9,"",IF(VLOOKUP(J21,'Time Breakdown'!$A$9:$E$428,2,1)=VLOOKUP(J20,'Time Breakdown'!$A$9:$E$428,2,1)," ",VLOOKUP(J21,'Time Breakdown'!$A$9:$E$428,2,1)))</f>
        <v xml:space="preserve"> </v>
      </c>
      <c r="L21" s="355"/>
      <c r="M21" s="37">
        <f t="shared" si="2"/>
        <v>42058.625099999961</v>
      </c>
      <c r="N21" s="36" t="str">
        <f>IF(M21&lt;'Time Breakdown'!$A$9,"",IF(VLOOKUP(M21,'Time Breakdown'!$A$9:$E$428,2,1)=VLOOKUP(M20,'Time Breakdown'!$A$9:$E$428,2,1)," ",VLOOKUP(M21,'Time Breakdown'!$A$9:$E$428,2,1)))</f>
        <v xml:space="preserve"> </v>
      </c>
      <c r="O21" s="355"/>
      <c r="P21" s="37">
        <f t="shared" si="3"/>
        <v>42059.625099999961</v>
      </c>
      <c r="Q21" s="36" t="str">
        <f>IF(P21&lt;'Time Breakdown'!$A$9,"",IF(VLOOKUP(P21,'Time Breakdown'!$A$9:$E$428,2,1)=VLOOKUP(P20,'Time Breakdown'!$A$9:$E$428,2,1)," ",VLOOKUP(P21,'Time Breakdown'!$A$9:$E$428,2,1)))</f>
        <v>R/B 16" BHA</v>
      </c>
      <c r="R21" s="355"/>
      <c r="S21" s="144">
        <f t="shared" si="4"/>
        <v>42060.625099999961</v>
      </c>
      <c r="T21" s="36" t="str">
        <f>IF(S21&lt;'Time Breakdown'!$A$9,"",IF(VLOOKUP(S21,'Time Breakdown'!$A$9:$E$428,2,1)=VLOOKUP(S20,'Time Breakdown'!$A$9:$E$428,2,1)," ",VLOOKUP(S21,'Time Breakdown'!$A$9:$E$428,2,1)))</f>
        <v>R/D cmt head</v>
      </c>
      <c r="U21" s="355"/>
      <c r="V21" s="37">
        <f t="shared" si="5"/>
        <v>42061.625099999961</v>
      </c>
      <c r="W21" s="36" t="str">
        <f>IF(V21&lt;'Time Breakdown'!$A$9,"",IF(VLOOKUP(V21,'Time Breakdown'!$A$9:$E$428,2,1)=VLOOKUP(V20,'Time Breakdown'!$A$9:$E$428,2,1)," ",VLOOKUP(V21,'Time Breakdown'!$A$9:$E$428,2,1)))</f>
        <v>Drill out DV collar/ plugs</v>
      </c>
      <c r="X21" s="355"/>
      <c r="Y21" s="37">
        <f t="shared" si="6"/>
        <v>42062.625099999961</v>
      </c>
      <c r="Z21" s="36" t="str">
        <f>IF(Y21&lt;'Time Breakdown'!$A$9,"",IF(VLOOKUP(Y21,'Time Breakdown'!$A$9:$E$428,2,1)=VLOOKUP(Y20,'Time Breakdown'!$A$9:$E$428,2,1)," ",VLOOKUP(Y21,'Time Breakdown'!$A$9:$E$428,2,1)))</f>
        <v xml:space="preserve"> </v>
      </c>
      <c r="AA21" s="355"/>
      <c r="AB21" s="37">
        <f t="shared" si="7"/>
        <v>42063.625099999961</v>
      </c>
      <c r="AC21" s="36" t="str">
        <f>IF(AB21&lt;'Time Breakdown'!$A$9,"",IF(VLOOKUP(AB21,'Time Breakdown'!$A$9:$E$428,2,1)=VLOOKUP(AB20,'Time Breakdown'!$A$9:$E$428,2,1)," ",VLOOKUP(AB21,'Time Breakdown'!$A$9:$E$428,2,1)))</f>
        <v xml:space="preserve"> </v>
      </c>
      <c r="AD21" s="355"/>
      <c r="AE21" s="37">
        <f t="shared" si="8"/>
        <v>42064.625099999961</v>
      </c>
      <c r="AF21" s="36" t="str">
        <f>IF(AE21&lt;'Time Breakdown'!$A$9,"",IF(VLOOKUP(AE21,'Time Breakdown'!$A$9:$E$428,2,1)=VLOOKUP(AE20,'Time Breakdown'!$A$9:$E$428,2,1)," ",VLOOKUP(AE21,'Time Breakdown'!$A$9:$E$428,2,1)))</f>
        <v xml:space="preserve"> </v>
      </c>
      <c r="AG21" s="355"/>
      <c r="AH21" s="37">
        <f t="shared" si="9"/>
        <v>42065.625099999961</v>
      </c>
      <c r="AI21" s="36" t="str">
        <f>IF(AH21&lt;'Time Breakdown'!$A$9,"",IF(VLOOKUP(AH21,'Time Breakdown'!$A$9:$E$428,2,1)=VLOOKUP(AH20,'Time Breakdown'!$A$9:$E$428,2,1)," ",VLOOKUP(AH21,'Time Breakdown'!$A$9:$E$428,2,1)))</f>
        <v xml:space="preserve"> </v>
      </c>
      <c r="AJ21" s="355"/>
    </row>
    <row r="22" spans="1:36" ht="15" customHeight="1" x14ac:dyDescent="0.3">
      <c r="A22" s="37">
        <f t="shared" si="10"/>
        <v>42054.666766666625</v>
      </c>
      <c r="B22" s="36" t="str">
        <f>IF(A22&lt;'Time Breakdown'!$A$9,"",IF(VLOOKUP(A22,'Time Breakdown'!$A$9:$E$428,2,1)=VLOOKUP(A21,'Time Breakdown'!$A$9:$E$428,2,1)," ",VLOOKUP(A22,'Time Breakdown'!$A$9:$E$428,2,1)))</f>
        <v>L/D 7" landing string, clear RF</v>
      </c>
      <c r="C22" s="133"/>
      <c r="D22" s="37">
        <f t="shared" si="11"/>
        <v>42055.666766666625</v>
      </c>
      <c r="E22" s="36" t="str">
        <f>IF(D22&lt;'Time Breakdown'!$A$9,"",IF(VLOOKUP(D22,'Time Breakdown'!$A$9:$E$428,2,1)=VLOOKUP(D21,'Time Breakdown'!$A$9:$E$428,2,1)," ",VLOOKUP(D22,'Time Breakdown'!$A$9:$E$428,2,1)))</f>
        <v xml:space="preserve"> </v>
      </c>
      <c r="F22" s="355"/>
      <c r="G22" s="37">
        <f t="shared" si="0"/>
        <v>42056.666766666625</v>
      </c>
      <c r="H22" s="36" t="str">
        <f>IF(G22&lt;'Time Breakdown'!$A$9,"",IF(VLOOKUP(G22,'Time Breakdown'!$A$9:$E$428,2,1)=VLOOKUP(G21,'Time Breakdown'!$A$9:$E$428,2,1)," ",VLOOKUP(G22,'Time Breakdown'!$A$9:$E$428,2,1)))</f>
        <v>P/U &amp; M/U 16" RSS BHA</v>
      </c>
      <c r="I22" s="355"/>
      <c r="J22" s="37">
        <f t="shared" si="1"/>
        <v>42057.666766666625</v>
      </c>
      <c r="K22" s="36" t="str">
        <f>IF(J22&lt;'Time Breakdown'!$A$9,"",IF(VLOOKUP(J22,'Time Breakdown'!$A$9:$E$428,2,1)=VLOOKUP(J21,'Time Breakdown'!$A$9:$E$428,2,1)," ",VLOOKUP(J22,'Time Breakdown'!$A$9:$E$428,2,1)))</f>
        <v xml:space="preserve"> </v>
      </c>
      <c r="L22" s="355"/>
      <c r="M22" s="37">
        <f t="shared" si="2"/>
        <v>42058.666766666625</v>
      </c>
      <c r="N22" s="36" t="str">
        <f>IF(M22&lt;'Time Breakdown'!$A$9,"",IF(VLOOKUP(M22,'Time Breakdown'!$A$9:$E$428,2,1)=VLOOKUP(M21,'Time Breakdown'!$A$9:$E$428,2,1)," ",VLOOKUP(M22,'Time Breakdown'!$A$9:$E$428,2,1)))</f>
        <v xml:space="preserve"> </v>
      </c>
      <c r="O22" s="355"/>
      <c r="P22" s="37">
        <f t="shared" si="3"/>
        <v>42059.666766666625</v>
      </c>
      <c r="Q22" s="36" t="str">
        <f>IF(P22&lt;'Time Breakdown'!$A$9,"",IF(VLOOKUP(P22,'Time Breakdown'!$A$9:$E$428,2,1)=VLOOKUP(P21,'Time Breakdown'!$A$9:$E$428,2,1)," ",VLOOKUP(P22,'Time Breakdown'!$A$9:$E$428,2,1)))</f>
        <v xml:space="preserve"> </v>
      </c>
      <c r="R22" s="355"/>
      <c r="S22" s="144">
        <f t="shared" si="4"/>
        <v>42060.666766666625</v>
      </c>
      <c r="T22" s="36" t="str">
        <f>IF(S22&lt;'Time Breakdown'!$A$9,"",IF(VLOOKUP(S22,'Time Breakdown'!$A$9:$E$428,2,1)=VLOOKUP(S21,'Time Breakdown'!$A$9:$E$428,2,1)," ",VLOOKUP(S22,'Time Breakdown'!$A$9:$E$428,2,1)))</f>
        <v>Cut 13-3/8" csg @ 73" above TOS</v>
      </c>
      <c r="U22" s="355"/>
      <c r="V22" s="37">
        <f t="shared" si="5"/>
        <v>42061.666766666625</v>
      </c>
      <c r="W22" s="36" t="str">
        <f>IF(V22&lt;'Time Breakdown'!$A$9,"",IF(VLOOKUP(V22,'Time Breakdown'!$A$9:$E$428,2,1)=VLOOKUP(V21,'Time Breakdown'!$A$9:$E$428,2,1)," ",VLOOKUP(V22,'Time Breakdown'!$A$9:$E$428,2,1)))</f>
        <v xml:space="preserve"> </v>
      </c>
      <c r="X22" s="355"/>
      <c r="Y22" s="37">
        <f t="shared" si="6"/>
        <v>42062.666766666625</v>
      </c>
      <c r="Z22" s="36" t="str">
        <f>IF(Y22&lt;'Time Breakdown'!$A$9,"",IF(VLOOKUP(Y22,'Time Breakdown'!$A$9:$E$428,2,1)=VLOOKUP(Y21,'Time Breakdown'!$A$9:$E$428,2,1)," ",VLOOKUP(Y22,'Time Breakdown'!$A$9:$E$428,2,1)))</f>
        <v xml:space="preserve"> </v>
      </c>
      <c r="AA22" s="355"/>
      <c r="AB22" s="37">
        <f t="shared" si="7"/>
        <v>42063.666766666625</v>
      </c>
      <c r="AC22" s="36" t="str">
        <f>IF(AB22&lt;'Time Breakdown'!$A$9,"",IF(VLOOKUP(AB22,'Time Breakdown'!$A$9:$E$428,2,1)=VLOOKUP(AB21,'Time Breakdown'!$A$9:$E$428,2,1)," ",VLOOKUP(AB22,'Time Breakdown'!$A$9:$E$428,2,1)))</f>
        <v xml:space="preserve"> </v>
      </c>
      <c r="AD22" s="355"/>
      <c r="AE22" s="37">
        <f t="shared" si="8"/>
        <v>42064.666766666625</v>
      </c>
      <c r="AF22" s="36" t="str">
        <f>IF(AE22&lt;'Time Breakdown'!$A$9,"",IF(VLOOKUP(AE22,'Time Breakdown'!$A$9:$E$428,2,1)=VLOOKUP(AE21,'Time Breakdown'!$A$9:$E$428,2,1)," ",VLOOKUP(AE22,'Time Breakdown'!$A$9:$E$428,2,1)))</f>
        <v xml:space="preserve"> </v>
      </c>
      <c r="AG22" s="355"/>
      <c r="AH22" s="37">
        <f t="shared" si="9"/>
        <v>42065.666766666625</v>
      </c>
      <c r="AI22" s="36" t="str">
        <f>IF(AH22&lt;'Time Breakdown'!$A$9,"",IF(VLOOKUP(AH22,'Time Breakdown'!$A$9:$E$428,2,1)=VLOOKUP(AH21,'Time Breakdown'!$A$9:$E$428,2,1)," ",VLOOKUP(AH22,'Time Breakdown'!$A$9:$E$428,2,1)))</f>
        <v xml:space="preserve"> </v>
      </c>
      <c r="AJ22" s="355"/>
    </row>
    <row r="23" spans="1:36" ht="15" customHeight="1" x14ac:dyDescent="0.3">
      <c r="A23" s="37">
        <f t="shared" si="10"/>
        <v>42054.70843333329</v>
      </c>
      <c r="B23" s="36" t="str">
        <f>IF(A23&lt;'Time Breakdown'!$A$9,"",IF(VLOOKUP(A23,'Time Breakdown'!$A$9:$E$428,2,1)=VLOOKUP(A22,'Time Breakdown'!$A$9:$E$428,2,1)," ",VLOOKUP(A23,'Time Breakdown'!$A$9:$E$428,2,1)))</f>
        <v>Heavy Lift - N/D Bell Nipple, BOP &amp; Riser</v>
      </c>
      <c r="C23" s="133"/>
      <c r="D23" s="37">
        <f t="shared" si="11"/>
        <v>42055.70843333329</v>
      </c>
      <c r="E23" s="36" t="str">
        <f>IF(D23&lt;'Time Breakdown'!$A$9,"",IF(VLOOKUP(D23,'Time Breakdown'!$A$9:$E$428,2,1)=VLOOKUP(D22,'Time Breakdown'!$A$9:$E$428,2,1)," ",VLOOKUP(D23,'Time Breakdown'!$A$9:$E$428,2,1)))</f>
        <v>Depressurize X-mas tree and prepare for skidding operations</v>
      </c>
      <c r="F23" s="355"/>
      <c r="G23" s="37">
        <f t="shared" ref="G23:G29" si="12">G22+1/24</f>
        <v>42056.70843333329</v>
      </c>
      <c r="H23" s="36" t="str">
        <f>IF(G23&lt;'Time Breakdown'!$A$9,"",IF(VLOOKUP(G23,'Time Breakdown'!$A$9:$E$428,2,1)=VLOOKUP(G22,'Time Breakdown'!$A$9:$E$428,2,1)," ",VLOOKUP(G23,'Time Breakdown'!$A$9:$E$428,2,1)))</f>
        <v xml:space="preserve"> </v>
      </c>
      <c r="I23" s="355"/>
      <c r="J23" s="37">
        <f t="shared" ref="J23:J29" si="13">J22+1/24</f>
        <v>42057.70843333329</v>
      </c>
      <c r="K23" s="36" t="str">
        <f>IF(J23&lt;'Time Breakdown'!$A$9,"",IF(VLOOKUP(J23,'Time Breakdown'!$A$9:$E$428,2,1)=VLOOKUP(J22,'Time Breakdown'!$A$9:$E$428,2,1)," ",VLOOKUP(J23,'Time Breakdown'!$A$9:$E$428,2,1)))</f>
        <v xml:space="preserve"> </v>
      </c>
      <c r="L23" s="355"/>
      <c r="M23" s="37">
        <f t="shared" ref="M23:M29" si="14">M22+1/24</f>
        <v>42058.70843333329</v>
      </c>
      <c r="N23" s="36" t="str">
        <f>IF(M23&lt;'Time Breakdown'!$A$9,"",IF(VLOOKUP(M23,'Time Breakdown'!$A$9:$E$428,2,1)=VLOOKUP(M22,'Time Breakdown'!$A$9:$E$428,2,1)," ",VLOOKUP(M23,'Time Breakdown'!$A$9:$E$428,2,1)))</f>
        <v xml:space="preserve"> </v>
      </c>
      <c r="O23" s="355"/>
      <c r="P23" s="37">
        <f t="shared" ref="P23:P29" si="15">P22+1/24</f>
        <v>42059.70843333329</v>
      </c>
      <c r="Q23" s="36" t="str">
        <f>IF(P23&lt;'Time Breakdown'!$A$9,"",IF(VLOOKUP(P23,'Time Breakdown'!$A$9:$E$428,2,1)=VLOOKUP(P22,'Time Breakdown'!$A$9:$E$428,2,1)," ",VLOOKUP(P23,'Time Breakdown'!$A$9:$E$428,2,1)))</f>
        <v xml:space="preserve"> </v>
      </c>
      <c r="R23" s="355"/>
      <c r="S23" s="144">
        <f t="shared" ref="S23:S29" si="16">S22+1/24</f>
        <v>42060.70843333329</v>
      </c>
      <c r="T23" s="36" t="str">
        <f>IF(S23&lt;'Time Breakdown'!$A$9,"",IF(VLOOKUP(S23,'Time Breakdown'!$A$9:$E$428,2,1)=VLOOKUP(S22,'Time Breakdown'!$A$9:$E$428,2,1)," ",VLOOKUP(S23,'Time Breakdown'!$A$9:$E$428,2,1)))</f>
        <v xml:space="preserve"> </v>
      </c>
      <c r="U23" s="355"/>
      <c r="V23" s="37">
        <f t="shared" ref="V23:V29" si="17">V22+1/24</f>
        <v>42061.70843333329</v>
      </c>
      <c r="W23" s="36" t="str">
        <f>IF(V23&lt;'Time Breakdown'!$A$9,"",IF(VLOOKUP(V23,'Time Breakdown'!$A$9:$E$428,2,1)=VLOOKUP(V22,'Time Breakdown'!$A$9:$E$428,2,1)," ",VLOOKUP(V23,'Time Breakdown'!$A$9:$E$428,2,1)))</f>
        <v xml:space="preserve">RIH 12-1/4" BHA to +/- 2,787 ft </v>
      </c>
      <c r="X23" s="355"/>
      <c r="Y23" s="37">
        <f t="shared" ref="Y23:Y29" si="18">Y22+1/24</f>
        <v>42062.70843333329</v>
      </c>
      <c r="Z23" s="36" t="str">
        <f>IF(Y23&lt;'Time Breakdown'!$A$9,"",IF(VLOOKUP(Y23,'Time Breakdown'!$A$9:$E$428,2,1)=VLOOKUP(Y22,'Time Breakdown'!$A$9:$E$428,2,1)," ",VLOOKUP(Y23,'Time Breakdown'!$A$9:$E$428,2,1)))</f>
        <v xml:space="preserve"> </v>
      </c>
      <c r="AA23" s="355"/>
      <c r="AB23" s="37">
        <f t="shared" ref="AB23:AB29" si="19">AB22+1/24</f>
        <v>42063.70843333329</v>
      </c>
      <c r="AC23" s="36" t="str">
        <f>IF(AB23&lt;'Time Breakdown'!$A$9,"",IF(VLOOKUP(AB23,'Time Breakdown'!$A$9:$E$428,2,1)=VLOOKUP(AB22,'Time Breakdown'!$A$9:$E$428,2,1)," ",VLOOKUP(AB23,'Time Breakdown'!$A$9:$E$428,2,1)))</f>
        <v xml:space="preserve"> </v>
      </c>
      <c r="AD23" s="355"/>
      <c r="AE23" s="37">
        <f t="shared" ref="AE23:AE29" si="20">AE22+1/24</f>
        <v>42064.70843333329</v>
      </c>
      <c r="AF23" s="36" t="str">
        <f>IF(AE23&lt;'Time Breakdown'!$A$9,"",IF(VLOOKUP(AE23,'Time Breakdown'!$A$9:$E$428,2,1)=VLOOKUP(AE22,'Time Breakdown'!$A$9:$E$428,2,1)," ",VLOOKUP(AE23,'Time Breakdown'!$A$9:$E$428,2,1)))</f>
        <v xml:space="preserve"> </v>
      </c>
      <c r="AG23" s="355"/>
      <c r="AH23" s="37">
        <f t="shared" ref="AH23:AH29" si="21">AH22+1/24</f>
        <v>42065.70843333329</v>
      </c>
      <c r="AI23" s="36" t="str">
        <f>IF(AH23&lt;'Time Breakdown'!$A$9,"",IF(VLOOKUP(AH23,'Time Breakdown'!$A$9:$E$428,2,1)=VLOOKUP(AH22,'Time Breakdown'!$A$9:$E$428,2,1)," ",VLOOKUP(AH23,'Time Breakdown'!$A$9:$E$428,2,1)))</f>
        <v xml:space="preserve"> </v>
      </c>
      <c r="AJ23" s="355"/>
    </row>
    <row r="24" spans="1:36" ht="15" customHeight="1" x14ac:dyDescent="0.3">
      <c r="A24" s="37">
        <f t="shared" si="10"/>
        <v>42054.750099999954</v>
      </c>
      <c r="B24" s="36" t="str">
        <f>IF(A24&lt;'Time Breakdown'!$A$9,"",IF(VLOOKUP(A24,'Time Breakdown'!$A$9:$E$428,2,1)=VLOOKUP(A23,'Time Breakdown'!$A$9:$E$428,2,1)," ",VLOOKUP(A24,'Time Breakdown'!$A$9:$E$428,2,1)))</f>
        <v xml:space="preserve"> </v>
      </c>
      <c r="C24" s="133"/>
      <c r="D24" s="37">
        <f t="shared" si="11"/>
        <v>42055.750099999954</v>
      </c>
      <c r="E24" s="36" t="str">
        <f>IF(D24&lt;'Time Breakdown'!$A$9,"",IF(VLOOKUP(D24,'Time Breakdown'!$A$9:$E$428,2,1)=VLOOKUP(D23,'Time Breakdown'!$A$9:$E$428,2,1)," ",VLOOKUP(D24,'Time Breakdown'!$A$9:$E$428,2,1)))</f>
        <v>Skid to WELL abc, Secure rig</v>
      </c>
      <c r="F24" s="355"/>
      <c r="G24" s="37">
        <f t="shared" si="12"/>
        <v>42056.750099999954</v>
      </c>
      <c r="H24" s="36" t="str">
        <f>IF(G24&lt;'Time Breakdown'!$A$9,"",IF(VLOOKUP(G24,'Time Breakdown'!$A$9:$E$428,2,1)=VLOOKUP(G23,'Time Breakdown'!$A$9:$E$428,2,1)," ",VLOOKUP(G24,'Time Breakdown'!$A$9:$E$428,2,1)))</f>
        <v xml:space="preserve"> </v>
      </c>
      <c r="I24" s="355"/>
      <c r="J24" s="37">
        <f t="shared" si="13"/>
        <v>42057.750099999954</v>
      </c>
      <c r="K24" s="36" t="str">
        <f>IF(J24&lt;'Time Breakdown'!$A$9,"",IF(VLOOKUP(J24,'Time Breakdown'!$A$9:$E$428,2,1)=VLOOKUP(J23,'Time Breakdown'!$A$9:$E$428,2,1)," ",VLOOKUP(J24,'Time Breakdown'!$A$9:$E$428,2,1)))</f>
        <v>Spot pill, POOH</v>
      </c>
      <c r="L24" s="355"/>
      <c r="M24" s="37">
        <f t="shared" si="14"/>
        <v>42058.750099999954</v>
      </c>
      <c r="N24" s="36" t="str">
        <f>IF(M24&lt;'Time Breakdown'!$A$9,"",IF(VLOOKUP(M24,'Time Breakdown'!$A$9:$E$428,2,1)=VLOOKUP(M23,'Time Breakdown'!$A$9:$E$428,2,1)," ",VLOOKUP(M24,'Time Breakdown'!$A$9:$E$428,2,1)))</f>
        <v xml:space="preserve"> </v>
      </c>
      <c r="O24" s="355"/>
      <c r="P24" s="37">
        <f t="shared" si="15"/>
        <v>42059.750099999954</v>
      </c>
      <c r="Q24" s="36" t="str">
        <f>IF(P24&lt;'Time Breakdown'!$A$9,"",IF(VLOOKUP(P24,'Time Breakdown'!$A$9:$E$428,2,1)=VLOOKUP(P23,'Time Breakdown'!$A$9:$E$428,2,1)," ",VLOOKUP(P24,'Time Breakdown'!$A$9:$E$428,2,1)))</f>
        <v>R/U csg equipment</v>
      </c>
      <c r="R24" s="355"/>
      <c r="S24" s="144">
        <f t="shared" si="16"/>
        <v>42060.750099999954</v>
      </c>
      <c r="T24" s="36" t="str">
        <f>IF(S24&lt;'Time Breakdown'!$A$9,"",IF(VLOOKUP(S24,'Time Breakdown'!$A$9:$E$428,2,1)=VLOOKUP(S23,'Time Breakdown'!$A$9:$E$428,2,1)," ",VLOOKUP(S24,'Time Breakdown'!$A$9:$E$428,2,1)))</f>
        <v>L/D 13-3/8" csg stump, R/D handling eqpt</v>
      </c>
      <c r="U24" s="355"/>
      <c r="V24" s="37">
        <f t="shared" si="17"/>
        <v>42061.750099999954</v>
      </c>
      <c r="W24" s="36" t="str">
        <f>IF(V24&lt;'Time Breakdown'!$A$9,"",IF(VLOOKUP(V24,'Time Breakdown'!$A$9:$E$428,2,1)=VLOOKUP(V23,'Time Breakdown'!$A$9:$E$428,2,1)," ",VLOOKUP(V24,'Time Breakdown'!$A$9:$E$428,2,1)))</f>
        <v xml:space="preserve"> </v>
      </c>
      <c r="X24" s="355"/>
      <c r="Y24" s="37">
        <f t="shared" si="18"/>
        <v>42062.750099999954</v>
      </c>
      <c r="Z24" s="36" t="str">
        <f>IF(Y24&lt;'Time Breakdown'!$A$9,"",IF(VLOOKUP(Y24,'Time Breakdown'!$A$9:$E$428,2,1)=VLOOKUP(Y23,'Time Breakdown'!$A$9:$E$428,2,1)," ",VLOOKUP(Y24,'Time Breakdown'!$A$9:$E$428,2,1)))</f>
        <v>RIH on 5" DP to ± 1,600 ft</v>
      </c>
      <c r="AA24" s="355"/>
      <c r="AB24" s="37">
        <f t="shared" si="19"/>
        <v>42063.750099999954</v>
      </c>
      <c r="AC24" s="36" t="str">
        <f>IF(AB24&lt;'Time Breakdown'!$A$9,"",IF(VLOOKUP(AB24,'Time Breakdown'!$A$9:$E$428,2,1)=VLOOKUP(AB23,'Time Breakdown'!$A$9:$E$428,2,1)," ",VLOOKUP(AB24,'Time Breakdown'!$A$9:$E$428,2,1)))</f>
        <v xml:space="preserve"> </v>
      </c>
      <c r="AD24" s="355"/>
      <c r="AE24" s="37">
        <f t="shared" si="20"/>
        <v>42064.750099999954</v>
      </c>
      <c r="AF24" s="36" t="str">
        <f>IF(AE24&lt;'Time Breakdown'!$A$9,"",IF(VLOOKUP(AE24,'Time Breakdown'!$A$9:$E$428,2,1)=VLOOKUP(AE23,'Time Breakdown'!$A$9:$E$428,2,1)," ",VLOOKUP(AE24,'Time Breakdown'!$A$9:$E$428,2,1)))</f>
        <v xml:space="preserve"> </v>
      </c>
      <c r="AG24" s="355"/>
      <c r="AH24" s="37">
        <f t="shared" si="21"/>
        <v>42065.750099999954</v>
      </c>
      <c r="AI24" s="36" t="str">
        <f>IF(AH24&lt;'Time Breakdown'!$A$9,"",IF(VLOOKUP(AH24,'Time Breakdown'!$A$9:$E$428,2,1)=VLOOKUP(AH23,'Time Breakdown'!$A$9:$E$428,2,1)," ",VLOOKUP(AH24,'Time Breakdown'!$A$9:$E$428,2,1)))</f>
        <v xml:space="preserve"> </v>
      </c>
      <c r="AJ24" s="355"/>
    </row>
    <row r="25" spans="1:36" ht="15" customHeight="1" x14ac:dyDescent="0.3">
      <c r="A25" s="37">
        <f t="shared" si="10"/>
        <v>42054.791766666618</v>
      </c>
      <c r="B25" s="36" t="str">
        <f>IF(A25&lt;'Time Breakdown'!$A$9,"",IF(VLOOKUP(A25,'Time Breakdown'!$A$9:$E$428,2,1)=VLOOKUP(A24,'Time Breakdown'!$A$9:$E$428,2,1)," ",VLOOKUP(A25,'Time Breakdown'!$A$9:$E$428,2,1)))</f>
        <v xml:space="preserve"> </v>
      </c>
      <c r="C25" s="133"/>
      <c r="D25" s="37">
        <f t="shared" si="11"/>
        <v>42055.791766666618</v>
      </c>
      <c r="E25" s="36" t="str">
        <f>IF(D25&lt;'Time Breakdown'!$A$9,"",IF(VLOOKUP(D25,'Time Breakdown'!$A$9:$E$428,2,1)=VLOOKUP(D24,'Time Breakdown'!$A$9:$E$428,2,1)," ",VLOOKUP(D25,'Time Breakdown'!$A$9:$E$428,2,1)))</f>
        <v xml:space="preserve"> </v>
      </c>
      <c r="F25" s="355"/>
      <c r="G25" s="37">
        <f t="shared" si="12"/>
        <v>42056.791766666618</v>
      </c>
      <c r="H25" s="36" t="str">
        <f>IF(G25&lt;'Time Breakdown'!$A$9,"",IF(VLOOKUP(G25,'Time Breakdown'!$A$9:$E$428,2,1)=VLOOKUP(G24,'Time Breakdown'!$A$9:$E$428,2,1)," ",VLOOKUP(G25,'Time Breakdown'!$A$9:$E$428,2,1)))</f>
        <v xml:space="preserve"> </v>
      </c>
      <c r="I25" s="355"/>
      <c r="J25" s="37">
        <f t="shared" si="13"/>
        <v>42057.791766666618</v>
      </c>
      <c r="K25" s="36" t="str">
        <f>IF(J25&lt;'Time Breakdown'!$A$9,"",IF(VLOOKUP(J25,'Time Breakdown'!$A$9:$E$428,2,1)=VLOOKUP(J24,'Time Breakdown'!$A$9:$E$428,2,1)," ",VLOOKUP(J25,'Time Breakdown'!$A$9:$E$428,2,1)))</f>
        <v xml:space="preserve"> </v>
      </c>
      <c r="L25" s="355"/>
      <c r="M25" s="37">
        <f t="shared" si="14"/>
        <v>42058.791766666618</v>
      </c>
      <c r="N25" s="36" t="str">
        <f>IF(M25&lt;'Time Breakdown'!$A$9,"",IF(VLOOKUP(M25,'Time Breakdown'!$A$9:$E$428,2,1)=VLOOKUP(M24,'Time Breakdown'!$A$9:$E$428,2,1)," ",VLOOKUP(M25,'Time Breakdown'!$A$9:$E$428,2,1)))</f>
        <v xml:space="preserve"> </v>
      </c>
      <c r="O25" s="355"/>
      <c r="P25" s="37">
        <f t="shared" si="15"/>
        <v>42059.791766666618</v>
      </c>
      <c r="Q25" s="36" t="str">
        <f>IF(P25&lt;'Time Breakdown'!$A$9,"",IF(VLOOKUP(P25,'Time Breakdown'!$A$9:$E$428,2,1)=VLOOKUP(P24,'Time Breakdown'!$A$9:$E$428,2,1)," ",VLOOKUP(P25,'Time Breakdown'!$A$9:$E$428,2,1)))</f>
        <v xml:space="preserve"> </v>
      </c>
      <c r="R25" s="355"/>
      <c r="S25" s="144">
        <f t="shared" si="16"/>
        <v>42060.791766666618</v>
      </c>
      <c r="T25" s="36" t="str">
        <f>IF(S25&lt;'Time Breakdown'!$A$9,"",IF(VLOOKUP(S25,'Time Breakdown'!$A$9:$E$428,2,1)=VLOOKUP(S24,'Time Breakdown'!$A$9:$E$428,2,1)," ",VLOOKUP(S25,'Time Breakdown'!$A$9:$E$428,2,1)))</f>
        <v xml:space="preserve"> </v>
      </c>
      <c r="U25" s="355"/>
      <c r="V25" s="37">
        <f t="shared" si="17"/>
        <v>42061.791766666618</v>
      </c>
      <c r="W25" s="36" t="str">
        <f>IF(V25&lt;'Time Breakdown'!$A$9,"",IF(VLOOKUP(V25,'Time Breakdown'!$A$9:$E$428,2,1)=VLOOKUP(V24,'Time Breakdown'!$A$9:$E$428,2,1)," ",VLOOKUP(V25,'Time Breakdown'!$A$9:$E$428,2,1)))</f>
        <v>Drill out plugs, baffle, shoe track cement and shoe</v>
      </c>
      <c r="X25" s="355"/>
      <c r="Y25" s="37">
        <f t="shared" si="18"/>
        <v>42062.791766666618</v>
      </c>
      <c r="Z25" s="36" t="str">
        <f>IF(Y25&lt;'Time Breakdown'!$A$9,"",IF(VLOOKUP(Y25,'Time Breakdown'!$A$9:$E$428,2,1)=VLOOKUP(Y24,'Time Breakdown'!$A$9:$E$428,2,1)," ",VLOOKUP(Y25,'Time Breakdown'!$A$9:$E$428,2,1)))</f>
        <v>Shallow test tools</v>
      </c>
      <c r="AA25" s="355"/>
      <c r="AB25" s="37">
        <f t="shared" si="19"/>
        <v>42063.791766666618</v>
      </c>
      <c r="AC25" s="36" t="str">
        <f>IF(AB25&lt;'Time Breakdown'!$A$9,"",IF(VLOOKUP(AB25,'Time Breakdown'!$A$9:$E$428,2,1)=VLOOKUP(AB24,'Time Breakdown'!$A$9:$E$428,2,1)," ",VLOOKUP(AB25,'Time Breakdown'!$A$9:$E$428,2,1)))</f>
        <v xml:space="preserve"> </v>
      </c>
      <c r="AD25" s="355"/>
      <c r="AE25" s="37">
        <f t="shared" si="20"/>
        <v>42064.791766666618</v>
      </c>
      <c r="AF25" s="36" t="str">
        <f>IF(AE25&lt;'Time Breakdown'!$A$9,"",IF(VLOOKUP(AE25,'Time Breakdown'!$A$9:$E$428,2,1)=VLOOKUP(AE24,'Time Breakdown'!$A$9:$E$428,2,1)," ",VLOOKUP(AE25,'Time Breakdown'!$A$9:$E$428,2,1)))</f>
        <v xml:space="preserve"> </v>
      </c>
      <c r="AG25" s="355"/>
      <c r="AH25" s="37">
        <f t="shared" si="21"/>
        <v>42065.791766666618</v>
      </c>
      <c r="AI25" s="36" t="str">
        <f>IF(AH25&lt;'Time Breakdown'!$A$9,"",IF(VLOOKUP(AH25,'Time Breakdown'!$A$9:$E$428,2,1)=VLOOKUP(AH24,'Time Breakdown'!$A$9:$E$428,2,1)," ",VLOOKUP(AH25,'Time Breakdown'!$A$9:$E$428,2,1)))</f>
        <v xml:space="preserve"> </v>
      </c>
      <c r="AJ25" s="355"/>
    </row>
    <row r="26" spans="1:36" ht="15" customHeight="1" x14ac:dyDescent="0.3">
      <c r="A26" s="37">
        <f t="shared" si="10"/>
        <v>42054.833433333282</v>
      </c>
      <c r="B26" s="36" t="str">
        <f>IF(A26&lt;'Time Breakdown'!$A$9,"",IF(VLOOKUP(A26,'Time Breakdown'!$A$9:$E$428,2,1)=VLOOKUP(A25,'Time Breakdown'!$A$9:$E$428,2,1)," ",VLOOKUP(A26,'Time Breakdown'!$A$9:$E$428,2,1)))</f>
        <v xml:space="preserve"> </v>
      </c>
      <c r="C26" s="133"/>
      <c r="D26" s="37">
        <f t="shared" si="11"/>
        <v>42055.833433333282</v>
      </c>
      <c r="E26" s="36" t="str">
        <f>IF(D26&lt;'Time Breakdown'!$A$9,"",IF(VLOOKUP(D26,'Time Breakdown'!$A$9:$E$428,2,1)=VLOOKUP(D25,'Time Breakdown'!$A$9:$E$428,2,1)," ",VLOOKUP(D26,'Time Breakdown'!$A$9:$E$428,2,1)))</f>
        <v>Perform DROPS survey &amp; install roller</v>
      </c>
      <c r="F26" s="355"/>
      <c r="G26" s="37">
        <f t="shared" si="12"/>
        <v>42056.833433333282</v>
      </c>
      <c r="H26" s="36" t="str">
        <f>IF(G26&lt;'Time Breakdown'!$A$9,"",IF(VLOOKUP(G26,'Time Breakdown'!$A$9:$E$428,2,1)=VLOOKUP(G25,'Time Breakdown'!$A$9:$E$428,2,1)," ",VLOOKUP(G26,'Time Breakdown'!$A$9:$E$428,2,1)))</f>
        <v xml:space="preserve"> </v>
      </c>
      <c r="I26" s="355"/>
      <c r="J26" s="37">
        <f t="shared" si="13"/>
        <v>42057.833433333282</v>
      </c>
      <c r="K26" s="36" t="str">
        <f>IF(J26&lt;'Time Breakdown'!$A$9,"",IF(VLOOKUP(J26,'Time Breakdown'!$A$9:$E$428,2,1)=VLOOKUP(J25,'Time Breakdown'!$A$9:$E$428,2,1)," ",VLOOKUP(J26,'Time Breakdown'!$A$9:$E$428,2,1)))</f>
        <v xml:space="preserve">L/D Motor </v>
      </c>
      <c r="L26" s="355"/>
      <c r="M26" s="37">
        <f t="shared" si="14"/>
        <v>42058.833433333282</v>
      </c>
      <c r="N26" s="36" t="str">
        <f>IF(M26&lt;'Time Breakdown'!$A$9,"",IF(VLOOKUP(M26,'Time Breakdown'!$A$9:$E$428,2,1)=VLOOKUP(M25,'Time Breakdown'!$A$9:$E$428,2,1)," ",VLOOKUP(M26,'Time Breakdown'!$A$9:$E$428,2,1)))</f>
        <v xml:space="preserve"> </v>
      </c>
      <c r="O26" s="355"/>
      <c r="P26" s="37">
        <f t="shared" si="15"/>
        <v>42059.833433333282</v>
      </c>
      <c r="Q26" s="36" t="str">
        <f>IF(P26&lt;'Time Breakdown'!$A$9,"",IF(VLOOKUP(P26,'Time Breakdown'!$A$9:$E$428,2,1)=VLOOKUP(P25,'Time Breakdown'!$A$9:$E$428,2,1)," ",VLOOKUP(P26,'Time Breakdown'!$A$9:$E$428,2,1)))</f>
        <v xml:space="preserve">RIH 13-3/8" casing to ± 2,250 ft </v>
      </c>
      <c r="R26" s="355"/>
      <c r="S26" s="144">
        <f t="shared" si="16"/>
        <v>42060.833433333282</v>
      </c>
      <c r="T26" s="36" t="str">
        <f>IF(S26&lt;'Time Breakdown'!$A$9,"",IF(VLOOKUP(S26,'Time Breakdown'!$A$9:$E$428,2,1)=VLOOKUP(S25,'Time Breakdown'!$A$9:$E$428,2,1)," ",VLOOKUP(S26,'Time Breakdown'!$A$9:$E$428,2,1)))</f>
        <v>Heavy lift - N/D diverter &amp; LP riser</v>
      </c>
      <c r="U26" s="355"/>
      <c r="V26" s="37">
        <f t="shared" si="17"/>
        <v>42061.833433333282</v>
      </c>
      <c r="W26" s="36" t="str">
        <f>IF(V26&lt;'Time Breakdown'!$A$9,"",IF(VLOOKUP(V26,'Time Breakdown'!$A$9:$E$428,2,1)=VLOOKUP(V25,'Time Breakdown'!$A$9:$E$428,2,1)," ",VLOOKUP(V26,'Time Breakdown'!$A$9:$E$428,2,1)))</f>
        <v xml:space="preserve"> </v>
      </c>
      <c r="X26" s="355"/>
      <c r="Y26" s="37">
        <f t="shared" si="18"/>
        <v>42062.833433333282</v>
      </c>
      <c r="Z26" s="36" t="str">
        <f>IF(Y26&lt;'Time Breakdown'!$A$9,"",IF(VLOOKUP(Y26,'Time Breakdown'!$A$9:$E$428,2,1)=VLOOKUP(Y25,'Time Breakdown'!$A$9:$E$428,2,1)," ",VLOOKUP(Y26,'Time Breakdown'!$A$9:$E$428,2,1)))</f>
        <v>RIH to 2,847 ft . Downlink Xceed</v>
      </c>
      <c r="AA26" s="355"/>
      <c r="AB26" s="37">
        <f t="shared" si="19"/>
        <v>42063.833433333282</v>
      </c>
      <c r="AC26" s="36" t="str">
        <f>IF(AB26&lt;'Time Breakdown'!$A$9,"",IF(VLOOKUP(AB26,'Time Breakdown'!$A$9:$E$428,2,1)=VLOOKUP(AB25,'Time Breakdown'!$A$9:$E$428,2,1)," ",VLOOKUP(AB26,'Time Breakdown'!$A$9:$E$428,2,1)))</f>
        <v xml:space="preserve"> </v>
      </c>
      <c r="AD26" s="355"/>
      <c r="AE26" s="37">
        <f t="shared" si="20"/>
        <v>42064.833433333282</v>
      </c>
      <c r="AF26" s="36" t="str">
        <f>IF(AE26&lt;'Time Breakdown'!$A$9,"",IF(VLOOKUP(AE26,'Time Breakdown'!$A$9:$E$428,2,1)=VLOOKUP(AE25,'Time Breakdown'!$A$9:$E$428,2,1)," ",VLOOKUP(AE26,'Time Breakdown'!$A$9:$E$428,2,1)))</f>
        <v xml:space="preserve"> </v>
      </c>
      <c r="AG26" s="355"/>
      <c r="AH26" s="37">
        <f t="shared" si="21"/>
        <v>42065.833433333282</v>
      </c>
      <c r="AI26" s="36" t="str">
        <f>IF(AH26&lt;'Time Breakdown'!$A$9,"",IF(VLOOKUP(AH26,'Time Breakdown'!$A$9:$E$428,2,1)=VLOOKUP(AH25,'Time Breakdown'!$A$9:$E$428,2,1)," ",VLOOKUP(AH26,'Time Breakdown'!$A$9:$E$428,2,1)))</f>
        <v>B/R OOH from 3,638 ft  to 3,170 ft 20 mins/std</v>
      </c>
      <c r="AJ26" s="355"/>
    </row>
    <row r="27" spans="1:36" ht="15" customHeight="1" x14ac:dyDescent="0.3">
      <c r="A27" s="37">
        <f t="shared" si="10"/>
        <v>42054.875099999947</v>
      </c>
      <c r="B27" s="36" t="str">
        <f>IF(A27&lt;'Time Breakdown'!$A$9,"",IF(VLOOKUP(A27,'Time Breakdown'!$A$9:$E$428,2,1)=VLOOKUP(A26,'Time Breakdown'!$A$9:$E$428,2,1)," ",VLOOKUP(A27,'Time Breakdown'!$A$9:$E$428,2,1)))</f>
        <v xml:space="preserve"> </v>
      </c>
      <c r="C27" s="133"/>
      <c r="D27" s="37">
        <f t="shared" si="11"/>
        <v>42055.875099999947</v>
      </c>
      <c r="E27" s="36" t="str">
        <f>IF(D27&lt;'Time Breakdown'!$A$9,"",IF(VLOOKUP(D27,'Time Breakdown'!$A$9:$E$428,2,1)=VLOOKUP(D26,'Time Breakdown'!$A$9:$E$428,2,1)," ",VLOOKUP(D27,'Time Breakdown'!$A$9:$E$428,2,1)))</f>
        <v xml:space="preserve"> </v>
      </c>
      <c r="F27" s="355"/>
      <c r="G27" s="37">
        <f t="shared" si="12"/>
        <v>42056.875099999947</v>
      </c>
      <c r="H27" s="36" t="str">
        <f>IF(G27&lt;'Time Breakdown'!$A$9,"",IF(VLOOKUP(G27,'Time Breakdown'!$A$9:$E$428,2,1)=VLOOKUP(G26,'Time Breakdown'!$A$9:$E$428,2,1)," ",VLOOKUP(G27,'Time Breakdown'!$A$9:$E$428,2,1)))</f>
        <v xml:space="preserve"> </v>
      </c>
      <c r="I27" s="355"/>
      <c r="J27" s="37">
        <f t="shared" si="13"/>
        <v>42057.875099999947</v>
      </c>
      <c r="K27" s="36" t="str">
        <f>IF(J27&lt;'Time Breakdown'!$A$9,"",IF(VLOOKUP(J27,'Time Breakdown'!$A$9:$E$428,2,1)=VLOOKUP(J26,'Time Breakdown'!$A$9:$E$428,2,1)," ",VLOOKUP(J27,'Time Breakdown'!$A$9:$E$428,2,1)))</f>
        <v>P/U &amp; M/U PD1100 BHA</v>
      </c>
      <c r="L27" s="355"/>
      <c r="M27" s="37">
        <f t="shared" si="14"/>
        <v>42058.875099999947</v>
      </c>
      <c r="N27" s="36" t="str">
        <f>IF(M27&lt;'Time Breakdown'!$A$9,"",IF(VLOOKUP(M27,'Time Breakdown'!$A$9:$E$428,2,1)=VLOOKUP(M26,'Time Breakdown'!$A$9:$E$428,2,1)," ",VLOOKUP(M27,'Time Breakdown'!$A$9:$E$428,2,1)))</f>
        <v xml:space="preserve"> </v>
      </c>
      <c r="O27" s="355"/>
      <c r="P27" s="37">
        <f t="shared" si="15"/>
        <v>42059.875099999947</v>
      </c>
      <c r="Q27" s="36" t="str">
        <f>IF(P27&lt;'Time Breakdown'!$A$9,"",IF(VLOOKUP(P27,'Time Breakdown'!$A$9:$E$428,2,1)=VLOOKUP(P26,'Time Breakdown'!$A$9:$E$428,2,1)," ",VLOOKUP(P27,'Time Breakdown'!$A$9:$E$428,2,1)))</f>
        <v xml:space="preserve"> </v>
      </c>
      <c r="R27" s="355"/>
      <c r="S27" s="144">
        <f t="shared" si="16"/>
        <v>42060.875099999947</v>
      </c>
      <c r="T27" s="36" t="str">
        <f>IF(S27&lt;'Time Breakdown'!$A$9,"",IF(VLOOKUP(S27,'Time Breakdown'!$A$9:$E$428,2,1)=VLOOKUP(S26,'Time Breakdown'!$A$9:$E$428,2,1)," ",VLOOKUP(S27,'Time Breakdown'!$A$9:$E$428,2,1)))</f>
        <v xml:space="preserve"> </v>
      </c>
      <c r="U27" s="355"/>
      <c r="V27" s="37">
        <f t="shared" si="17"/>
        <v>42061.875099999947</v>
      </c>
      <c r="W27" s="36" t="str">
        <f>IF(V27&lt;'Time Breakdown'!$A$9,"",IF(VLOOKUP(V27,'Time Breakdown'!$A$9:$E$428,2,1)=VLOOKUP(V26,'Time Breakdown'!$A$9:$E$428,2,1)," ",VLOOKUP(V27,'Time Breakdown'!$A$9:$E$428,2,1)))</f>
        <v>Drill out 10 ft of new formation to 2,847 ft . C&amp;C mud.</v>
      </c>
      <c r="X27" s="355"/>
      <c r="Y27" s="37">
        <f t="shared" si="18"/>
        <v>42062.875099999947</v>
      </c>
      <c r="Z27" s="36" t="str">
        <f>IF(Y27&lt;'Time Breakdown'!$A$9,"",IF(VLOOKUP(Y27,'Time Breakdown'!$A$9:$E$428,2,1)=VLOOKUP(Y26,'Time Breakdown'!$A$9:$E$428,2,1)," ",VLOOKUP(Y27,'Time Breakdown'!$A$9:$E$428,2,1)))</f>
        <v xml:space="preserve">Drill 12-1/4" hole from 2,847 ft to 7,179 ft </v>
      </c>
      <c r="AA27" s="355"/>
      <c r="AB27" s="37">
        <f t="shared" si="19"/>
        <v>42063.875099999947</v>
      </c>
      <c r="AC27" s="36" t="str">
        <f>IF(AB27&lt;'Time Breakdown'!$A$9,"",IF(VLOOKUP(AB27,'Time Breakdown'!$A$9:$E$428,2,1)=VLOOKUP(AB26,'Time Breakdown'!$A$9:$E$428,2,1)," ",VLOOKUP(AB27,'Time Breakdown'!$A$9:$E$428,2,1)))</f>
        <v xml:space="preserve"> </v>
      </c>
      <c r="AD27" s="355"/>
      <c r="AE27" s="37">
        <f t="shared" si="20"/>
        <v>42064.875099999947</v>
      </c>
      <c r="AF27" s="36" t="str">
        <f>IF(AE27&lt;'Time Breakdown'!$A$9,"",IF(VLOOKUP(AE27,'Time Breakdown'!$A$9:$E$428,2,1)=VLOOKUP(AE26,'Time Breakdown'!$A$9:$E$428,2,1)," ",VLOOKUP(AE27,'Time Breakdown'!$A$9:$E$428,2,1)))</f>
        <v xml:space="preserve"> </v>
      </c>
      <c r="AG27" s="355"/>
      <c r="AH27" s="37">
        <f t="shared" si="21"/>
        <v>42065.875099999947</v>
      </c>
      <c r="AI27" s="36" t="str">
        <f>IF(AH27&lt;'Time Breakdown'!$A$9,"",IF(VLOOKUP(AH27,'Time Breakdown'!$A$9:$E$428,2,1)=VLOOKUP(AH26,'Time Breakdown'!$A$9:$E$428,2,1)," ",VLOOKUP(AH27,'Time Breakdown'!$A$9:$E$428,2,1)))</f>
        <v xml:space="preserve"> </v>
      </c>
      <c r="AJ27" s="355"/>
    </row>
    <row r="28" spans="1:36" ht="15" customHeight="1" x14ac:dyDescent="0.3">
      <c r="A28" s="37">
        <f t="shared" si="10"/>
        <v>42054.916766666611</v>
      </c>
      <c r="B28" s="36" t="str">
        <f>IF(A28&lt;'Time Breakdown'!$A$9,"",IF(VLOOKUP(A28,'Time Breakdown'!$A$9:$E$428,2,1)=VLOOKUP(A27,'Time Breakdown'!$A$9:$E$428,2,1)," ",VLOOKUP(A28,'Time Breakdown'!$A$9:$E$428,2,1)))</f>
        <v>Remove comms, term. C/L's, install hgr neck seal</v>
      </c>
      <c r="C28" s="133"/>
      <c r="D28" s="37">
        <f t="shared" si="11"/>
        <v>42055.916766666611</v>
      </c>
      <c r="E28" s="36" t="str">
        <f>IF(D28&lt;'Time Breakdown'!$A$9,"",IF(VLOOKUP(D28,'Time Breakdown'!$A$9:$E$428,2,1)=VLOOKUP(D27,'Time Breakdown'!$A$9:$E$428,2,1)," ",VLOOKUP(D28,'Time Breakdown'!$A$9:$E$428,2,1)))</f>
        <v xml:space="preserve">Heavy Lift - Install LP Riser </v>
      </c>
      <c r="F28" s="355"/>
      <c r="G28" s="37">
        <f t="shared" si="12"/>
        <v>42056.916766666611</v>
      </c>
      <c r="H28" s="36" t="str">
        <f>IF(G28&lt;'Time Breakdown'!$A$9,"",IF(VLOOKUP(G28,'Time Breakdown'!$A$9:$E$428,2,1)=VLOOKUP(G27,'Time Breakdown'!$A$9:$E$428,2,1)," ",VLOOKUP(G28,'Time Breakdown'!$A$9:$E$428,2,1)))</f>
        <v xml:space="preserve"> </v>
      </c>
      <c r="I28" s="355"/>
      <c r="J28" s="37">
        <f t="shared" si="13"/>
        <v>42057.916766666611</v>
      </c>
      <c r="K28" s="36" t="str">
        <f>IF(J28&lt;'Time Breakdown'!$A$9,"",IF(VLOOKUP(J28,'Time Breakdown'!$A$9:$E$428,2,1)=VLOOKUP(J27,'Time Breakdown'!$A$9:$E$428,2,1)," ",VLOOKUP(J28,'Time Breakdown'!$A$9:$E$428,2,1)))</f>
        <v xml:space="preserve"> </v>
      </c>
      <c r="L28" s="355"/>
      <c r="M28" s="37">
        <f t="shared" si="14"/>
        <v>42058.916766666611</v>
      </c>
      <c r="N28" s="36" t="str">
        <f>IF(M28&lt;'Time Breakdown'!$A$9,"",IF(VLOOKUP(M28,'Time Breakdown'!$A$9:$E$428,2,1)=VLOOKUP(M27,'Time Breakdown'!$A$9:$E$428,2,1)," ",VLOOKUP(M28,'Time Breakdown'!$A$9:$E$428,2,1)))</f>
        <v xml:space="preserve"> </v>
      </c>
      <c r="O28" s="355"/>
      <c r="P28" s="37">
        <f t="shared" si="15"/>
        <v>42059.916766666611</v>
      </c>
      <c r="Q28" s="36" t="str">
        <f>IF(P28&lt;'Time Breakdown'!$A$9,"",IF(VLOOKUP(P28,'Time Breakdown'!$A$9:$E$428,2,1)=VLOOKUP(P27,'Time Breakdown'!$A$9:$E$428,2,1)," ",VLOOKUP(P28,'Time Breakdown'!$A$9:$E$428,2,1)))</f>
        <v xml:space="preserve"> </v>
      </c>
      <c r="R28" s="355"/>
      <c r="S28" s="144">
        <f t="shared" si="16"/>
        <v>42060.916766666611</v>
      </c>
      <c r="T28" s="36" t="str">
        <f>IF(S28&lt;'Time Breakdown'!$A$9,"",IF(VLOOKUP(S28,'Time Breakdown'!$A$9:$E$428,2,1)=VLOOKUP(S27,'Time Breakdown'!$A$9:$E$428,2,1)," ",VLOOKUP(S28,'Time Breakdown'!$A$9:$E$428,2,1)))</f>
        <v>Heavy lift - N/U &amp; P/T WH</v>
      </c>
      <c r="U28" s="355"/>
      <c r="V28" s="37">
        <f t="shared" si="17"/>
        <v>42061.916766666611</v>
      </c>
      <c r="W28" s="36" t="str">
        <f>IF(V28&lt;'Time Breakdown'!$A$9,"",IF(VLOOKUP(V28,'Time Breakdown'!$A$9:$E$428,2,1)=VLOOKUP(V27,'Time Breakdown'!$A$9:$E$428,2,1)," ",VLOOKUP(V28,'Time Breakdown'!$A$9:$E$428,2,1)))</f>
        <v xml:space="preserve"> </v>
      </c>
      <c r="X28" s="355"/>
      <c r="Y28" s="37">
        <f t="shared" si="18"/>
        <v>42062.916766666611</v>
      </c>
      <c r="Z28" s="36" t="str">
        <f>IF(Y28&lt;'Time Breakdown'!$A$9,"",IF(VLOOKUP(Y28,'Time Breakdown'!$A$9:$E$428,2,1)=VLOOKUP(Y27,'Time Breakdown'!$A$9:$E$428,2,1)," ",VLOOKUP(Y28,'Time Breakdown'!$A$9:$E$428,2,1)))</f>
        <v xml:space="preserve"> </v>
      </c>
      <c r="AA28" s="355"/>
      <c r="AB28" s="37">
        <f t="shared" si="19"/>
        <v>42063.916766666611</v>
      </c>
      <c r="AC28" s="36" t="str">
        <f>IF(AB28&lt;'Time Breakdown'!$A$9,"",IF(VLOOKUP(AB28,'Time Breakdown'!$A$9:$E$428,2,1)=VLOOKUP(AB27,'Time Breakdown'!$A$9:$E$428,2,1)," ",VLOOKUP(AB28,'Time Breakdown'!$A$9:$E$428,2,1)))</f>
        <v xml:space="preserve"> </v>
      </c>
      <c r="AD28" s="355"/>
      <c r="AE28" s="37">
        <f t="shared" si="20"/>
        <v>42064.916766666611</v>
      </c>
      <c r="AF28" s="36" t="str">
        <f>IF(AE28&lt;'Time Breakdown'!$A$9,"",IF(VLOOKUP(AE28,'Time Breakdown'!$A$9:$E$428,2,1)=VLOOKUP(AE27,'Time Breakdown'!$A$9:$E$428,2,1)," ",VLOOKUP(AE28,'Time Breakdown'!$A$9:$E$428,2,1)))</f>
        <v xml:space="preserve"> </v>
      </c>
      <c r="AG28" s="355"/>
      <c r="AH28" s="37">
        <f t="shared" si="21"/>
        <v>42065.916766666611</v>
      </c>
      <c r="AI28" s="36" t="str">
        <f>IF(AH28&lt;'Time Breakdown'!$A$9,"",IF(VLOOKUP(AH28,'Time Breakdown'!$A$9:$E$428,2,1)=VLOOKUP(AH27,'Time Breakdown'!$A$9:$E$428,2,1)," ",VLOOKUP(AH28,'Time Breakdown'!$A$9:$E$428,2,1)))</f>
        <v xml:space="preserve"> </v>
      </c>
      <c r="AJ28" s="355"/>
    </row>
    <row r="29" spans="1:36" ht="15" customHeight="1" thickBot="1" x14ac:dyDescent="0.35">
      <c r="A29" s="37">
        <f t="shared" si="10"/>
        <v>42054.958433333275</v>
      </c>
      <c r="B29" s="36" t="str">
        <f>IF(A29&lt;'Time Breakdown'!$A$9,"",IF(VLOOKUP(A29,'Time Breakdown'!$A$9:$E$428,2,1)=VLOOKUP(A28,'Time Breakdown'!$A$9:$E$428,2,1)," ",VLOOKUP(A29,'Time Breakdown'!$A$9:$E$428,2,1)))</f>
        <v xml:space="preserve"> </v>
      </c>
      <c r="C29" s="136"/>
      <c r="D29" s="37">
        <f t="shared" si="11"/>
        <v>42055.958433333275</v>
      </c>
      <c r="E29" s="36" t="str">
        <f>IF(D29&lt;'Time Breakdown'!$A$9,"",IF(VLOOKUP(D29,'Time Breakdown'!$A$9:$E$428,2,1)=VLOOKUP(D28,'Time Breakdown'!$A$9:$E$428,2,1)," ",VLOOKUP(D29,'Time Breakdown'!$A$9:$E$428,2,1)))</f>
        <v>N/U diverter</v>
      </c>
      <c r="F29" s="356"/>
      <c r="G29" s="37">
        <f t="shared" si="12"/>
        <v>42056.958433333275</v>
      </c>
      <c r="H29" s="36" t="str">
        <f>IF(G29&lt;'Time Breakdown'!$A$9,"",IF(VLOOKUP(G29,'Time Breakdown'!$A$9:$E$428,2,1)=VLOOKUP(G28,'Time Breakdown'!$A$9:$E$428,2,1)," ",VLOOKUP(G29,'Time Breakdown'!$A$9:$E$428,2,1)))</f>
        <v>Shallow pulse test MWD</v>
      </c>
      <c r="I29" s="356"/>
      <c r="J29" s="37">
        <f t="shared" si="13"/>
        <v>42057.958433333275</v>
      </c>
      <c r="K29" s="36" t="str">
        <f>IF(J29&lt;'Time Breakdown'!$A$9,"",IF(VLOOKUP(J29,'Time Breakdown'!$A$9:$E$428,2,1)=VLOOKUP(J28,'Time Breakdown'!$A$9:$E$428,2,1)," ",VLOOKUP(J29,'Time Breakdown'!$A$9:$E$428,2,1)))</f>
        <v>Wiper trip. RIH with PD1100 to 1,400 ft</v>
      </c>
      <c r="L29" s="356"/>
      <c r="M29" s="37">
        <f t="shared" si="14"/>
        <v>42058.958433333275</v>
      </c>
      <c r="N29" s="36" t="str">
        <f>IF(M29&lt;'Time Breakdown'!$A$9,"",IF(VLOOKUP(M29,'Time Breakdown'!$A$9:$E$428,2,1)=VLOOKUP(M28,'Time Breakdown'!$A$9:$E$428,2,1)," ",VLOOKUP(M29,'Time Breakdown'!$A$9:$E$428,2,1)))</f>
        <v xml:space="preserve"> </v>
      </c>
      <c r="O29" s="356"/>
      <c r="P29" s="37">
        <f t="shared" si="15"/>
        <v>42059.958433333275</v>
      </c>
      <c r="Q29" s="36" t="str">
        <f>IF(P29&lt;'Time Breakdown'!$A$9,"",IF(VLOOKUP(P29,'Time Breakdown'!$A$9:$E$428,2,1)=VLOOKUP(P28,'Time Breakdown'!$A$9:$E$428,2,1)," ",VLOOKUP(P29,'Time Breakdown'!$A$9:$E$428,2,1)))</f>
        <v xml:space="preserve"> </v>
      </c>
      <c r="R29" s="356"/>
      <c r="S29" s="144">
        <f t="shared" si="16"/>
        <v>42060.958433333275</v>
      </c>
      <c r="T29" s="36" t="str">
        <f>IF(S29&lt;'Time Breakdown'!$A$9,"",IF(VLOOKUP(S29,'Time Breakdown'!$A$9:$E$428,2,1)=VLOOKUP(S28,'Time Breakdown'!$A$9:$E$428,2,1)," ",VLOOKUP(S29,'Time Breakdown'!$A$9:$E$428,2,1)))</f>
        <v xml:space="preserve"> </v>
      </c>
      <c r="U29" s="356"/>
      <c r="V29" s="37">
        <f t="shared" si="17"/>
        <v>42061.958433333275</v>
      </c>
      <c r="W29" s="36" t="str">
        <f>IF(V29&lt;'Time Breakdown'!$A$9,"",IF(VLOOKUP(V29,'Time Breakdown'!$A$9:$E$428,2,1)=VLOOKUP(V28,'Time Breakdown'!$A$9:$E$428,2,1)," ",VLOOKUP(V29,'Time Breakdown'!$A$9:$E$428,2,1)))</f>
        <v xml:space="preserve"> </v>
      </c>
      <c r="X29" s="356"/>
      <c r="Y29" s="37">
        <f t="shared" si="18"/>
        <v>42062.958433333275</v>
      </c>
      <c r="Z29" s="36" t="str">
        <f>IF(Y29&lt;'Time Breakdown'!$A$9,"",IF(VLOOKUP(Y29,'Time Breakdown'!$A$9:$E$428,2,1)=VLOOKUP(Y28,'Time Breakdown'!$A$9:$E$428,2,1)," ",VLOOKUP(Y29,'Time Breakdown'!$A$9:$E$428,2,1)))</f>
        <v xml:space="preserve"> </v>
      </c>
      <c r="AA29" s="356"/>
      <c r="AB29" s="37">
        <f t="shared" si="19"/>
        <v>42063.958433333275</v>
      </c>
      <c r="AC29" s="36" t="str">
        <f>IF(AB29&lt;'Time Breakdown'!$A$9,"",IF(VLOOKUP(AB29,'Time Breakdown'!$A$9:$E$428,2,1)=VLOOKUP(AB28,'Time Breakdown'!$A$9:$E$428,2,1)," ",VLOOKUP(AB29,'Time Breakdown'!$A$9:$E$428,2,1)))</f>
        <v xml:space="preserve"> </v>
      </c>
      <c r="AD29" s="356"/>
      <c r="AE29" s="37">
        <f t="shared" si="20"/>
        <v>42064.958433333275</v>
      </c>
      <c r="AF29" s="36" t="str">
        <f>IF(AE29&lt;'Time Breakdown'!$A$9,"",IF(VLOOKUP(AE29,'Time Breakdown'!$A$9:$E$428,2,1)=VLOOKUP(AE28,'Time Breakdown'!$A$9:$E$428,2,1)," ",VLOOKUP(AE29,'Time Breakdown'!$A$9:$E$428,2,1)))</f>
        <v xml:space="preserve"> </v>
      </c>
      <c r="AG29" s="356"/>
      <c r="AH29" s="37">
        <f t="shared" si="21"/>
        <v>42065.958433333275</v>
      </c>
      <c r="AI29" s="36" t="str">
        <f>IF(AH29&lt;'Time Breakdown'!$A$9,"",IF(VLOOKUP(AH29,'Time Breakdown'!$A$9:$E$428,2,1)=VLOOKUP(AH28,'Time Breakdown'!$A$9:$E$428,2,1)," ",VLOOKUP(AH29,'Time Breakdown'!$A$9:$E$428,2,1)))</f>
        <v xml:space="preserve"> </v>
      </c>
      <c r="AJ29" s="356"/>
    </row>
    <row r="30" spans="1:36" ht="15" customHeight="1" thickBot="1" x14ac:dyDescent="0.35">
      <c r="A30" s="39" t="s">
        <v>0</v>
      </c>
      <c r="B30" s="40"/>
      <c r="C30" s="41"/>
      <c r="D30" s="39" t="s">
        <v>0</v>
      </c>
      <c r="E30" s="42"/>
      <c r="F30" s="41"/>
      <c r="G30" s="39" t="s">
        <v>0</v>
      </c>
      <c r="H30" s="42"/>
      <c r="I30" s="41"/>
      <c r="J30" s="39" t="s">
        <v>0</v>
      </c>
      <c r="K30" s="42"/>
      <c r="L30" s="41"/>
      <c r="M30" s="415" t="s">
        <v>0</v>
      </c>
      <c r="N30" s="429"/>
      <c r="O30" s="430"/>
      <c r="P30" s="415" t="s">
        <v>0</v>
      </c>
      <c r="Q30" s="429"/>
      <c r="R30" s="430"/>
      <c r="S30" s="429" t="s">
        <v>0</v>
      </c>
      <c r="T30" s="429"/>
      <c r="U30" s="430"/>
      <c r="V30" s="415" t="s">
        <v>0</v>
      </c>
      <c r="W30" s="429"/>
      <c r="X30" s="430"/>
      <c r="Y30" s="415" t="s">
        <v>0</v>
      </c>
      <c r="Z30" s="429"/>
      <c r="AA30" s="430"/>
      <c r="AB30" s="415" t="s">
        <v>0</v>
      </c>
      <c r="AC30" s="429"/>
      <c r="AD30" s="430"/>
      <c r="AE30" s="415" t="s">
        <v>0</v>
      </c>
      <c r="AF30" s="429"/>
      <c r="AG30" s="430"/>
      <c r="AH30" s="415" t="s">
        <v>0</v>
      </c>
      <c r="AI30" s="429"/>
      <c r="AJ30" s="430"/>
    </row>
    <row r="31" spans="1:36" ht="15" customHeight="1" x14ac:dyDescent="0.3">
      <c r="A31" s="423" t="str">
        <f>+IF(HLOOKUP(A$5,Logistics!$B$1:$DZ$37,30)=0,"",HLOOKUP(A$5,Logistics!$B$1:$DZ$37,30))</f>
        <v/>
      </c>
      <c r="B31" s="424"/>
      <c r="C31" s="425"/>
      <c r="D31" s="423" t="str">
        <f>+IF(HLOOKUP(D$5,Logistics!$B$1:$DZ$37,30)=0,"",HLOOKUP(D$5,Logistics!$B$1:$DZ$37,30))</f>
        <v/>
      </c>
      <c r="E31" s="424"/>
      <c r="F31" s="425"/>
      <c r="G31" s="423" t="str">
        <f>+IF(HLOOKUP(G$5,Logistics!$B$1:$DZ$37,30)=0,"",HLOOKUP(G$5,Logistics!$B$1:$DZ$37,30))</f>
        <v/>
      </c>
      <c r="H31" s="424"/>
      <c r="I31" s="425"/>
      <c r="J31" s="423" t="str">
        <f>+IF(HLOOKUP(J$5,Logistics!$B$1:$DZ$37,30)=0,"",HLOOKUP(J$5,Logistics!$B$1:$DZ$37,30))</f>
        <v/>
      </c>
      <c r="K31" s="424"/>
      <c r="L31" s="425"/>
      <c r="M31" s="423" t="str">
        <f>+IF(HLOOKUP(M$5,Logistics!$B$1:$DZ$37,30)=0,"",HLOOKUP(M$5,Logistics!$B$1:$DZ$37,30))</f>
        <v/>
      </c>
      <c r="N31" s="424"/>
      <c r="O31" s="425"/>
      <c r="P31" s="423" t="str">
        <f>+IF(HLOOKUP(P$5,Logistics!$B$1:$DZ$37,30)=0,"",HLOOKUP(P$5,Logistics!$B$1:$DZ$37,30))</f>
        <v/>
      </c>
      <c r="Q31" s="424"/>
      <c r="R31" s="425"/>
      <c r="S31" s="424" t="str">
        <f>+IF(HLOOKUP(S$5,Logistics!$B$1:$DZ$37,30)=0,"",HLOOKUP(S$5,Logistics!$B$1:$DZ$37,30))</f>
        <v/>
      </c>
      <c r="T31" s="424"/>
      <c r="U31" s="425"/>
      <c r="V31" s="423" t="str">
        <f>+IF(HLOOKUP(V$5,Logistics!$B$1:$DZ$37,30)=0,"",HLOOKUP(V$5,Logistics!$B$1:$DZ$37,30))</f>
        <v/>
      </c>
      <c r="W31" s="424"/>
      <c r="X31" s="425"/>
      <c r="Y31" s="423" t="str">
        <f>+IF(HLOOKUP(Y$5,Logistics!$B$1:$DZ$37,30)=0,"",HLOOKUP(Y$5,Logistics!$B$1:$DZ$37,30))</f>
        <v/>
      </c>
      <c r="Z31" s="424"/>
      <c r="AA31" s="425"/>
      <c r="AB31" s="423" t="str">
        <f>+IF(HLOOKUP(AB$5,Logistics!$B$1:$DZ$37,30)=0,"",HLOOKUP(AB$5,Logistics!$B$1:$DZ$37,30))</f>
        <v/>
      </c>
      <c r="AC31" s="424"/>
      <c r="AD31" s="425"/>
      <c r="AE31" s="423" t="str">
        <f>+IF(HLOOKUP(AE$5,Logistics!$B$1:$DZ$37,30)=0,"",HLOOKUP(AE$5,Logistics!$B$1:$DZ$37,30))</f>
        <v/>
      </c>
      <c r="AF31" s="424"/>
      <c r="AG31" s="425"/>
      <c r="AH31" s="423" t="str">
        <f>+IF(HLOOKUP(AH$5,Logistics!$B$1:$DZ$37,30)=0,"",HLOOKUP(AH$5,Logistics!$B$1:$DZ$37,30))</f>
        <v/>
      </c>
      <c r="AI31" s="424"/>
      <c r="AJ31" s="425"/>
    </row>
    <row r="32" spans="1:36" ht="15" customHeight="1" x14ac:dyDescent="0.3">
      <c r="A32" s="403" t="str">
        <f>+IF(HLOOKUP(A$5,Logistics!$B$1:$DZ$37,31)=0,"",HLOOKUP(A$5,Logistics!$B$1:$DZ$37,31))</f>
        <v/>
      </c>
      <c r="B32" s="404"/>
      <c r="C32" s="405"/>
      <c r="D32" s="403" t="str">
        <f>+IF(HLOOKUP(D$5,Logistics!$B$1:$DZ$37,31)=0,"",HLOOKUP(D$5,Logistics!$B$1:$DZ$37,31))</f>
        <v/>
      </c>
      <c r="E32" s="404"/>
      <c r="F32" s="405"/>
      <c r="G32" s="403" t="str">
        <f>+IF(HLOOKUP(G$5,Logistics!$B$1:$DZ$37,31)=0,"",HLOOKUP(G$5,Logistics!$B$1:$DZ$37,31))</f>
        <v/>
      </c>
      <c r="H32" s="404"/>
      <c r="I32" s="405"/>
      <c r="J32" s="403" t="str">
        <f>+IF(HLOOKUP(J$5,Logistics!$B$1:$DZ$37,31)=0,"",HLOOKUP(J$5,Logistics!$B$1:$DZ$37,31))</f>
        <v/>
      </c>
      <c r="K32" s="404"/>
      <c r="L32" s="405"/>
      <c r="M32" s="403" t="str">
        <f>+IF(HLOOKUP(M$5,Logistics!$B$1:$DZ$37,31)=0,"",HLOOKUP(M$5,Logistics!$B$1:$DZ$37,31))</f>
        <v/>
      </c>
      <c r="N32" s="404"/>
      <c r="O32" s="405"/>
      <c r="P32" s="403" t="str">
        <f>+IF(HLOOKUP(P$5,Logistics!$B$1:$DZ$37,31)=0,"",HLOOKUP(P$5,Logistics!$B$1:$DZ$37,31))</f>
        <v/>
      </c>
      <c r="Q32" s="404"/>
      <c r="R32" s="405"/>
      <c r="S32" s="404" t="str">
        <f>+IF(HLOOKUP(S$5,Logistics!$B$1:$DZ$37,31)=0,"",HLOOKUP(S$5,Logistics!$B$1:$DZ$37,31))</f>
        <v/>
      </c>
      <c r="T32" s="404"/>
      <c r="U32" s="405"/>
      <c r="V32" s="403" t="str">
        <f>+IF(HLOOKUP(V$5,Logistics!$B$1:$DZ$37,31)=0,"",HLOOKUP(V$5,Logistics!$B$1:$DZ$37,31))</f>
        <v/>
      </c>
      <c r="W32" s="404"/>
      <c r="X32" s="405"/>
      <c r="Y32" s="403" t="str">
        <f>+IF(HLOOKUP(Y$5,Logistics!$B$1:$DZ$37,31)=0,"",HLOOKUP(Y$5,Logistics!$B$1:$DZ$37,31))</f>
        <v/>
      </c>
      <c r="Z32" s="404"/>
      <c r="AA32" s="405"/>
      <c r="AB32" s="403" t="str">
        <f>+IF(HLOOKUP(AB$5,Logistics!$B$1:$DZ$37,31)=0,"",HLOOKUP(AB$5,Logistics!$B$1:$DZ$37,31))</f>
        <v/>
      </c>
      <c r="AC32" s="404"/>
      <c r="AD32" s="405"/>
      <c r="AE32" s="403" t="str">
        <f>+IF(HLOOKUP(AE$5,Logistics!$B$1:$DZ$37,31)=0,"",HLOOKUP(AE$5,Logistics!$B$1:$DZ$37,31))</f>
        <v/>
      </c>
      <c r="AF32" s="404"/>
      <c r="AG32" s="405"/>
      <c r="AH32" s="403" t="str">
        <f>+IF(HLOOKUP(AH$5,Logistics!$B$1:$DZ$37,31)=0,"",HLOOKUP(AH$5,Logistics!$B$1:$DZ$37,31))</f>
        <v/>
      </c>
      <c r="AI32" s="404"/>
      <c r="AJ32" s="405"/>
    </row>
    <row r="33" spans="1:36" ht="15" customHeight="1" x14ac:dyDescent="0.3">
      <c r="A33" s="403" t="str">
        <f>+IF(HLOOKUP(A$5,Logistics!$B$1:$DZ$37,32)=0,"",HLOOKUP(A$5,Logistics!$B$1:$DZ$37,32))</f>
        <v/>
      </c>
      <c r="B33" s="404"/>
      <c r="C33" s="405"/>
      <c r="D33" s="403" t="str">
        <f>+IF(HLOOKUP(D$5,Logistics!$B$1:$DZ$37,32)=0,"",HLOOKUP(D$5,Logistics!$B$1:$DZ$37,32))</f>
        <v/>
      </c>
      <c r="E33" s="404"/>
      <c r="F33" s="405"/>
      <c r="G33" s="403" t="str">
        <f>+IF(HLOOKUP(G$5,Logistics!$B$1:$DZ$37,32)=0,"",HLOOKUP(G$5,Logistics!$B$1:$DZ$37,32))</f>
        <v/>
      </c>
      <c r="H33" s="404"/>
      <c r="I33" s="405"/>
      <c r="J33" s="403" t="str">
        <f>+IF(HLOOKUP(J$5,Logistics!$B$1:$DZ$37,32)=0,"",HLOOKUP(J$5,Logistics!$B$1:$DZ$37,32))</f>
        <v/>
      </c>
      <c r="K33" s="404"/>
      <c r="L33" s="405"/>
      <c r="M33" s="403" t="str">
        <f>+IF(HLOOKUP(M$5,Logistics!$B$1:$DZ$37,32)=0,"",HLOOKUP(M$5,Logistics!$B$1:$DZ$37,32))</f>
        <v/>
      </c>
      <c r="N33" s="404"/>
      <c r="O33" s="405"/>
      <c r="P33" s="403" t="str">
        <f>+IF(HLOOKUP(P$5,Logistics!$B$1:$DZ$37,32)=0,"",HLOOKUP(P$5,Logistics!$B$1:$DZ$37,32))</f>
        <v/>
      </c>
      <c r="Q33" s="404"/>
      <c r="R33" s="405"/>
      <c r="S33" s="404" t="str">
        <f>+IF(HLOOKUP(S$5,Logistics!$B$1:$DZ$37,32)=0,"",HLOOKUP(S$5,Logistics!$B$1:$DZ$37,32))</f>
        <v/>
      </c>
      <c r="T33" s="404"/>
      <c r="U33" s="405"/>
      <c r="V33" s="403" t="str">
        <f>+IF(HLOOKUP(V$5,Logistics!$B$1:$DZ$37,32)=0,"",HLOOKUP(V$5,Logistics!$B$1:$DZ$37,32))</f>
        <v/>
      </c>
      <c r="W33" s="404"/>
      <c r="X33" s="405"/>
      <c r="Y33" s="403" t="str">
        <f>+IF(HLOOKUP(Y$5,Logistics!$B$1:$DZ$37,32)=0,"",HLOOKUP(Y$5,Logistics!$B$1:$DZ$37,32))</f>
        <v/>
      </c>
      <c r="Z33" s="404"/>
      <c r="AA33" s="405"/>
      <c r="AB33" s="403" t="str">
        <f>+IF(HLOOKUP(AB$5,Logistics!$B$1:$DZ$37,32)=0,"",HLOOKUP(AB$5,Logistics!$B$1:$DZ$37,32))</f>
        <v/>
      </c>
      <c r="AC33" s="404"/>
      <c r="AD33" s="405"/>
      <c r="AE33" s="403" t="str">
        <f>+IF(HLOOKUP(AE$5,Logistics!$B$1:$DZ$37,32)=0,"",HLOOKUP(AE$5,Logistics!$B$1:$DZ$37,32))</f>
        <v/>
      </c>
      <c r="AF33" s="404"/>
      <c r="AG33" s="405"/>
      <c r="AH33" s="403" t="str">
        <f>+IF(HLOOKUP(AH$5,Logistics!$B$1:$DZ$37,32)=0,"",HLOOKUP(AH$5,Logistics!$B$1:$DZ$37,32))</f>
        <v/>
      </c>
      <c r="AI33" s="404"/>
      <c r="AJ33" s="405"/>
    </row>
    <row r="34" spans="1:36" ht="15" customHeight="1" x14ac:dyDescent="0.3">
      <c r="A34" s="403" t="str">
        <f>+IF(HLOOKUP(A$5,Logistics!$B$1:$DZ$37,33)=0,"",HLOOKUP(A$5,Logistics!$B$1:$DZ$37,33))</f>
        <v/>
      </c>
      <c r="B34" s="404"/>
      <c r="C34" s="405"/>
      <c r="D34" s="403" t="str">
        <f>+IF(HLOOKUP(D$5,Logistics!$B$1:$DZ$37,33)=0,"",HLOOKUP(D$5,Logistics!$B$1:$DZ$37,33))</f>
        <v/>
      </c>
      <c r="E34" s="404"/>
      <c r="F34" s="405"/>
      <c r="G34" s="403" t="str">
        <f>+IF(HLOOKUP(G$5,Logistics!$B$1:$DZ$37,33)=0,"",HLOOKUP(G$5,Logistics!$B$1:$DZ$37,33))</f>
        <v/>
      </c>
      <c r="H34" s="404"/>
      <c r="I34" s="405"/>
      <c r="J34" s="403" t="str">
        <f>+IF(HLOOKUP(J$5,Logistics!$B$1:$DZ$37,33)=0,"",HLOOKUP(J$5,Logistics!$B$1:$DZ$37,33))</f>
        <v/>
      </c>
      <c r="K34" s="404"/>
      <c r="L34" s="405"/>
      <c r="M34" s="403" t="str">
        <f>+IF(HLOOKUP(M$5,Logistics!$B$1:$DZ$37,33)=0,"",HLOOKUP(M$5,Logistics!$B$1:$DZ$37,33))</f>
        <v/>
      </c>
      <c r="N34" s="404"/>
      <c r="O34" s="405"/>
      <c r="P34" s="403" t="str">
        <f>+IF(HLOOKUP(P$5,Logistics!$B$1:$DZ$37,33)=0,"",HLOOKUP(P$5,Logistics!$B$1:$DZ$37,33))</f>
        <v/>
      </c>
      <c r="Q34" s="404"/>
      <c r="R34" s="405"/>
      <c r="S34" s="404" t="str">
        <f>+IF(HLOOKUP(S$5,Logistics!$B$1:$DZ$37,33)=0,"",HLOOKUP(S$5,Logistics!$B$1:$DZ$37,33))</f>
        <v/>
      </c>
      <c r="T34" s="404"/>
      <c r="U34" s="405"/>
      <c r="V34" s="403" t="str">
        <f>+IF(HLOOKUP(V$5,Logistics!$B$1:$DZ$37,33)=0,"",HLOOKUP(V$5,Logistics!$B$1:$DZ$37,33))</f>
        <v/>
      </c>
      <c r="W34" s="404"/>
      <c r="X34" s="405"/>
      <c r="Y34" s="403" t="str">
        <f>+IF(HLOOKUP(Y$5,Logistics!$B$1:$DZ$37,33)=0,"",HLOOKUP(Y$5,Logistics!$B$1:$DZ$37,33))</f>
        <v/>
      </c>
      <c r="Z34" s="404"/>
      <c r="AA34" s="405"/>
      <c r="AB34" s="403" t="str">
        <f>+IF(HLOOKUP(AB$5,Logistics!$B$1:$DZ$37,33)=0,"",HLOOKUP(AB$5,Logistics!$B$1:$DZ$37,33))</f>
        <v/>
      </c>
      <c r="AC34" s="404"/>
      <c r="AD34" s="405"/>
      <c r="AE34" s="403" t="str">
        <f>+IF(HLOOKUP(AE$5,Logistics!$B$1:$DZ$37,33)=0,"",HLOOKUP(AE$5,Logistics!$B$1:$DZ$37,33))</f>
        <v/>
      </c>
      <c r="AF34" s="404"/>
      <c r="AG34" s="405"/>
      <c r="AH34" s="403" t="str">
        <f>+IF(HLOOKUP(AH$5,Logistics!$B$1:$DZ$37,33)=0,"",HLOOKUP(AH$5,Logistics!$B$1:$DZ$37,33))</f>
        <v/>
      </c>
      <c r="AI34" s="404"/>
      <c r="AJ34" s="405"/>
    </row>
    <row r="35" spans="1:36" ht="15" customHeight="1" x14ac:dyDescent="0.3">
      <c r="A35" s="403" t="str">
        <f>+IF(HLOOKUP(A$5,Logistics!$B$1:$DZ$37,34)=0,"",HLOOKUP(A$5,Logistics!$B$1:$DZ$37,34))</f>
        <v/>
      </c>
      <c r="B35" s="404"/>
      <c r="C35" s="405"/>
      <c r="D35" s="403" t="str">
        <f>+IF(HLOOKUP(D$5,Logistics!$B$1:$DZ$37,34)=0,"",HLOOKUP(D$5,Logistics!$B$1:$DZ$37,34))</f>
        <v/>
      </c>
      <c r="E35" s="404"/>
      <c r="F35" s="405"/>
      <c r="G35" s="403" t="str">
        <f>+IF(HLOOKUP(G$5,Logistics!$B$1:$DZ$37,34)=0,"",HLOOKUP(G$5,Logistics!$B$1:$DZ$37,34))</f>
        <v/>
      </c>
      <c r="H35" s="404"/>
      <c r="I35" s="405"/>
      <c r="J35" s="403" t="str">
        <f>+IF(HLOOKUP(J$5,Logistics!$B$1:$DZ$37,34)=0,"",HLOOKUP(J$5,Logistics!$B$1:$DZ$37,34))</f>
        <v/>
      </c>
      <c r="K35" s="404"/>
      <c r="L35" s="405"/>
      <c r="M35" s="403" t="str">
        <f>+IF(HLOOKUP(M$5,Logistics!$B$1:$DZ$37,34)=0,"",HLOOKUP(M$5,Logistics!$B$1:$DZ$37,34))</f>
        <v/>
      </c>
      <c r="N35" s="404"/>
      <c r="O35" s="405"/>
      <c r="P35" s="403" t="str">
        <f>+IF(HLOOKUP(P$5,Logistics!$B$1:$DZ$37,34)=0,"",HLOOKUP(P$5,Logistics!$B$1:$DZ$37,34))</f>
        <v/>
      </c>
      <c r="Q35" s="404"/>
      <c r="R35" s="405"/>
      <c r="S35" s="404" t="str">
        <f>+IF(HLOOKUP(S$5,Logistics!$B$1:$DZ$37,34)=0,"",HLOOKUP(S$5,Logistics!$B$1:$DZ$37,34))</f>
        <v/>
      </c>
      <c r="T35" s="404"/>
      <c r="U35" s="405"/>
      <c r="V35" s="403" t="str">
        <f>+IF(HLOOKUP(V$5,Logistics!$B$1:$DZ$37,34)=0,"",HLOOKUP(V$5,Logistics!$B$1:$DZ$37,34))</f>
        <v/>
      </c>
      <c r="W35" s="404"/>
      <c r="X35" s="405"/>
      <c r="Y35" s="403" t="str">
        <f>+IF(HLOOKUP(Y$5,Logistics!$B$1:$DZ$37,34)=0,"",HLOOKUP(Y$5,Logistics!$B$1:$DZ$37,34))</f>
        <v/>
      </c>
      <c r="Z35" s="404"/>
      <c r="AA35" s="405"/>
      <c r="AB35" s="403" t="str">
        <f>+IF(HLOOKUP(AB$5,Logistics!$B$1:$DZ$37,34)=0,"",HLOOKUP(AB$5,Logistics!$B$1:$DZ$37,34))</f>
        <v/>
      </c>
      <c r="AC35" s="404"/>
      <c r="AD35" s="405"/>
      <c r="AE35" s="403" t="str">
        <f>+IF(HLOOKUP(AE$5,Logistics!$B$1:$DZ$37,34)=0,"",HLOOKUP(AE$5,Logistics!$B$1:$DZ$37,34))</f>
        <v/>
      </c>
      <c r="AF35" s="404"/>
      <c r="AG35" s="405"/>
      <c r="AH35" s="403" t="str">
        <f>+IF(HLOOKUP(AH$5,Logistics!$B$1:$DZ$37,34)=0,"",HLOOKUP(AH$5,Logistics!$B$1:$DZ$37,34))</f>
        <v/>
      </c>
      <c r="AI35" s="404"/>
      <c r="AJ35" s="405"/>
    </row>
    <row r="36" spans="1:36" ht="15" customHeight="1" x14ac:dyDescent="0.3">
      <c r="A36" s="403" t="str">
        <f>+IF(HLOOKUP(A$5,Logistics!$B$1:$DZ$37,35)=0,"",HLOOKUP(A$5,Logistics!$B$1:$DZ$37,35))</f>
        <v/>
      </c>
      <c r="B36" s="404"/>
      <c r="C36" s="405"/>
      <c r="D36" s="403" t="str">
        <f>+IF(HLOOKUP(D$5,Logistics!$B$1:$DZ$37,35)=0,"",HLOOKUP(D$5,Logistics!$B$1:$DZ$37,35))</f>
        <v/>
      </c>
      <c r="E36" s="404"/>
      <c r="F36" s="405"/>
      <c r="G36" s="403" t="str">
        <f>+IF(HLOOKUP(G$5,Logistics!$B$1:$DZ$37,35)=0,"",HLOOKUP(G$5,Logistics!$B$1:$DZ$37,35))</f>
        <v/>
      </c>
      <c r="H36" s="404"/>
      <c r="I36" s="405"/>
      <c r="J36" s="403" t="str">
        <f>+IF(HLOOKUP(J$5,Logistics!$B$1:$DZ$37,35)=0,"",HLOOKUP(J$5,Logistics!$B$1:$DZ$37,35))</f>
        <v/>
      </c>
      <c r="K36" s="404"/>
      <c r="L36" s="405"/>
      <c r="M36" s="403" t="str">
        <f>+IF(HLOOKUP(M$5,Logistics!$B$1:$DZ$37,35)=0,"",HLOOKUP(M$5,Logistics!$B$1:$DZ$37,35))</f>
        <v/>
      </c>
      <c r="N36" s="404"/>
      <c r="O36" s="405"/>
      <c r="P36" s="403" t="str">
        <f>+IF(HLOOKUP(P$5,Logistics!$B$1:$DZ$37,35)=0,"",HLOOKUP(P$5,Logistics!$B$1:$DZ$37,35))</f>
        <v/>
      </c>
      <c r="Q36" s="404"/>
      <c r="R36" s="405"/>
      <c r="S36" s="404" t="str">
        <f>+IF(HLOOKUP(S$5,Logistics!$B$1:$DZ$37,35)=0,"",HLOOKUP(S$5,Logistics!$B$1:$DZ$37,35))</f>
        <v/>
      </c>
      <c r="T36" s="404"/>
      <c r="U36" s="405"/>
      <c r="V36" s="403" t="str">
        <f>+IF(HLOOKUP(V$5,Logistics!$B$1:$DZ$37,35)=0,"",HLOOKUP(V$5,Logistics!$B$1:$DZ$37,35))</f>
        <v/>
      </c>
      <c r="W36" s="404"/>
      <c r="X36" s="405"/>
      <c r="Y36" s="403" t="str">
        <f>+IF(HLOOKUP(Y$5,Logistics!$B$1:$DZ$37,35)=0,"",HLOOKUP(Y$5,Logistics!$B$1:$DZ$37,35))</f>
        <v/>
      </c>
      <c r="Z36" s="404"/>
      <c r="AA36" s="405"/>
      <c r="AB36" s="403" t="str">
        <f>+IF(HLOOKUP(AB$5,Logistics!$B$1:$DZ$37,35)=0,"",HLOOKUP(AB$5,Logistics!$B$1:$DZ$37,35))</f>
        <v/>
      </c>
      <c r="AC36" s="404"/>
      <c r="AD36" s="405"/>
      <c r="AE36" s="403" t="str">
        <f>+IF(HLOOKUP(AE$5,Logistics!$B$1:$DZ$37,35)=0,"",HLOOKUP(AE$5,Logistics!$B$1:$DZ$37,35))</f>
        <v/>
      </c>
      <c r="AF36" s="404"/>
      <c r="AG36" s="405"/>
      <c r="AH36" s="403" t="str">
        <f>+IF(HLOOKUP(AH$5,Logistics!$B$1:$DZ$37,35)=0,"",HLOOKUP(AH$5,Logistics!$B$1:$DZ$37,35))</f>
        <v/>
      </c>
      <c r="AI36" s="404"/>
      <c r="AJ36" s="405"/>
    </row>
    <row r="37" spans="1:36" ht="15" customHeight="1" x14ac:dyDescent="0.3">
      <c r="A37" s="403" t="str">
        <f>+IF(HLOOKUP(A$5,Logistics!$B$1:$DZ$37,36)=0,"",HLOOKUP(A$5,Logistics!$B$1:$DZ$37,36))</f>
        <v/>
      </c>
      <c r="B37" s="404"/>
      <c r="C37" s="405"/>
      <c r="D37" s="403" t="str">
        <f>+IF(HLOOKUP(D$5,Logistics!$B$1:$DZ$37,36)=0,"",HLOOKUP(D$5,Logistics!$B$1:$DZ$37,36))</f>
        <v/>
      </c>
      <c r="E37" s="404"/>
      <c r="F37" s="405"/>
      <c r="G37" s="403" t="str">
        <f>+IF(HLOOKUP(G$5,Logistics!$B$1:$DZ$37,36)=0,"",HLOOKUP(G$5,Logistics!$B$1:$DZ$37,36))</f>
        <v/>
      </c>
      <c r="H37" s="404"/>
      <c r="I37" s="405"/>
      <c r="J37" s="403" t="str">
        <f>+IF(HLOOKUP(J$5,Logistics!$B$1:$DZ$37,36)=0,"",HLOOKUP(J$5,Logistics!$B$1:$DZ$37,36))</f>
        <v/>
      </c>
      <c r="K37" s="404"/>
      <c r="L37" s="405"/>
      <c r="M37" s="403" t="str">
        <f>+IF(HLOOKUP(M$5,Logistics!$B$1:$DZ$37,36)=0,"",HLOOKUP(M$5,Logistics!$B$1:$DZ$37,36))</f>
        <v/>
      </c>
      <c r="N37" s="404"/>
      <c r="O37" s="405"/>
      <c r="P37" s="403" t="str">
        <f>+IF(HLOOKUP(P$5,Logistics!$B$1:$DZ$37,36)=0,"",HLOOKUP(P$5,Logistics!$B$1:$DZ$37,36))</f>
        <v/>
      </c>
      <c r="Q37" s="404"/>
      <c r="R37" s="405"/>
      <c r="S37" s="404" t="str">
        <f>+IF(HLOOKUP(S$5,Logistics!$B$1:$DZ$37,36)=0,"",HLOOKUP(S$5,Logistics!$B$1:$DZ$37,36))</f>
        <v/>
      </c>
      <c r="T37" s="404"/>
      <c r="U37" s="405"/>
      <c r="V37" s="403" t="str">
        <f>+IF(HLOOKUP(V$5,Logistics!$B$1:$DZ$37,36)=0,"",HLOOKUP(V$5,Logistics!$B$1:$DZ$37,36))</f>
        <v/>
      </c>
      <c r="W37" s="404"/>
      <c r="X37" s="405"/>
      <c r="Y37" s="403" t="str">
        <f>+IF(HLOOKUP(Y$5,Logistics!$B$1:$DZ$37,36)=0,"",HLOOKUP(Y$5,Logistics!$B$1:$DZ$37,36))</f>
        <v/>
      </c>
      <c r="Z37" s="404"/>
      <c r="AA37" s="405"/>
      <c r="AB37" s="403" t="str">
        <f>+IF(HLOOKUP(AB$5,Logistics!$B$1:$DZ$37,36)=0,"",HLOOKUP(AB$5,Logistics!$B$1:$DZ$37,36))</f>
        <v/>
      </c>
      <c r="AC37" s="404"/>
      <c r="AD37" s="405"/>
      <c r="AE37" s="403" t="str">
        <f>+IF(HLOOKUP(AE$5,Logistics!$B$1:$DZ$37,36)=0,"",HLOOKUP(AE$5,Logistics!$B$1:$DZ$37,36))</f>
        <v/>
      </c>
      <c r="AF37" s="404"/>
      <c r="AG37" s="405"/>
      <c r="AH37" s="403" t="str">
        <f>+IF(HLOOKUP(AH$5,Logistics!$B$1:$DZ$37,36)=0,"",HLOOKUP(AH$5,Logistics!$B$1:$DZ$37,36))</f>
        <v/>
      </c>
      <c r="AI37" s="404"/>
      <c r="AJ37" s="405"/>
    </row>
    <row r="38" spans="1:36" ht="15" customHeight="1" thickBot="1" x14ac:dyDescent="0.35">
      <c r="A38" s="409" t="str">
        <f>+IF(HLOOKUP(A$5,Logistics!$B$1:$DZ$37,37)=0,"",HLOOKUP(A$5,Logistics!$B$1:$DZ$37,37))</f>
        <v/>
      </c>
      <c r="B38" s="410"/>
      <c r="C38" s="411"/>
      <c r="D38" s="409" t="str">
        <f>+IF(HLOOKUP(D$5,Logistics!$B$1:$DZ$37,37)=0,"",HLOOKUP(D$5,Logistics!$B$1:$DZ$37,37))</f>
        <v/>
      </c>
      <c r="E38" s="410"/>
      <c r="F38" s="411"/>
      <c r="G38" s="409" t="str">
        <f>+IF(HLOOKUP(G$5,Logistics!$B$1:$DZ$37,37)=0,"",HLOOKUP(G$5,Logistics!$B$1:$DZ$37,37))</f>
        <v/>
      </c>
      <c r="H38" s="410"/>
      <c r="I38" s="411"/>
      <c r="J38" s="409" t="str">
        <f>+IF(HLOOKUP(J$5,Logistics!$B$1:$DZ$37,37)=0,"",HLOOKUP(J$5,Logistics!$B$1:$DZ$37,37))</f>
        <v/>
      </c>
      <c r="K38" s="410"/>
      <c r="L38" s="411"/>
      <c r="M38" s="409" t="str">
        <f>+IF(HLOOKUP(M$5,Logistics!$B$1:$DZ$37,37)=0,"",HLOOKUP(M$5,Logistics!$B$1:$DZ$37,37))</f>
        <v/>
      </c>
      <c r="N38" s="410"/>
      <c r="O38" s="411"/>
      <c r="P38" s="409" t="str">
        <f>+IF(HLOOKUP(P$5,Logistics!$B$1:$DZ$37,37)=0,"",HLOOKUP(P$5,Logistics!$B$1:$DZ$37,37))</f>
        <v/>
      </c>
      <c r="Q38" s="410"/>
      <c r="R38" s="411"/>
      <c r="S38" s="410" t="str">
        <f>+IF(HLOOKUP(S$5,Logistics!$B$1:$DZ$37,37)=0,"",HLOOKUP(S$5,Logistics!$B$1:$DZ$37,37))</f>
        <v/>
      </c>
      <c r="T38" s="410"/>
      <c r="U38" s="411"/>
      <c r="V38" s="409" t="str">
        <f>+IF(HLOOKUP(V$5,Logistics!$B$1:$DZ$37,37)=0,"",HLOOKUP(V$5,Logistics!$B$1:$DZ$37,37))</f>
        <v/>
      </c>
      <c r="W38" s="410"/>
      <c r="X38" s="411"/>
      <c r="Y38" s="409" t="str">
        <f>+IF(HLOOKUP(Y$5,Logistics!$B$1:$DZ$37,37)=0,"",HLOOKUP(Y$5,Logistics!$B$1:$DZ$37,37))</f>
        <v/>
      </c>
      <c r="Z38" s="410"/>
      <c r="AA38" s="411"/>
      <c r="AB38" s="409" t="str">
        <f>+IF(HLOOKUP(AB$5,Logistics!$B$1:$DZ$37,37)=0,"",HLOOKUP(AB$5,Logistics!$B$1:$DZ$37,37))</f>
        <v/>
      </c>
      <c r="AC38" s="410"/>
      <c r="AD38" s="411"/>
      <c r="AE38" s="409" t="str">
        <f>+IF(HLOOKUP(AE$5,Logistics!$B$1:$DZ$37,37)=0,"",HLOOKUP(AE$5,Logistics!$B$1:$DZ$37,37))</f>
        <v/>
      </c>
      <c r="AF38" s="410"/>
      <c r="AG38" s="411"/>
      <c r="AH38" s="409" t="str">
        <f>+IF(HLOOKUP(AH$5,Logistics!$B$1:$DZ$37,37)=0,"",HLOOKUP(AH$5,Logistics!$B$1:$DZ$37,37))</f>
        <v/>
      </c>
      <c r="AI38" s="410"/>
      <c r="AJ38" s="411"/>
    </row>
    <row r="39" spans="1:36" ht="15" customHeight="1" thickBot="1" x14ac:dyDescent="0.35">
      <c r="A39" s="43" t="s">
        <v>1</v>
      </c>
      <c r="B39" s="42"/>
      <c r="C39" s="41"/>
      <c r="D39" s="44" t="s">
        <v>1</v>
      </c>
      <c r="E39" s="42"/>
      <c r="F39" s="41"/>
      <c r="G39" s="44" t="s">
        <v>1</v>
      </c>
      <c r="H39" s="42"/>
      <c r="I39" s="41"/>
      <c r="J39" s="44" t="s">
        <v>1</v>
      </c>
      <c r="K39" s="42"/>
      <c r="L39" s="41"/>
      <c r="M39" s="426" t="s">
        <v>1</v>
      </c>
      <c r="N39" s="427"/>
      <c r="O39" s="428"/>
      <c r="P39" s="426" t="s">
        <v>1</v>
      </c>
      <c r="Q39" s="427"/>
      <c r="R39" s="428"/>
      <c r="S39" s="427" t="s">
        <v>1</v>
      </c>
      <c r="T39" s="427"/>
      <c r="U39" s="428"/>
      <c r="V39" s="426" t="s">
        <v>1</v>
      </c>
      <c r="W39" s="427"/>
      <c r="X39" s="428"/>
      <c r="Y39" s="426" t="s">
        <v>1</v>
      </c>
      <c r="Z39" s="427"/>
      <c r="AA39" s="428"/>
      <c r="AB39" s="426" t="s">
        <v>1</v>
      </c>
      <c r="AC39" s="427"/>
      <c r="AD39" s="428"/>
      <c r="AE39" s="426" t="s">
        <v>1</v>
      </c>
      <c r="AF39" s="427"/>
      <c r="AG39" s="428"/>
      <c r="AH39" s="426" t="s">
        <v>1</v>
      </c>
      <c r="AI39" s="427"/>
      <c r="AJ39" s="428"/>
    </row>
    <row r="40" spans="1:36" ht="15" customHeight="1" x14ac:dyDescent="0.3">
      <c r="A40" s="406" t="str">
        <f>IF(HLOOKUP(A$5,Logistics!$B$1:$DZ$46,39)=0,"",HLOOKUP(A$5,Logistics!$B$1:$DZ$46,39))</f>
        <v/>
      </c>
      <c r="B40" s="407"/>
      <c r="C40" s="408"/>
      <c r="D40" s="406" t="str">
        <f>IF(HLOOKUP(D$5,Logistics!$B$1:$DZ$46,39)=0,"",HLOOKUP(D$5,Logistics!$B$1:$DZ$46,39))</f>
        <v/>
      </c>
      <c r="E40" s="407"/>
      <c r="F40" s="408"/>
      <c r="G40" s="406" t="str">
        <f>IF(HLOOKUP(G$5,Logistics!$B$1:$DZ$46,39)=0,"",HLOOKUP(G$5,Logistics!$B$1:$DZ$46,39))</f>
        <v/>
      </c>
      <c r="H40" s="407"/>
      <c r="I40" s="408"/>
      <c r="J40" s="406" t="str">
        <f>IF(HLOOKUP(J$5,Logistics!$B$1:$DZ$46,39)=0,"",HLOOKUP(J$5,Logistics!$B$1:$DZ$46,39))</f>
        <v/>
      </c>
      <c r="K40" s="407"/>
      <c r="L40" s="408"/>
      <c r="M40" s="406" t="str">
        <f>IF(HLOOKUP(M$5,Logistics!$B$1:$DZ$46,39)=0,"",HLOOKUP(M$5,Logistics!$B$1:$DZ$46,39))</f>
        <v/>
      </c>
      <c r="N40" s="407"/>
      <c r="O40" s="408"/>
      <c r="P40" s="406" t="str">
        <f>IF(HLOOKUP(P$5,Logistics!$B$1:$DZ$46,39)=0,"",HLOOKUP(P$5,Logistics!$B$1:$DZ$46,39))</f>
        <v/>
      </c>
      <c r="Q40" s="407"/>
      <c r="R40" s="408"/>
      <c r="S40" s="406" t="str">
        <f>IF(HLOOKUP(S$5,Logistics!$B$1:$DZ$46,39)=0,"",HLOOKUP(S$5,Logistics!$B$1:$DZ$46,39))</f>
        <v/>
      </c>
      <c r="T40" s="407"/>
      <c r="U40" s="408"/>
      <c r="V40" s="406" t="str">
        <f>IF(HLOOKUP(V$5,Logistics!$B$1:$DZ$46,39)=0,"",HLOOKUP(V$5,Logistics!$B$1:$DZ$46,39))</f>
        <v/>
      </c>
      <c r="W40" s="407"/>
      <c r="X40" s="408"/>
      <c r="Y40" s="406" t="str">
        <f>IF(HLOOKUP(Y$5,Logistics!$B$1:$DZ$46,39)=0,"",HLOOKUP(Y$5,Logistics!$B$1:$DZ$46,39))</f>
        <v/>
      </c>
      <c r="Z40" s="407"/>
      <c r="AA40" s="408"/>
      <c r="AB40" s="406" t="str">
        <f>IF(HLOOKUP(AB$5,Logistics!$B$1:$DZ$46,39)=0,"",HLOOKUP(AB$5,Logistics!$B$1:$DZ$46,39))</f>
        <v/>
      </c>
      <c r="AC40" s="407"/>
      <c r="AD40" s="408"/>
      <c r="AE40" s="406" t="str">
        <f>IF(HLOOKUP(AE$5,Logistics!$B$1:$DZ$46,39)=0,"",HLOOKUP(AE$5,Logistics!$B$1:$DZ$46,39))</f>
        <v/>
      </c>
      <c r="AF40" s="407"/>
      <c r="AG40" s="408"/>
      <c r="AH40" s="406" t="str">
        <f>IF(HLOOKUP(AH$5,Logistics!$B$1:$DZ$46,39)=0,"",HLOOKUP(AH$5,Logistics!$B$1:$DZ$46,39))</f>
        <v/>
      </c>
      <c r="AI40" s="407"/>
      <c r="AJ40" s="408"/>
    </row>
    <row r="41" spans="1:36" ht="15" customHeight="1" x14ac:dyDescent="0.3">
      <c r="A41" s="403" t="str">
        <f>IF(HLOOKUP(A$5,Logistics!$B$1:$DZ$46,40)=0,"",HLOOKUP(A$5,Logistics!$B$1:$DZ$46,40))</f>
        <v>Drill H2O</v>
      </c>
      <c r="B41" s="404"/>
      <c r="C41" s="405"/>
      <c r="D41" s="403" t="str">
        <f>IF(HLOOKUP(D$5,Logistics!$B$1:$DZ$46,40)=0,"",HLOOKUP(D$5,Logistics!$B$1:$DZ$46,40))</f>
        <v>XX-MR-01 Casing &amp; Accessories</v>
      </c>
      <c r="E41" s="404"/>
      <c r="F41" s="405"/>
      <c r="G41" s="403" t="str">
        <f>IF(HLOOKUP(G$5,Logistics!$B$1:$DZ$46,40)=0,"",HLOOKUP(G$5,Logistics!$B$1:$DZ$46,40))</f>
        <v>Drillwater 200 MT  (Kehoe Tide)</v>
      </c>
      <c r="H41" s="404"/>
      <c r="I41" s="405"/>
      <c r="J41" s="403" t="str">
        <f>IF(HLOOKUP(J$5,Logistics!$B$1:$DZ$46,40)=0,"",HLOOKUP(J$5,Logistics!$B$1:$DZ$46,40))</f>
        <v/>
      </c>
      <c r="K41" s="404"/>
      <c r="L41" s="405"/>
      <c r="M41" s="403" t="str">
        <f>IF(HLOOKUP(M$5,Logistics!$B$1:$DZ$46,40)=0,"",HLOOKUP(M$5,Logistics!$B$1:$DZ$46,40))</f>
        <v/>
      </c>
      <c r="N41" s="404"/>
      <c r="O41" s="405"/>
      <c r="P41" s="403" t="str">
        <f>IF(HLOOKUP(P$5,Logistics!$B$1:$DZ$46,40)=0,"",HLOOKUP(P$5,Logistics!$B$1:$DZ$46,40))</f>
        <v/>
      </c>
      <c r="Q41" s="404"/>
      <c r="R41" s="405"/>
      <c r="S41" s="403" t="str">
        <f>IF(HLOOKUP(S$5,Logistics!$B$1:$DZ$46,40)=0,"",HLOOKUP(S$5,Logistics!$B$1:$DZ$46,40))</f>
        <v/>
      </c>
      <c r="T41" s="404"/>
      <c r="U41" s="405"/>
      <c r="V41" s="403" t="str">
        <f>IF(HLOOKUP(V$5,Logistics!$B$1:$DZ$46,40)=0,"",HLOOKUP(V$5,Logistics!$B$1:$DZ$46,40))</f>
        <v/>
      </c>
      <c r="W41" s="404"/>
      <c r="X41" s="405"/>
      <c r="Y41" s="403" t="str">
        <f>IF(HLOOKUP(Y$5,Logistics!$B$1:$DZ$46,40)=0,"",HLOOKUP(Y$5,Logistics!$B$1:$DZ$46,40))</f>
        <v/>
      </c>
      <c r="Z41" s="404"/>
      <c r="AA41" s="405"/>
      <c r="AB41" s="403" t="str">
        <f>IF(HLOOKUP(AB$5,Logistics!$B$1:$DZ$46,40)=0,"",HLOOKUP(AB$5,Logistics!$B$1:$DZ$46,40))</f>
        <v/>
      </c>
      <c r="AC41" s="404"/>
      <c r="AD41" s="405"/>
      <c r="AE41" s="403" t="s">
        <v>20</v>
      </c>
      <c r="AF41" s="404"/>
      <c r="AG41" s="405"/>
      <c r="AH41" s="403" t="str">
        <f>IF(HLOOKUP(AH$5,Logistics!$B$1:$DZ$46,41)=0,"",HLOOKUP(AH$5,Logistics!$B$1:$DZ$46,41))</f>
        <v/>
      </c>
      <c r="AI41" s="404"/>
      <c r="AJ41" s="405"/>
    </row>
    <row r="42" spans="1:36" ht="15" customHeight="1" x14ac:dyDescent="0.3">
      <c r="A42" s="403" t="str">
        <f>IF(HLOOKUP(A$5,Logistics!$B$1:$DZ$46,41)=0,"",HLOOKUP(A$5,Logistics!$B$1:$DZ$46,41))</f>
        <v>Bentonite 30MT</v>
      </c>
      <c r="B42" s="404"/>
      <c r="C42" s="405"/>
      <c r="D42" s="403" t="str">
        <f>IF(HLOOKUP(D$5,Logistics!$B$1:$DZ$46,41)=0,"",HLOOKUP(D$5,Logistics!$B$1:$DZ$46,41))</f>
        <v>MR-01-DQ WH</v>
      </c>
      <c r="E42" s="404"/>
      <c r="F42" s="405"/>
      <c r="G42" s="403" t="str">
        <f>IF(HLOOKUP(G$5,Logistics!$B$1:$DZ$46,41)=0,"",HLOOKUP(G$5,Logistics!$B$1:$DZ$46,41))</f>
        <v/>
      </c>
      <c r="H42" s="404"/>
      <c r="I42" s="405"/>
      <c r="J42" s="403" t="str">
        <f>IF(HLOOKUP(J$5,Logistics!$B$1:$DZ$46,41)=0,"",HLOOKUP(J$5,Logistics!$B$1:$DZ$46,41))</f>
        <v/>
      </c>
      <c r="K42" s="404"/>
      <c r="L42" s="405"/>
      <c r="M42" s="403" t="str">
        <f>IF(HLOOKUP(M$5,Logistics!$B$1:$DZ$46,41)=0,"",HLOOKUP(M$5,Logistics!$B$1:$DZ$46,41))</f>
        <v>12 1/4"Mud Chem(CMR-05)</v>
      </c>
      <c r="N42" s="404"/>
      <c r="O42" s="405"/>
      <c r="P42" s="403" t="str">
        <f>IF(HLOOKUP(P$5,Logistics!$B$1:$DZ$46,41)=0,"",HLOOKUP(P$5,Logistics!$B$1:$DZ$46,41))</f>
        <v>12 1/4"Mud Chem(CMR-06)</v>
      </c>
      <c r="Q42" s="404"/>
      <c r="R42" s="405"/>
      <c r="S42" s="403" t="str">
        <f>IF(HLOOKUP(S$5,Logistics!$B$1:$DZ$46,41)=0,"",HLOOKUP(S$5,Logistics!$B$1:$DZ$46,41))</f>
        <v>12 1/4"Mud Chem(CMR-07)</v>
      </c>
      <c r="T42" s="404"/>
      <c r="U42" s="405"/>
      <c r="V42" s="403" t="str">
        <f>IF(HLOOKUP(V$5,Logistics!$B$1:$DZ$46,41)=0,"",HLOOKUP(V$5,Logistics!$B$1:$DZ$46,41))</f>
        <v>9-5/8" Casing (MR # 4)</v>
      </c>
      <c r="W42" s="404"/>
      <c r="X42" s="405"/>
      <c r="Y42" s="403" t="str">
        <f>IF(HLOOKUP(Y$5,Logistics!$B$1:$DZ$46,41)=0,"",HLOOKUP(Y$5,Logistics!$B$1:$DZ$46,41))</f>
        <v/>
      </c>
      <c r="Z42" s="404"/>
      <c r="AA42" s="405"/>
      <c r="AB42" s="403" t="str">
        <f>IF(HLOOKUP(AB$5,Logistics!$B$1:$DZ$46,41)=0,"",HLOOKUP(AB$5,Logistics!$B$1:$DZ$46,41))</f>
        <v/>
      </c>
      <c r="AC42" s="404"/>
      <c r="AD42" s="405"/>
      <c r="AE42" s="403" t="str">
        <f>IF(HLOOKUP(AE$5,Logistics!$B$1:$DZ$46,41)=0,"",HLOOKUP(AE$5,Logistics!$B$1:$DZ$46,41))</f>
        <v/>
      </c>
      <c r="AF42" s="404"/>
      <c r="AG42" s="405"/>
      <c r="AH42" s="403"/>
      <c r="AI42" s="404"/>
      <c r="AJ42" s="405"/>
    </row>
    <row r="43" spans="1:36" ht="15" customHeight="1" x14ac:dyDescent="0.3">
      <c r="A43" s="403" t="str">
        <f>IF(HLOOKUP(A$5,Logistics!$B$1:$DZ$46,42)=0,"",HLOOKUP(A$5,Logistics!$B$1:$DZ$46,42))</f>
        <v/>
      </c>
      <c r="B43" s="404"/>
      <c r="C43" s="405"/>
      <c r="D43" s="403" t="str">
        <f>IF(HLOOKUP(D$5,Logistics!$B$1:$DZ$46,42)=0,"",HLOOKUP(D$5,Logistics!$B$1:$DZ$46,42))</f>
        <v>MR-01 - Hall cement head</v>
      </c>
      <c r="E43" s="404"/>
      <c r="F43" s="405"/>
      <c r="G43" s="403" t="str">
        <f>IF(HLOOKUP(G$5,Logistics!$B$1:$DZ$46,42)=0,"",HLOOKUP(G$5,Logistics!$B$1:$DZ$46,42))</f>
        <v>BAD WEATHER</v>
      </c>
      <c r="H43" s="404"/>
      <c r="I43" s="405"/>
      <c r="J43" s="403" t="str">
        <f>IF(HLOOKUP(J$5,Logistics!$B$1:$DZ$46,42)=0,"",HLOOKUP(J$5,Logistics!$B$1:$DZ$46,42))</f>
        <v>BAD WEATHER</v>
      </c>
      <c r="K43" s="404"/>
      <c r="L43" s="405"/>
      <c r="M43" s="403" t="str">
        <f>IF(HLOOKUP(M$5,Logistics!$B$1:$DZ$46,42)=0,"",HLOOKUP(M$5,Logistics!$B$1:$DZ$46,42))</f>
        <v/>
      </c>
      <c r="N43" s="404"/>
      <c r="O43" s="405"/>
      <c r="P43" s="403" t="str">
        <f>IF(HLOOKUP(P$5,Logistics!$B$1:$DZ$46,42)=0,"",HLOOKUP(P$5,Logistics!$B$1:$DZ$46,42))</f>
        <v/>
      </c>
      <c r="Q43" s="404"/>
      <c r="R43" s="405"/>
      <c r="S43" s="403" t="str">
        <f>IF(HLOOKUP(S$5,Logistics!$B$1:$DZ$46,42)=0,"",HLOOKUP(S$5,Logistics!$B$1:$DZ$46,42))</f>
        <v>12-1/4" RSS BHA (MR 05)</v>
      </c>
      <c r="T43" s="404"/>
      <c r="U43" s="405"/>
      <c r="V43" s="403" t="str">
        <f>IF(HLOOKUP(V$5,Logistics!$B$1:$DZ$46,42)=0,"",HLOOKUP(V$5,Logistics!$B$1:$DZ$46,42))</f>
        <v>60 MT Elasticem cement (CMR 09)</v>
      </c>
      <c r="W43" s="404"/>
      <c r="X43" s="405"/>
      <c r="Y43" s="403" t="str">
        <f>IF(HLOOKUP(Y$5,Logistics!$B$1:$DZ$46,42)=0,"",HLOOKUP(Y$5,Logistics!$B$1:$DZ$46,42))</f>
        <v>9-5/8" cementing chemicals (CMR 08)</v>
      </c>
      <c r="Z43" s="404"/>
      <c r="AA43" s="405"/>
      <c r="AB43" s="403" t="str">
        <f>IF(HLOOKUP(AB$5,Logistics!$B$1:$DZ$46,42)=0,"",HLOOKUP(AB$5,Logistics!$B$1:$DZ$46,42))</f>
        <v/>
      </c>
      <c r="AC43" s="404"/>
      <c r="AD43" s="405"/>
      <c r="AE43" s="403" t="str">
        <f>IF(HLOOKUP(AE$5,Logistics!$B$1:$DZ$46,42)=0,"",HLOOKUP(AE$5,Logistics!$B$1:$DZ$46,42))</f>
        <v>170 JOINTS 5" DP (MR  06)</v>
      </c>
      <c r="AF43" s="404"/>
      <c r="AG43" s="405"/>
      <c r="AH43" s="403" t="str">
        <f>IF(HLOOKUP(AH$5,Logistics!$B$1:$DZ$46,42)=0,"",HLOOKUP(AH$5,Logistics!$B$1:$DZ$46,42))</f>
        <v/>
      </c>
      <c r="AI43" s="404"/>
      <c r="AJ43" s="405"/>
    </row>
    <row r="44" spans="1:36" ht="15" customHeight="1" x14ac:dyDescent="0.3">
      <c r="A44" s="403" t="str">
        <f>IF(HLOOKUP(A$5,Logistics!$B$1:$DZ$46,43)=0,"",HLOOKUP(A$5,Logistics!$B$1:$DZ$46,43))</f>
        <v/>
      </c>
      <c r="B44" s="404"/>
      <c r="C44" s="405"/>
      <c r="D44" s="403" t="str">
        <f>IF(HLOOKUP(D$5,Logistics!$B$1:$DZ$46,43)=0,"",HLOOKUP(D$5,Logistics!$B$1:$DZ$46,43))</f>
        <v/>
      </c>
      <c r="E44" s="404"/>
      <c r="F44" s="405"/>
      <c r="G44" s="403" t="str">
        <f>IF(HLOOKUP(G$5,Logistics!$B$1:$DZ$46,43)=0,"",HLOOKUP(G$5,Logistics!$B$1:$DZ$46,43))</f>
        <v/>
      </c>
      <c r="H44" s="404"/>
      <c r="I44" s="405"/>
      <c r="J44" s="403" t="str">
        <f>IF(HLOOKUP(J$5,Logistics!$B$1:$DZ$46,43)=0,"",HLOOKUP(J$5,Logistics!$B$1:$DZ$46,43))</f>
        <v/>
      </c>
      <c r="K44" s="404"/>
      <c r="L44" s="405"/>
      <c r="M44" s="403" t="str">
        <f>IF(HLOOKUP(M$5,Logistics!$B$1:$DZ$46,43)=0,"",HLOOKUP(M$5,Logistics!$B$1:$DZ$46,43))</f>
        <v>BAD WEATHER</v>
      </c>
      <c r="N44" s="404"/>
      <c r="O44" s="405"/>
      <c r="P44" s="403" t="str">
        <f>IF(HLOOKUP(P$5,Logistics!$B$1:$DZ$46,43)=0,"",HLOOKUP(P$5,Logistics!$B$1:$DZ$46,43))</f>
        <v/>
      </c>
      <c r="Q44" s="404"/>
      <c r="R44" s="405"/>
      <c r="S44" s="403" t="str">
        <f>IF(HLOOKUP(S$5,Logistics!$B$1:$DZ$46,43)=0,"",HLOOKUP(S$5,Logistics!$B$1:$DZ$46,43))</f>
        <v/>
      </c>
      <c r="T44" s="404"/>
      <c r="U44" s="405"/>
      <c r="V44" s="403" t="str">
        <f>IF(HLOOKUP(V$5,Logistics!$B$1:$DZ$46,43)=0,"",HLOOKUP(V$5,Logistics!$B$1:$DZ$46,43))</f>
        <v/>
      </c>
      <c r="W44" s="404"/>
      <c r="X44" s="405"/>
      <c r="Y44" s="403" t="str">
        <f>IF(HLOOKUP(Y$5,Logistics!$B$1:$DZ$46,43)=0,"",HLOOKUP(Y$5,Logistics!$B$1:$DZ$46,43))</f>
        <v>Elasticem cement (CMR 09)</v>
      </c>
      <c r="Z44" s="404"/>
      <c r="AA44" s="405"/>
      <c r="AB44" s="403" t="str">
        <f>IF(HLOOKUP(AB$5,Logistics!$B$1:$DZ$46,43)=0,"",HLOOKUP(AB$5,Logistics!$B$1:$DZ$46,43))</f>
        <v/>
      </c>
      <c r="AC44" s="404"/>
      <c r="AD44" s="405"/>
      <c r="AE44" s="403" t="str">
        <f>IF(HLOOKUP(AE$5,Logistics!$B$1:$DZ$46,43)=0,"",HLOOKUP(AE$5,Logistics!$B$1:$DZ$46,43))</f>
        <v/>
      </c>
      <c r="AF44" s="404"/>
      <c r="AG44" s="405"/>
      <c r="AH44" s="403" t="str">
        <f>IF(HLOOKUP(AH$5,Logistics!$B$1:$DZ$46,43)=0,"",HLOOKUP(AH$5,Logistics!$B$1:$DZ$46,43))</f>
        <v/>
      </c>
      <c r="AI44" s="404"/>
      <c r="AJ44" s="405"/>
    </row>
    <row r="45" spans="1:36" ht="15" customHeight="1" x14ac:dyDescent="0.3">
      <c r="A45" s="403" t="str">
        <f>IF(HLOOKUP(A$5,Logistics!$B$1:$DZ$46,44)=0,"",HLOOKUP(A$5,Logistics!$B$1:$DZ$46,44))</f>
        <v/>
      </c>
      <c r="B45" s="404"/>
      <c r="C45" s="405"/>
      <c r="D45" s="403" t="str">
        <f>IF(HLOOKUP(D$5,Logistics!$B$1:$DZ$46,44)=0,"",HLOOKUP(D$5,Logistics!$B$1:$DZ$46,44))</f>
        <v/>
      </c>
      <c r="E45" s="404"/>
      <c r="F45" s="405"/>
      <c r="G45" s="403" t="str">
        <f>IF(HLOOKUP(G$5,Logistics!$B$1:$DZ$46,44)=0,"",HLOOKUP(G$5,Logistics!$B$1:$DZ$46,44))</f>
        <v/>
      </c>
      <c r="H45" s="404"/>
      <c r="I45" s="405"/>
      <c r="J45" s="403" t="str">
        <f>IF(HLOOKUP(J$5,Logistics!$B$1:$DZ$46,44)=0,"",HLOOKUP(J$5,Logistics!$B$1:$DZ$46,44))</f>
        <v/>
      </c>
      <c r="K45" s="404"/>
      <c r="L45" s="405"/>
      <c r="M45" s="403" t="str">
        <f>IF(HLOOKUP(M$5,Logistics!$B$1:$DZ$46,44)=0,"",HLOOKUP(M$5,Logistics!$B$1:$DZ$46,44))</f>
        <v/>
      </c>
      <c r="N45" s="404"/>
      <c r="O45" s="405"/>
      <c r="P45" s="403" t="str">
        <f>IF(HLOOKUP(P$5,Logistics!$B$1:$DZ$46,44)=0,"",HLOOKUP(P$5,Logistics!$B$1:$DZ$46,44))</f>
        <v/>
      </c>
      <c r="Q45" s="404"/>
      <c r="R45" s="405"/>
      <c r="S45" s="403" t="str">
        <f>IF(HLOOKUP(S$5,Logistics!$B$1:$DZ$46,44)=0,"",HLOOKUP(S$5,Logistics!$B$1:$DZ$46,44))</f>
        <v/>
      </c>
      <c r="T45" s="404"/>
      <c r="U45" s="405"/>
      <c r="V45" s="403" t="str">
        <f>IF(HLOOKUP(V$5,Logistics!$B$1:$DZ$46,44)=0,"",HLOOKUP(V$5,Logistics!$B$1:$DZ$46,44))</f>
        <v/>
      </c>
      <c r="W45" s="404"/>
      <c r="X45" s="405"/>
      <c r="Y45" s="403" t="str">
        <f>IF(HLOOKUP(Y$5,Logistics!$B$1:$DZ$46,44)=0,"",HLOOKUP(Y$5,Logistics!$B$1:$DZ$46,44))</f>
        <v/>
      </c>
      <c r="Z45" s="404"/>
      <c r="AA45" s="405"/>
      <c r="AB45" s="403" t="str">
        <f>IF(HLOOKUP(AB$5,Logistics!$B$1:$DZ$46,44)=0,"",HLOOKUP(AB$5,Logistics!$B$1:$DZ$46,44))</f>
        <v/>
      </c>
      <c r="AC45" s="404"/>
      <c r="AD45" s="405"/>
      <c r="AE45" s="403" t="str">
        <f>IF(HLOOKUP(AE$5,Logistics!$B$1:$DZ$46,44)=0,"",HLOOKUP(AE$5,Logistics!$B$1:$DZ$46,44))</f>
        <v/>
      </c>
      <c r="AF45" s="404"/>
      <c r="AG45" s="405"/>
      <c r="AH45" s="403" t="str">
        <f>IF(HLOOKUP(AH$5,Logistics!$B$1:$DZ$46,44)=0,"",HLOOKUP(AH$5,Logistics!$B$1:$DZ$46,44))</f>
        <v/>
      </c>
      <c r="AI45" s="404"/>
      <c r="AJ45" s="405"/>
    </row>
    <row r="46" spans="1:36" ht="15" customHeight="1" x14ac:dyDescent="0.3">
      <c r="A46" s="403" t="str">
        <f>IF(HLOOKUP(A$5,Logistics!$B$1:$DZ$46,45)=0,"",HLOOKUP(A$5,Logistics!$B$1:$DZ$46,45))</f>
        <v/>
      </c>
      <c r="B46" s="404"/>
      <c r="C46" s="405"/>
      <c r="D46" s="403" t="str">
        <f>IF(HLOOKUP(D$5,Logistics!$B$1:$DZ$46,45)=0,"",HLOOKUP(D$5,Logistics!$B$1:$DZ$46,45))</f>
        <v/>
      </c>
      <c r="E46" s="404"/>
      <c r="F46" s="405"/>
      <c r="G46" s="403" t="str">
        <f>IF(HLOOKUP(G$5,Logistics!$B$1:$DZ$46,45)=0,"",HLOOKUP(G$5,Logistics!$B$1:$DZ$46,45))</f>
        <v/>
      </c>
      <c r="H46" s="404"/>
      <c r="I46" s="405"/>
      <c r="J46" s="403" t="str">
        <f>IF(HLOOKUP(J$5,Logistics!$B$1:$DZ$46,45)=0,"",HLOOKUP(J$5,Logistics!$B$1:$DZ$46,45))</f>
        <v/>
      </c>
      <c r="K46" s="404"/>
      <c r="L46" s="405"/>
      <c r="M46" s="403" t="str">
        <f>IF(HLOOKUP(M$5,Logistics!$B$1:$DZ$46,45)=0,"",HLOOKUP(M$5,Logistics!$B$1:$DZ$46,45))</f>
        <v/>
      </c>
      <c r="N46" s="404"/>
      <c r="O46" s="405"/>
      <c r="P46" s="403" t="str">
        <f>IF(HLOOKUP(P$5,Logistics!$B$1:$DZ$46,45)=0,"",HLOOKUP(P$5,Logistics!$B$1:$DZ$46,45))</f>
        <v/>
      </c>
      <c r="Q46" s="404"/>
      <c r="R46" s="405"/>
      <c r="S46" s="403" t="str">
        <f>IF(HLOOKUP(S$5,Logistics!$B$1:$DZ$46,45)=0,"",HLOOKUP(S$5,Logistics!$B$1:$DZ$46,45))</f>
        <v/>
      </c>
      <c r="T46" s="404"/>
      <c r="U46" s="405"/>
      <c r="V46" s="403" t="str">
        <f>IF(HLOOKUP(V$5,Logistics!$B$1:$DZ$46,45)=0,"",HLOOKUP(V$5,Logistics!$B$1:$DZ$46,45))</f>
        <v/>
      </c>
      <c r="W46" s="404"/>
      <c r="X46" s="405"/>
      <c r="Y46" s="403" t="str">
        <f>IF(HLOOKUP(Y$5,Logistics!$B$1:$DZ$46,45)=0,"",HLOOKUP(Y$5,Logistics!$B$1:$DZ$46,45))</f>
        <v/>
      </c>
      <c r="Z46" s="404"/>
      <c r="AA46" s="405"/>
      <c r="AB46" s="403" t="str">
        <f>IF(HLOOKUP(AB$5,Logistics!$B$1:$DZ$46,45)=0,"",HLOOKUP(AB$5,Logistics!$B$1:$DZ$46,45))</f>
        <v/>
      </c>
      <c r="AC46" s="404"/>
      <c r="AD46" s="405"/>
      <c r="AE46" s="403" t="str">
        <f>IF(HLOOKUP(AE$5,Logistics!$B$1:$DZ$46,45)=0,"",HLOOKUP(AE$5,Logistics!$B$1:$DZ$46,45))</f>
        <v/>
      </c>
      <c r="AF46" s="404"/>
      <c r="AG46" s="405"/>
      <c r="AH46" s="403" t="str">
        <f>IF(HLOOKUP(AH$5,Logistics!$B$1:$DZ$46,45)=0,"",HLOOKUP(AH$5,Logistics!$B$1:$DZ$46,45))</f>
        <v/>
      </c>
      <c r="AI46" s="404"/>
      <c r="AJ46" s="405"/>
    </row>
    <row r="47" spans="1:36" ht="15" customHeight="1" thickBot="1" x14ac:dyDescent="0.35">
      <c r="A47" s="409" t="str">
        <f>IF(HLOOKUP(A$5,Logistics!$B$1:$DZ$46,46)=0,"",HLOOKUP(A$5,Logistics!$B$1:$DZ$46,46))</f>
        <v/>
      </c>
      <c r="B47" s="410"/>
      <c r="C47" s="411"/>
      <c r="D47" s="409" t="str">
        <f>IF(HLOOKUP(D$5,Logistics!$B$1:$DZ$46,46)=0,"",HLOOKUP(D$5,Logistics!$B$1:$DZ$46,46))</f>
        <v/>
      </c>
      <c r="E47" s="410"/>
      <c r="F47" s="411"/>
      <c r="G47" s="409" t="str">
        <f>IF(HLOOKUP(G$5,Logistics!$B$1:$DZ$46,46)=0,"",HLOOKUP(G$5,Logistics!$B$1:$DZ$46,46))</f>
        <v/>
      </c>
      <c r="H47" s="410"/>
      <c r="I47" s="411"/>
      <c r="J47" s="409" t="str">
        <f>IF(HLOOKUP(J$5,Logistics!$B$1:$DZ$46,46)=0,"",HLOOKUP(J$5,Logistics!$B$1:$DZ$46,46))</f>
        <v/>
      </c>
      <c r="K47" s="410"/>
      <c r="L47" s="411"/>
      <c r="M47" s="409" t="str">
        <f>IF(HLOOKUP(M$5,Logistics!$B$1:$DZ$46,46)=0,"",HLOOKUP(M$5,Logistics!$B$1:$DZ$46,46))</f>
        <v/>
      </c>
      <c r="N47" s="410"/>
      <c r="O47" s="411"/>
      <c r="P47" s="409" t="str">
        <f>IF(HLOOKUP(P$5,Logistics!$B$1:$DZ$46,46)=0,"",HLOOKUP(P$5,Logistics!$B$1:$DZ$46,46))</f>
        <v/>
      </c>
      <c r="Q47" s="410"/>
      <c r="R47" s="411"/>
      <c r="S47" s="409" t="str">
        <f>IF(HLOOKUP(S$5,Logistics!$B$1:$DZ$46,46)=0,"",HLOOKUP(S$5,Logistics!$B$1:$DZ$46,46))</f>
        <v/>
      </c>
      <c r="T47" s="410"/>
      <c r="U47" s="411"/>
      <c r="V47" s="409" t="str">
        <f>IF(HLOOKUP(V$5,Logistics!$B$1:$DZ$46,46)=0,"",HLOOKUP(V$5,Logistics!$B$1:$DZ$46,46))</f>
        <v/>
      </c>
      <c r="W47" s="410"/>
      <c r="X47" s="411"/>
      <c r="Y47" s="409" t="str">
        <f>IF(HLOOKUP(Y$5,Logistics!$B$1:$DZ$46,46)=0,"",HLOOKUP(Y$5,Logistics!$B$1:$DZ$46,46))</f>
        <v/>
      </c>
      <c r="Z47" s="410"/>
      <c r="AA47" s="411"/>
      <c r="AB47" s="409" t="str">
        <f>IF(HLOOKUP(AB$5,Logistics!$B$1:$DZ$46,46)=0,"",HLOOKUP(AB$5,Logistics!$B$1:$DZ$46,46))</f>
        <v/>
      </c>
      <c r="AC47" s="410"/>
      <c r="AD47" s="411"/>
      <c r="AE47" s="409" t="str">
        <f>IF(HLOOKUP(AE$5,Logistics!$B$1:$DZ$46,46)=0,"",HLOOKUP(AE$5,Logistics!$B$1:$DZ$46,46))</f>
        <v/>
      </c>
      <c r="AF47" s="410"/>
      <c r="AG47" s="411"/>
      <c r="AH47" s="409" t="str">
        <f>IF(HLOOKUP(AH$5,Logistics!$B$1:$DZ$46,46)=0,"",HLOOKUP(AH$5,Logistics!$B$1:$DZ$46,46))</f>
        <v/>
      </c>
      <c r="AI47" s="410"/>
      <c r="AJ47" s="411"/>
    </row>
    <row r="48" spans="1:36" ht="15" customHeight="1" thickBot="1" x14ac:dyDescent="0.35">
      <c r="A48" s="137" t="s">
        <v>17</v>
      </c>
      <c r="B48" s="138" t="s">
        <v>18</v>
      </c>
      <c r="C48" s="134" t="s">
        <v>19</v>
      </c>
      <c r="D48" s="162" t="s">
        <v>17</v>
      </c>
      <c r="E48" s="163" t="s">
        <v>18</v>
      </c>
      <c r="F48" s="161" t="s">
        <v>19</v>
      </c>
      <c r="G48" s="162" t="s">
        <v>17</v>
      </c>
      <c r="H48" s="163" t="s">
        <v>18</v>
      </c>
      <c r="I48" s="161" t="s">
        <v>19</v>
      </c>
      <c r="J48" s="162" t="s">
        <v>17</v>
      </c>
      <c r="K48" s="163" t="s">
        <v>18</v>
      </c>
      <c r="L48" s="161" t="s">
        <v>19</v>
      </c>
      <c r="M48" s="162" t="s">
        <v>17</v>
      </c>
      <c r="N48" s="163" t="s">
        <v>18</v>
      </c>
      <c r="O48" s="161" t="s">
        <v>19</v>
      </c>
      <c r="P48" s="162" t="s">
        <v>17</v>
      </c>
      <c r="Q48" s="163" t="s">
        <v>18</v>
      </c>
      <c r="R48" s="161" t="s">
        <v>19</v>
      </c>
      <c r="S48" s="162" t="s">
        <v>17</v>
      </c>
      <c r="T48" s="163" t="s">
        <v>18</v>
      </c>
      <c r="U48" s="161" t="s">
        <v>19</v>
      </c>
      <c r="V48" s="162" t="s">
        <v>17</v>
      </c>
      <c r="W48" s="163" t="s">
        <v>18</v>
      </c>
      <c r="X48" s="161" t="s">
        <v>19</v>
      </c>
      <c r="Y48" s="162" t="s">
        <v>17</v>
      </c>
      <c r="Z48" s="163" t="s">
        <v>18</v>
      </c>
      <c r="AA48" s="161" t="s">
        <v>19</v>
      </c>
      <c r="AB48" s="162" t="s">
        <v>17</v>
      </c>
      <c r="AC48" s="163" t="s">
        <v>18</v>
      </c>
      <c r="AD48" s="161" t="s">
        <v>19</v>
      </c>
      <c r="AE48" s="162" t="s">
        <v>17</v>
      </c>
      <c r="AF48" s="163" t="s">
        <v>18</v>
      </c>
      <c r="AG48" s="161" t="s">
        <v>19</v>
      </c>
      <c r="AH48" s="162" t="s">
        <v>17</v>
      </c>
      <c r="AI48" s="163" t="s">
        <v>18</v>
      </c>
      <c r="AJ48" s="161" t="s">
        <v>19</v>
      </c>
    </row>
    <row r="49" spans="1:57" s="49" customFormat="1" ht="15" customHeight="1" x14ac:dyDescent="0.3">
      <c r="A49" s="45" t="str">
        <f>+IF(HLOOKUP(A$5,Logistics!$B$4:$DZ$67,45)=0,"",HLOOKUP(A$5,Logistics!$B$4:$DZ$67,45))</f>
        <v/>
      </c>
      <c r="B49" s="46" t="str">
        <f>+IF(HLOOKUP(A$5,Logistics!$B$3:$DZ$67,46)=0,"",HLOOKUP(A$5,Logistics!$B$3:$DZ$67,46))</f>
        <v/>
      </c>
      <c r="C49" s="47" t="str">
        <f>+IF(HLOOKUP(A$5,Logistics!$B$2:$DZ$67,47)=0,"",HLOOKUP(A$5,Logistics!$B$2:$DZ$67,47))</f>
        <v/>
      </c>
      <c r="D49" s="45" t="str">
        <f>+IF(HLOOKUP(D$5,Logistics!$B$4:$DZ$67,45)=0,"",HLOOKUP(D$5,Logistics!$B$4:$DZ$67,45))</f>
        <v/>
      </c>
      <c r="E49" s="46" t="str">
        <f>+IF(HLOOKUP(D$5,Logistics!$B$3:$DZ$67,46)=0,"",HLOOKUP(D$5,Logistics!$B$3:$DZ$67,46))</f>
        <v/>
      </c>
      <c r="F49" s="47" t="str">
        <f>+IF(HLOOKUP(D$5,Logistics!$B$2:$DZ$67,47)=0,"",HLOOKUP(D$5,Logistics!$B$2:$DZ$67,47))</f>
        <v/>
      </c>
      <c r="G49" s="45" t="str">
        <f>+IF(HLOOKUP(G$5,Logistics!$B$4:$DZ$67,45)=0,"",HLOOKUP(G$5,Logistics!$B$4:$DZ$67,45))</f>
        <v/>
      </c>
      <c r="H49" s="46" t="str">
        <f>+IF(HLOOKUP(G$5,Logistics!$B$3:$DZ$67,46)=0,"",HLOOKUP(G$5,Logistics!$B$3:$DZ$67,46))</f>
        <v/>
      </c>
      <c r="I49" s="47" t="str">
        <f>+IF(HLOOKUP(G$5,Logistics!$B$2:$DZ$67,47)=0,"",HLOOKUP(G$5,Logistics!$B$2:$DZ$67,47))</f>
        <v/>
      </c>
      <c r="J49" s="45" t="str">
        <f>+IF(HLOOKUP(J$5,Logistics!$B$4:$DZ$67,45)=0,"",HLOOKUP(J$5,Logistics!$B$4:$DZ$67,45))</f>
        <v/>
      </c>
      <c r="K49" s="46" t="str">
        <f>+IF(HLOOKUP(J$5,Logistics!$B$3:$DZ$67,46)=0,"",HLOOKUP(J$5,Logistics!$B$3:$DZ$67,46))</f>
        <v/>
      </c>
      <c r="L49" s="47" t="str">
        <f>+IF(HLOOKUP(J$5,Logistics!$B$2:$DZ$67,47)=0,"",HLOOKUP(J$5,Logistics!$B$2:$DZ$67,47))</f>
        <v/>
      </c>
      <c r="M49" s="45" t="str">
        <f>+IF(HLOOKUP(M$5,Logistics!$B$4:$DZ$67,45)=0,"",HLOOKUP(M$5,Logistics!$B$4:$DZ$67,45))</f>
        <v/>
      </c>
      <c r="N49" s="46" t="str">
        <f>+IF(HLOOKUP(M$5,Logistics!$B$3:$DZ$67,46)=0,"",HLOOKUP(M$5,Logistics!$B$3:$DZ$67,46))</f>
        <v/>
      </c>
      <c r="O49" s="47" t="str">
        <f>+IF(HLOOKUP(M$5,Logistics!$B$2:$DZ$67,47)=0,"",HLOOKUP(M$5,Logistics!$B$2:$DZ$67,47))</f>
        <v/>
      </c>
      <c r="P49" s="45" t="str">
        <f>+IF(HLOOKUP(P$5,Logistics!$B$4:$DZ$67,45)=0,"",HLOOKUP(P$5,Logistics!$B$4:$DZ$67,45))</f>
        <v/>
      </c>
      <c r="Q49" s="46" t="str">
        <f>+IF(HLOOKUP(P$5,Logistics!$B$3:$DZ$67,46)=0,"",HLOOKUP(P$5,Logistics!$B$3:$DZ$67,46))</f>
        <v/>
      </c>
      <c r="R49" s="47" t="str">
        <f>+IF(HLOOKUP(P$5,Logistics!$B$2:$DZ$67,47)=0,"",HLOOKUP(P$5,Logistics!$B$2:$DZ$67,47))</f>
        <v/>
      </c>
      <c r="S49" s="46" t="str">
        <f>+IF(HLOOKUP(S$5,Logistics!$B$4:$DZ$67,45)=0,"",HLOOKUP(S$5,Logistics!$B$4:$DZ$67,45))</f>
        <v/>
      </c>
      <c r="T49" s="46" t="str">
        <f>+IF(HLOOKUP(S$5,Logistics!$B$3:$DZ$67,46)=0,"",HLOOKUP(S$5,Logistics!$B$3:$DZ$67,46))</f>
        <v/>
      </c>
      <c r="U49" s="47" t="str">
        <f>+IF(HLOOKUP(S$5,Logistics!$B$2:$DZ$67,47)=0,"",HLOOKUP(S$5,Logistics!$B$2:$DZ$67,47))</f>
        <v/>
      </c>
      <c r="V49" s="45" t="str">
        <f>+IF(HLOOKUP(V$5,Logistics!$B$4:$DZ$67,45)=0,"",HLOOKUP(V$5,Logistics!$B$4:$DZ$67,45))</f>
        <v/>
      </c>
      <c r="W49" s="46" t="str">
        <f>+IF(HLOOKUP(V$5,Logistics!$B$3:$DZ$67,46)=0,"",HLOOKUP(V$5,Logistics!$B$3:$DZ$67,46))</f>
        <v/>
      </c>
      <c r="X49" s="47" t="str">
        <f>+IF(HLOOKUP(V$5,Logistics!$B$2:$DZ$67,47)=0,"",HLOOKUP(V$5,Logistics!$B$2:$DZ$67,47))</f>
        <v/>
      </c>
      <c r="Y49" s="45" t="str">
        <f>+IF(HLOOKUP(Y$5,Logistics!$B$4:$DZ$67,45)=0,"",HLOOKUP(Y$5,Logistics!$B$4:$DZ$67,45))</f>
        <v/>
      </c>
      <c r="Z49" s="46" t="str">
        <f>+IF(HLOOKUP(Y$5,Logistics!$B$3:$DZ$67,46)=0,"",HLOOKUP(Y$5,Logistics!$B$3:$DZ$67,46))</f>
        <v/>
      </c>
      <c r="AA49" s="47" t="str">
        <f>+IF(HLOOKUP(Y$5,Logistics!$B$2:$DZ$67,47)=0,"",HLOOKUP(Y$5,Logistics!$B$2:$DZ$67,47))</f>
        <v/>
      </c>
      <c r="AB49" s="45" t="str">
        <f>+IF(HLOOKUP(AB$5,Logistics!$B$4:$DZ$67,45)=0,"",HLOOKUP(AB$5,Logistics!$B$4:$DZ$67,45))</f>
        <v/>
      </c>
      <c r="AC49" s="46" t="str">
        <f>+IF(HLOOKUP(AB$5,Logistics!$B$3:$DZ$67,46)=0,"",HLOOKUP(AB$5,Logistics!$B$3:$DZ$67,46))</f>
        <v/>
      </c>
      <c r="AD49" s="47" t="str">
        <f>+IF(HLOOKUP(AB$5,Logistics!$B$2:$DZ$67,47)=0,"",HLOOKUP(AB$5,Logistics!$B$2:$DZ$67,47))</f>
        <v/>
      </c>
      <c r="AE49" s="45" t="str">
        <f>+IF(HLOOKUP(AE$5,Logistics!$B$4:$DZ$67,45)=0,"",HLOOKUP(AE$5,Logistics!$B$4:$DZ$67,45))</f>
        <v/>
      </c>
      <c r="AF49" s="46" t="str">
        <f>+IF(HLOOKUP(AE$5,Logistics!$B$3:$DZ$67,46)=0,"",HLOOKUP(AE$5,Logistics!$B$3:$DZ$67,46))</f>
        <v/>
      </c>
      <c r="AG49" s="47" t="str">
        <f>+IF(HLOOKUP(AE$5,Logistics!$B$2:$DZ$67,47)=0,"",HLOOKUP(AE$5,Logistics!$B$2:$DZ$67,47))</f>
        <v/>
      </c>
      <c r="AH49" s="45" t="str">
        <f>+IF(HLOOKUP(AH$5,Logistics!$B$4:$DZ$67,45)=0,"",HLOOKUP(AH$5,Logistics!$B$4:$DZ$67,45))</f>
        <v/>
      </c>
      <c r="AI49" s="46" t="str">
        <f>+IF(HLOOKUP(AH$5,Logistics!$B$3:$DZ$67,46)=0,"",HLOOKUP(AH$5,Logistics!$B$3:$DZ$67,46))</f>
        <v/>
      </c>
      <c r="AJ49" s="47" t="str">
        <f>+IF(HLOOKUP(AH$5,Logistics!$B$2:$DZ$67,47)=0,"",HLOOKUP(AH$5,Logistics!$B$2:$DZ$67,47))</f>
        <v/>
      </c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</row>
    <row r="50" spans="1:57" s="49" customFormat="1" ht="15" customHeight="1" x14ac:dyDescent="0.3">
      <c r="A50" s="50">
        <f>+IF(HLOOKUP(A$5,Logistics!$B$4:$DZ$67,46)=0,"",HLOOKUP(A$5,Logistics!$B$4:$DZ$67,46))</f>
        <v>15</v>
      </c>
      <c r="B50" s="51" t="str">
        <f>+IF(HLOOKUP(A$5,Logistics!$B$3:$DZ$67,47)=0,"",HLOOKUP(A$5,Logistics!$B$3:$DZ$67,47))</f>
        <v>Shelf</v>
      </c>
      <c r="C50" s="52">
        <f>+IF(HLOOKUP(A$5,Logistics!$B$2:$DZ$67,48)=0,"",HLOOKUP(A$5,Logistics!$B$2:$DZ$67,48))</f>
        <v>14</v>
      </c>
      <c r="D50" s="50" t="str">
        <f>+IF(HLOOKUP(D$5,Logistics!$B$4:$DZ$67,46)=0,"",HLOOKUP(D$5,Logistics!$B$4:$DZ$67,46))</f>
        <v/>
      </c>
      <c r="E50" s="51" t="str">
        <f>+IF(HLOOKUP(D$5,Logistics!$B$3:$DZ$67,47)=0,"",HLOOKUP(D$5,Logistics!$B$3:$DZ$67,47))</f>
        <v>HLB Evo trieve</v>
      </c>
      <c r="F50" s="52"/>
      <c r="G50" s="50">
        <f>+IF(HLOOKUP(G$5,Logistics!$B$4:$DZ$67,46)=0,"",HLOOKUP(G$5,Logistics!$B$4:$DZ$67,46))</f>
        <v>2</v>
      </c>
      <c r="H50" s="51" t="str">
        <f>+IF(HLOOKUP(G$5,Logistics!$B$3:$DZ$67,47)=0,"",HLOOKUP(G$5,Logistics!$B$3:$DZ$67,47))</f>
        <v>Baker e-Line</v>
      </c>
      <c r="I50" s="52" t="str">
        <f>+IF(HLOOKUP(G$5,Logistics!$B$2:$DZ$67,48)=0,"",HLOOKUP(G$5,Logistics!$B$2:$DZ$67,48))</f>
        <v/>
      </c>
      <c r="J50" s="50">
        <f>+IF(HLOOKUP(J$5,Logistics!$B$4:$DZ$67,46)=0,"",HLOOKUP(J$5,Logistics!$B$4:$DZ$67,46))</f>
        <v>1</v>
      </c>
      <c r="K50" s="51" t="str">
        <f>+IF(HLOOKUP(J$5,Logistics!$B$3:$DZ$67,47)=0,"",HLOOKUP(J$5,Logistics!$B$3:$DZ$67,47))</f>
        <v>Mud engr</v>
      </c>
      <c r="L50" s="52">
        <f>+IF(HLOOKUP(J$5,Logistics!$B$2:$DZ$67,48)=0,"",HLOOKUP(J$5,Logistics!$B$2:$DZ$67,48))</f>
        <v>1</v>
      </c>
      <c r="M50" s="50">
        <f>+IF(HLOOKUP(M$5,Logistics!$B$4:$DZ$67,46)=0,"",HLOOKUP(M$5,Logistics!$B$4:$DZ$67,46))</f>
        <v>3</v>
      </c>
      <c r="N50" s="51" t="str">
        <f>+IF(HLOOKUP(M$5,Logistics!$B$3:$DZ$67,47)=0,"",HLOOKUP(M$5,Logistics!$B$3:$DZ$67,47))</f>
        <v>AL Masaood</v>
      </c>
      <c r="O50" s="52" t="str">
        <f>+IF(HLOOKUP(M$5,Logistics!$B$2:$DZ$67,48)=0,"",HLOOKUP(M$5,Logistics!$B$2:$DZ$67,48))</f>
        <v/>
      </c>
      <c r="P50" s="50">
        <f>+IF(HLOOKUP(P$5,Logistics!$B$4:$DZ$67,46)=0,"",HLOOKUP(P$5,Logistics!$B$4:$DZ$67,46))</f>
        <v>1</v>
      </c>
      <c r="Q50" s="51" t="str">
        <f>+IF(HLOOKUP(P$5,Logistics!$B$3:$DZ$67,47)=0,"",HLOOKUP(P$5,Logistics!$B$3:$DZ$67,47))</f>
        <v>New Medic(Shelf)</v>
      </c>
      <c r="R50" s="52" t="str">
        <f>+IF(HLOOKUP(P$5,Logistics!$B$2:$DZ$67,48)=0,"",HLOOKUP(P$5,Logistics!$B$2:$DZ$67,48))</f>
        <v/>
      </c>
      <c r="S50" s="51">
        <f>+IF(HLOOKUP(S$5,Logistics!$B$4:$DZ$67,46)=0,"",HLOOKUP(S$5,Logistics!$B$4:$DZ$67,46))</f>
        <v>1</v>
      </c>
      <c r="T50" s="51" t="str">
        <f>+IF(HLOOKUP(S$5,Logistics!$B$3:$DZ$67,47)=0,"",HLOOKUP(S$5,Logistics!$B$3:$DZ$67,47))</f>
        <v>Data Engr.(Weatherford)</v>
      </c>
      <c r="U50" s="52">
        <f>+IF(HLOOKUP(S$5,Logistics!$B$2:$DZ$67,48)=0,"",HLOOKUP(S$5,Logistics!$B$2:$DZ$67,48))</f>
        <v>1</v>
      </c>
      <c r="V50" s="50">
        <f>+IF(HLOOKUP(V$5,Logistics!$B$4:$DZ$67,46)=0,"",HLOOKUP(V$5,Logistics!$B$4:$DZ$67,46))</f>
        <v>11</v>
      </c>
      <c r="W50" s="51" t="str">
        <f>+IF(HLOOKUP(V$5,Logistics!$B$3:$DZ$67,47)=0,"",HLOOKUP(V$5,Logistics!$B$3:$DZ$67,47))</f>
        <v>Shelf C/C</v>
      </c>
      <c r="X50" s="52">
        <f>+IF(HLOOKUP(V$5,Logistics!$B$2:$DZ$67,48)=0,"",HLOOKUP(V$5,Logistics!$B$2:$DZ$67,48))</f>
        <v>12</v>
      </c>
      <c r="Y50" s="50" t="str">
        <f>+IF(HLOOKUP(Y$5,Logistics!$B$4:$DZ$67,46)=0,"",HLOOKUP(Y$5,Logistics!$B$4:$DZ$67,46))</f>
        <v/>
      </c>
      <c r="Z50" s="51" t="str">
        <f>+IF(HLOOKUP(Y$5,Logistics!$B$3:$DZ$67,47)=0,"",HLOOKUP(Y$5,Logistics!$B$3:$DZ$67,47))</f>
        <v/>
      </c>
      <c r="AA50" s="52" t="str">
        <f>+IF(HLOOKUP(Y$5,Logistics!$B$2:$DZ$67,48)=0,"",HLOOKUP(Y$5,Logistics!$B$2:$DZ$67,48))</f>
        <v/>
      </c>
      <c r="AB50" s="50">
        <f>+IF(HLOOKUP(AB$5,Logistics!$B$4:$DZ$67,46)=0,"",HLOOKUP(AB$5,Logistics!$B$4:$DZ$67,46))</f>
        <v>1</v>
      </c>
      <c r="AC50" s="51" t="str">
        <f>+IF(HLOOKUP(AB$5,Logistics!$B$3:$DZ$67,47)=0,"",HLOOKUP(AB$5,Logistics!$B$3:$DZ$67,47))</f>
        <v>Data Engr.(Wfd)</v>
      </c>
      <c r="AD50" s="52">
        <f>+IF(HLOOKUP(AB$5,Logistics!$B$2:$DZ$67,48)=0,"",HLOOKUP(AB$5,Logistics!$B$2:$DZ$67,48))</f>
        <v>1</v>
      </c>
      <c r="AE50" s="50" t="str">
        <f>+IF(HLOOKUP(AE$5,Logistics!$B$4:$DZ$67,46)=0,"",HLOOKUP(AE$5,Logistics!$B$4:$DZ$67,46))</f>
        <v/>
      </c>
      <c r="AF50" s="51" t="str">
        <f>+IF(HLOOKUP(AE$5,Logistics!$B$3:$DZ$67,47)=0,"",HLOOKUP(AE$5,Logistics!$B$3:$DZ$67,47))</f>
        <v/>
      </c>
      <c r="AG50" s="52" t="str">
        <f>+IF(HLOOKUP(AE$5,Logistics!$B$2:$DZ$67,48)=0,"",HLOOKUP(AE$5,Logistics!$B$2:$DZ$67,48))</f>
        <v/>
      </c>
      <c r="AH50" s="50">
        <f>+IF(HLOOKUP(AH$5,Logistics!$B$4:$DZ$67,46)=0,"",HLOOKUP(AH$5,Logistics!$B$4:$DZ$67,46))</f>
        <v>6</v>
      </c>
      <c r="AI50" s="51" t="str">
        <f>+IF(HLOOKUP(AH$5,Logistics!$B$3:$DZ$67,47)=0,"",HLOOKUP(AH$5,Logistics!$B$3:$DZ$67,47))</f>
        <v>Al-Masood</v>
      </c>
      <c r="AJ50" s="52" t="str">
        <f>+IF(HLOOKUP(AH$5,Logistics!$B$2:$DZ$67,48)=0,"",HLOOKUP(AH$5,Logistics!$B$2:$DZ$67,48))</f>
        <v/>
      </c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</row>
    <row r="51" spans="1:57" s="49" customFormat="1" ht="15" customHeight="1" x14ac:dyDescent="0.3">
      <c r="A51" s="53">
        <f>+IF(HLOOKUP(A$5,Logistics!$B$4:$DZ$67,47)=0,"",HLOOKUP(A$5,Logistics!$B$4:$DZ$67,47))</f>
        <v>2</v>
      </c>
      <c r="B51" s="54" t="str">
        <f>+IF(HLOOKUP(A$5,Logistics!$B$3:$DZ$67,48)=0,"",HLOOKUP(A$5,Logistics!$B$3:$DZ$67,48))</f>
        <v>SLB D&amp;M</v>
      </c>
      <c r="C51" s="55" t="str">
        <f>+IF(HLOOKUP(A$5,Logistics!$B$2:$DZ$67,49)=0,"",HLOOKUP(A$5,Logistics!$B$2:$DZ$67,49))</f>
        <v/>
      </c>
      <c r="D51" s="53" t="str">
        <f>+IF(HLOOKUP(D$5,Logistics!$B$4:$DZ$67,47)=0,"",HLOOKUP(D$5,Logistics!$B$4:$DZ$67,47))</f>
        <v/>
      </c>
      <c r="E51" s="54" t="str">
        <f>+IF(HLOOKUP(D$5,Logistics!$B$3:$DZ$67,48)=0,"",HLOOKUP(D$5,Logistics!$B$3:$DZ$67,48))</f>
        <v/>
      </c>
      <c r="F51" s="55"/>
      <c r="G51" s="53">
        <f>+IF(HLOOKUP(G$5,Logistics!$B$4:$DZ$67,47)=0,"",HLOOKUP(G$5,Logistics!$B$4:$DZ$67,47))</f>
        <v>1</v>
      </c>
      <c r="H51" s="54" t="str">
        <f>+IF(HLOOKUP(G$5,Logistics!$B$3:$DZ$67,48)=0,"",HLOOKUP(G$5,Logistics!$B$3:$DZ$67,48))</f>
        <v>Campboss(Teyseer)</v>
      </c>
      <c r="I51" s="55">
        <f>+IF(HLOOKUP(G$5,Logistics!$B$2:$DZ$67,49)=0,"",HLOOKUP(G$5,Logistics!$B$2:$DZ$67,49))</f>
        <v>1</v>
      </c>
      <c r="J51" s="53" t="str">
        <f>+IF(HLOOKUP(J$5,Logistics!$B$4:$DZ$67,47)=0,"",HLOOKUP(J$5,Logistics!$B$4:$DZ$67,47))</f>
        <v/>
      </c>
      <c r="K51" s="54" t="str">
        <f>+IF(HLOOKUP(J$5,Logistics!$B$3:$DZ$67,48)=0,"",HLOOKUP(J$5,Logistics!$B$3:$DZ$67,48))</f>
        <v>Baker e-Line</v>
      </c>
      <c r="L51" s="55">
        <f>+IF(HLOOKUP(J$5,Logistics!$B$2:$DZ$67,49)=0,"",HLOOKUP(J$5,Logistics!$B$2:$DZ$67,49))</f>
        <v>2</v>
      </c>
      <c r="M51" s="53" t="str">
        <f>+IF(HLOOKUP(M$5,Logistics!$B$4:$DZ$67,47)=0,"",HLOOKUP(M$5,Logistics!$B$4:$DZ$67,47))</f>
        <v/>
      </c>
      <c r="N51" s="54" t="str">
        <f>+IF(HLOOKUP(M$5,Logistics!$B$3:$DZ$67,48)=0,"",HLOOKUP(M$5,Logistics!$B$3:$DZ$67,48))</f>
        <v>(above booking confirmed)</v>
      </c>
      <c r="O51" s="55" t="str">
        <f>+IF(HLOOKUP(M$5,Logistics!$B$2:$DZ$67,49)=0,"",HLOOKUP(M$5,Logistics!$B$2:$DZ$67,49))</f>
        <v/>
      </c>
      <c r="P51" s="53">
        <f>+IF(HLOOKUP(P$5,Logistics!$B$4:$DZ$67,47)=0,"",HLOOKUP(P$5,Logistics!$B$4:$DZ$67,47))</f>
        <v>1</v>
      </c>
      <c r="Q51" s="54" t="str">
        <f>+IF(HLOOKUP(P$5,Logistics!$B$3:$DZ$67,48)=0,"",HLOOKUP(P$5,Logistics!$B$3:$DZ$67,48))</f>
        <v>James Granger</v>
      </c>
      <c r="R51" s="55" t="str">
        <f>+IF(HLOOKUP(P$5,Logistics!$B$2:$DZ$67,49)=0,"",HLOOKUP(P$5,Logistics!$B$2:$DZ$67,49))</f>
        <v/>
      </c>
      <c r="S51" s="54" t="str">
        <f>+IF(HLOOKUP(S$5,Logistics!$B$4:$DZ$67,47)=0,"",HLOOKUP(S$5,Logistics!$B$4:$DZ$67,47))</f>
        <v/>
      </c>
      <c r="T51" s="54" t="str">
        <f>+IF(HLOOKUP(S$5,Logistics!$B$3:$DZ$67,48)=0,"",HLOOKUP(S$5,Logistics!$B$3:$DZ$67,48))</f>
        <v>(above booking confirmed)</v>
      </c>
      <c r="U51" s="55" t="str">
        <f>+IF(HLOOKUP(S$5,Logistics!$B$2:$DZ$67,49)=0,"",HLOOKUP(S$5,Logistics!$B$2:$DZ$67,49))</f>
        <v/>
      </c>
      <c r="V51" s="53">
        <f>+IF(HLOOKUP(V$5,Logistics!$B$4:$DZ$67,47)=0,"",HLOOKUP(V$5,Logistics!$B$4:$DZ$67,47))</f>
        <v>1</v>
      </c>
      <c r="W51" s="54" t="str">
        <f>+IF(HLOOKUP(V$5,Logistics!$B$3:$DZ$67,48)=0,"",HLOOKUP(V$5,Logistics!$B$3:$DZ$67,48))</f>
        <v>WSG(MITAS)</v>
      </c>
      <c r="X51" s="55" t="str">
        <f>+IF(HLOOKUP(V$5,Logistics!$B$2:$DZ$67,49)=0,"",HLOOKUP(V$5,Logistics!$B$2:$DZ$67,49))</f>
        <v/>
      </c>
      <c r="Y51" s="53" t="str">
        <f>+IF(HLOOKUP(Y$5,Logistics!$B$4:$DZ$67,47)=0,"",HLOOKUP(Y$5,Logistics!$B$4:$DZ$67,47))</f>
        <v/>
      </c>
      <c r="Z51" s="54" t="str">
        <f>+IF(HLOOKUP(Y$5,Logistics!$B$3:$DZ$67,48)=0,"",HLOOKUP(Y$5,Logistics!$B$3:$DZ$67,48))</f>
        <v/>
      </c>
      <c r="AA51" s="55" t="str">
        <f>+IF(HLOOKUP(Y$5,Logistics!$B$2:$DZ$67,49)=0,"",HLOOKUP(Y$5,Logistics!$B$2:$DZ$67,49))</f>
        <v/>
      </c>
      <c r="AB51" s="53" t="str">
        <f>+IF(HLOOKUP(AB$5,Logistics!$B$4:$DZ$67,47)=0,"",HLOOKUP(AB$5,Logistics!$B$4:$DZ$67,47))</f>
        <v/>
      </c>
      <c r="AC51" s="54" t="str">
        <f>+IF(HLOOKUP(AB$5,Logistics!$B$3:$DZ$67,48)=0,"",HLOOKUP(AB$5,Logistics!$B$3:$DZ$67,48))</f>
        <v>SDC</v>
      </c>
      <c r="AD51" s="55">
        <f>+IF(HLOOKUP(AB$5,Logistics!$B$2:$DZ$67,49)=0,"",HLOOKUP(AB$5,Logistics!$B$2:$DZ$67,49))</f>
        <v>2</v>
      </c>
      <c r="AE51" s="53" t="str">
        <f>+IF(HLOOKUP(AE$5,Logistics!$B$4:$DZ$67,47)=0,"",HLOOKUP(AE$5,Logistics!$B$4:$DZ$67,47))</f>
        <v/>
      </c>
      <c r="AF51" s="54" t="str">
        <f>+IF(HLOOKUP(AE$5,Logistics!$B$3:$DZ$67,48)=0,"",HLOOKUP(AE$5,Logistics!$B$3:$DZ$67,48))</f>
        <v/>
      </c>
      <c r="AG51" s="55" t="str">
        <f>+IF(HLOOKUP(AE$5,Logistics!$B$2:$DZ$67,49)=0,"",HLOOKUP(AE$5,Logistics!$B$2:$DZ$67,49))</f>
        <v/>
      </c>
      <c r="AH51" s="53" t="str">
        <f>+IF(HLOOKUP(AH$5,Logistics!$B$4:$DZ$67,47)=0,"",HLOOKUP(AH$5,Logistics!$B$4:$DZ$67,47))</f>
        <v/>
      </c>
      <c r="AI51" s="54" t="str">
        <f>+IF(HLOOKUP(AH$5,Logistics!$B$3:$DZ$67,48)=0,"",HLOOKUP(AH$5,Logistics!$B$3:$DZ$67,48))</f>
        <v>(above booking confirmed)</v>
      </c>
      <c r="AJ51" s="55" t="str">
        <f>+IF(HLOOKUP(AH$5,Logistics!$B$2:$DZ$67,49)=0,"",HLOOKUP(AH$5,Logistics!$B$2:$DZ$67,49))</f>
        <v/>
      </c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</row>
    <row r="52" spans="1:57" s="49" customFormat="1" ht="15" customHeight="1" x14ac:dyDescent="0.3">
      <c r="A52" s="53">
        <f>+IF(HLOOKUP(A$5,Logistics!$B$4:$DZ$67,48)=0,"",HLOOKUP(A$5,Logistics!$B$4:$DZ$67,48))</f>
        <v>2</v>
      </c>
      <c r="B52" s="54" t="str">
        <f>+IF(HLOOKUP(A$5,Logistics!$B$3:$DZ$67,49)=0,"",HLOOKUP(A$5,Logistics!$B$3:$DZ$67,49))</f>
        <v>Gyrodata</v>
      </c>
      <c r="C52" s="55" t="str">
        <f>+IF(HLOOKUP(A$5,Logistics!$B$2:$DZ$67,50)=0,"",HLOOKUP(A$5,Logistics!$B$2:$DZ$67,50))</f>
        <v/>
      </c>
      <c r="D52" s="53"/>
      <c r="E52" s="54" t="str">
        <f>+IF(HLOOKUP(D$5,Logistics!$B$3:$DZ$67,49)=0,"",HLOOKUP(D$5,Logistics!$B$3:$DZ$67,49))</f>
        <v>Al Masaood</v>
      </c>
      <c r="F52" s="55"/>
      <c r="G52" s="53">
        <f>+IF(HLOOKUP(G$5,Logistics!$B$4:$DZ$67,48)=0,"",HLOOKUP(G$5,Logistics!$B$4:$DZ$67,48))</f>
        <v>1</v>
      </c>
      <c r="H52" s="54" t="str">
        <f>+IF(HLOOKUP(G$5,Logistics!$B$3:$DZ$67,49)=0,"",HLOOKUP(G$5,Logistics!$B$3:$DZ$67,49))</f>
        <v>Cementer(Hall)</v>
      </c>
      <c r="I52" s="55" t="str">
        <f>+IF(HLOOKUP(G$5,Logistics!$B$2:$DZ$67,50)=0,"",HLOOKUP(G$5,Logistics!$B$2:$DZ$67,50))</f>
        <v/>
      </c>
      <c r="J52" s="53" t="str">
        <f>+IF(HLOOKUP(J$5,Logistics!$B$4:$DZ$67,48)=0,"",HLOOKUP(J$5,Logistics!$B$4:$DZ$67,48))</f>
        <v/>
      </c>
      <c r="K52" s="54" t="str">
        <f>+IF(HLOOKUP(J$5,Logistics!$B$3:$DZ$67,49)=0,"",HLOOKUP(J$5,Logistics!$B$3:$DZ$67,49))</f>
        <v>WSS</v>
      </c>
      <c r="L52" s="55">
        <f>+IF(HLOOKUP(J$5,Logistics!$B$2:$DZ$67,50)=0,"",HLOOKUP(J$5,Logistics!$B$2:$DZ$67,50))</f>
        <v>1</v>
      </c>
      <c r="M52" s="53" t="str">
        <f>+IF(HLOOKUP(M$5,Logistics!$B$4:$DZ$67,48)=0,"",HLOOKUP(M$5,Logistics!$B$4:$DZ$67,48))</f>
        <v/>
      </c>
      <c r="N52" s="54" t="str">
        <f>+IF(HLOOKUP(M$5,Logistics!$B$3:$DZ$67,49)=0,"",HLOOKUP(M$5,Logistics!$B$3:$DZ$67,49))</f>
        <v/>
      </c>
      <c r="O52" s="55" t="str">
        <f>+IF(HLOOKUP(M$5,Logistics!$B$2:$DZ$67,50)=0,"",HLOOKUP(M$5,Logistics!$B$2:$DZ$67,50))</f>
        <v/>
      </c>
      <c r="P52" s="53">
        <f>+IF(HLOOKUP(P$5,Logistics!$B$4:$DZ$67,48)=0,"",HLOOKUP(P$5,Logistics!$B$4:$DZ$67,48))</f>
        <v>1</v>
      </c>
      <c r="Q52" s="54" t="str">
        <f>+IF(HLOOKUP(P$5,Logistics!$B$3:$DZ$67,49)=0,"",HLOOKUP(P$5,Logistics!$B$3:$DZ$67,49))</f>
        <v>Ian</v>
      </c>
      <c r="R52" s="55" t="str">
        <f>+IF(HLOOKUP(P$5,Logistics!$B$2:$DZ$67,50)=0,"",HLOOKUP(P$5,Logistics!$B$2:$DZ$67,50))</f>
        <v/>
      </c>
      <c r="S52" s="54" t="str">
        <f>+IF(HLOOKUP(S$5,Logistics!$B$4:$DZ$67,48)=0,"",HLOOKUP(S$5,Logistics!$B$4:$DZ$67,48))</f>
        <v/>
      </c>
      <c r="T52" s="54" t="str">
        <f>+IF(HLOOKUP(S$5,Logistics!$B$3:$DZ$67,49)=0,"",HLOOKUP(S$5,Logistics!$B$3:$DZ$67,49))</f>
        <v/>
      </c>
      <c r="U52" s="55" t="str">
        <f>+IF(HLOOKUP(S$5,Logistics!$B$2:$DZ$67,50)=0,"",HLOOKUP(S$5,Logistics!$B$2:$DZ$67,50))</f>
        <v/>
      </c>
      <c r="V52" s="53">
        <f>+IF(HLOOKUP(V$5,Logistics!$B$4:$DZ$67,48)=0,"",HLOOKUP(V$5,Logistics!$B$4:$DZ$67,48))</f>
        <v>1</v>
      </c>
      <c r="W52" s="54" t="str">
        <f>+IF(HLOOKUP(V$5,Logistics!$B$3:$DZ$67,49)=0,"",HLOOKUP(V$5,Logistics!$B$3:$DZ$67,49))</f>
        <v>Ian(RSTC)</v>
      </c>
      <c r="X52" s="55" t="str">
        <f>+IF(HLOOKUP(V$5,Logistics!$B$2:$DZ$67,50)=0,"",HLOOKUP(V$5,Logistics!$B$2:$DZ$67,50))</f>
        <v/>
      </c>
      <c r="Y52" s="53" t="str">
        <f>+IF(HLOOKUP(Y$5,Logistics!$B$4:$DZ$67,48)=0,"",HLOOKUP(Y$5,Logistics!$B$4:$DZ$67,48))</f>
        <v/>
      </c>
      <c r="Z52" s="54" t="str">
        <f>+IF(HLOOKUP(Y$5,Logistics!$B$3:$DZ$67,49)=0,"",HLOOKUP(Y$5,Logistics!$B$3:$DZ$67,49))</f>
        <v/>
      </c>
      <c r="AA52" s="55" t="str">
        <f>+IF(HLOOKUP(Y$5,Logistics!$B$2:$DZ$67,50)=0,"",HLOOKUP(Y$5,Logistics!$B$2:$DZ$67,50))</f>
        <v/>
      </c>
      <c r="AB52" s="53" t="str">
        <f>+IF(HLOOKUP(AB$5,Logistics!$B$4:$DZ$67,48)=0,"",HLOOKUP(AB$5,Logistics!$B$4:$DZ$67,48))</f>
        <v/>
      </c>
      <c r="AC52" s="54" t="str">
        <f>+IF(HLOOKUP(AB$5,Logistics!$B$3:$DZ$67,49)=0,"",HLOOKUP(AB$5,Logistics!$B$3:$DZ$67,49))</f>
        <v>(above booking confirmed)</v>
      </c>
      <c r="AD52" s="55" t="str">
        <f>+IF(HLOOKUP(AB$5,Logistics!$B$2:$DZ$67,50)=0,"",HLOOKUP(AB$5,Logistics!$B$2:$DZ$67,50))</f>
        <v/>
      </c>
      <c r="AE52" s="53" t="str">
        <f>+IF(HLOOKUP(AE$5,Logistics!$B$4:$DZ$67,48)=0,"",HLOOKUP(AE$5,Logistics!$B$4:$DZ$67,48))</f>
        <v/>
      </c>
      <c r="AF52" s="54" t="str">
        <f>+IF(HLOOKUP(AE$5,Logistics!$B$3:$DZ$67,49)=0,"",HLOOKUP(AE$5,Logistics!$B$3:$DZ$67,49))</f>
        <v/>
      </c>
      <c r="AG52" s="55" t="str">
        <f>+IF(HLOOKUP(AE$5,Logistics!$B$2:$DZ$67,50)=0,"",HLOOKUP(AE$5,Logistics!$B$2:$DZ$67,50))</f>
        <v/>
      </c>
      <c r="AH52" s="53" t="str">
        <f>+IF(HLOOKUP(AH$5,Logistics!$B$4:$DZ$67,48)=0,"",HLOOKUP(AH$5,Logistics!$B$4:$DZ$67,48))</f>
        <v/>
      </c>
      <c r="AI52" s="54" t="str">
        <f>+IF(HLOOKUP(AH$5,Logistics!$B$3:$DZ$67,49)=0,"",HLOOKUP(AH$5,Logistics!$B$3:$DZ$67,49))</f>
        <v/>
      </c>
      <c r="AJ52" s="55" t="str">
        <f>+IF(HLOOKUP(AH$5,Logistics!$B$2:$DZ$67,50)=0,"",HLOOKUP(AH$5,Logistics!$B$2:$DZ$67,50))</f>
        <v/>
      </c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</row>
    <row r="53" spans="1:57" s="49" customFormat="1" ht="15" customHeight="1" x14ac:dyDescent="0.3">
      <c r="A53" s="53" t="str">
        <f>+IF(HLOOKUP(A$5,Logistics!$B$4:$DZ$67,49)=0,"",HLOOKUP(A$5,Logistics!$B$4:$DZ$67,49))</f>
        <v/>
      </c>
      <c r="B53" s="54" t="str">
        <f>+IF(HLOOKUP(A$5,Logistics!$B$3:$DZ$67,50)=0,"",HLOOKUP(A$5,Logistics!$B$3:$DZ$67,50))</f>
        <v>Aggreko(Shelf)</v>
      </c>
      <c r="C53" s="55">
        <f>+IF(HLOOKUP(A$5,Logistics!$B$2:$DZ$67,51)=0,"",HLOOKUP(A$5,Logistics!$B$2:$DZ$67,51))</f>
        <v>1</v>
      </c>
      <c r="D53" s="53" t="str">
        <f>+IF(HLOOKUP(D$5,Logistics!$B$4:$DZ$67,49)=0,"",HLOOKUP(D$5,Logistics!$B$4:$DZ$67,49))</f>
        <v/>
      </c>
      <c r="E53" s="54" t="str">
        <f>+IF(HLOOKUP(D$5,Logistics!$B$3:$DZ$67,50)=0,"",HLOOKUP(D$5,Logistics!$B$3:$DZ$67,50))</f>
        <v>Drill Qup</v>
      </c>
      <c r="F53" s="55"/>
      <c r="G53" s="53" t="str">
        <f>+IF(HLOOKUP(G$5,Logistics!$B$4:$DZ$67,49)=0,"",HLOOKUP(G$5,Logistics!$B$4:$DZ$67,49))</f>
        <v/>
      </c>
      <c r="H53" s="54" t="str">
        <f>+IF(HLOOKUP(G$5,Logistics!$B$3:$DZ$67,50)=0,"",HLOOKUP(G$5,Logistics!$B$3:$DZ$67,50))</f>
        <v>rstc(IAN)</v>
      </c>
      <c r="I53" s="55">
        <f>+IF(HLOOKUP(G$5,Logistics!$B$2:$DZ$67,51)=0,"",HLOOKUP(G$5,Logistics!$B$2:$DZ$67,51))</f>
        <v>1</v>
      </c>
      <c r="J53" s="53">
        <f>+IF(HLOOKUP(J$5,Logistics!$B$4:$DZ$67,49)=0,"",HLOOKUP(J$5,Logistics!$B$4:$DZ$67,49))</f>
        <v>1</v>
      </c>
      <c r="K53" s="54" t="str">
        <f>+IF(HLOOKUP(J$5,Logistics!$B$3:$DZ$67,50)=0,"",HLOOKUP(J$5,Logistics!$B$3:$DZ$67,50))</f>
        <v>Halliburton (CMT helper)</v>
      </c>
      <c r="L53" s="55" t="str">
        <f>+IF(HLOOKUP(J$5,Logistics!$B$2:$DZ$67,51)=0,"",HLOOKUP(J$5,Logistics!$B$2:$DZ$67,51))</f>
        <v/>
      </c>
      <c r="M53" s="53" t="str">
        <f>+IF(HLOOKUP(M$5,Logistics!$B$4:$DZ$67,49)=0,"",HLOOKUP(M$5,Logistics!$B$4:$DZ$67,49))</f>
        <v/>
      </c>
      <c r="N53" s="54" t="str">
        <f>+IF(HLOOKUP(M$5,Logistics!$B$3:$DZ$67,50)=0,"",HLOOKUP(M$5,Logistics!$B$3:$DZ$67,50))</f>
        <v>NOV Centrifuge engineer</v>
      </c>
      <c r="O53" s="55">
        <f>+IF(HLOOKUP(M$5,Logistics!$B$2:$DZ$67,51)=0,"",HLOOKUP(M$5,Logistics!$B$2:$DZ$67,51))</f>
        <v>1</v>
      </c>
      <c r="P53" s="53" t="str">
        <f>+IF(HLOOKUP(P$5,Logistics!$B$4:$DZ$67,49)=0,"",HLOOKUP(P$5,Logistics!$B$4:$DZ$67,49))</f>
        <v/>
      </c>
      <c r="Q53" s="54" t="str">
        <f>+IF(HLOOKUP(P$5,Logistics!$B$3:$DZ$67,50)=0,"",HLOOKUP(P$5,Logistics!$B$3:$DZ$67,50))</f>
        <v>(above booking confirmed)</v>
      </c>
      <c r="R53" s="55" t="str">
        <f>+IF(HLOOKUP(P$5,Logistics!$B$2:$DZ$67,51)=0,"",HLOOKUP(P$5,Logistics!$B$2:$DZ$67,51))</f>
        <v/>
      </c>
      <c r="S53" s="54" t="str">
        <f>+IF(HLOOKUP(S$5,Logistics!$B$4:$DZ$67,49)=0,"",HLOOKUP(S$5,Logistics!$B$4:$DZ$67,49))</f>
        <v/>
      </c>
      <c r="T53" s="54" t="str">
        <f>+IF(HLOOKUP(S$5,Logistics!$B$3:$DZ$67,50)=0,"",HLOOKUP(S$5,Logistics!$B$3:$DZ$67,50))</f>
        <v/>
      </c>
      <c r="U53" s="55" t="str">
        <f>+IF(HLOOKUP(S$5,Logistics!$B$2:$DZ$67,51)=0,"",HLOOKUP(S$5,Logistics!$B$2:$DZ$67,51))</f>
        <v/>
      </c>
      <c r="V53" s="53" t="str">
        <f>+IF(HLOOKUP(V$5,Logistics!$B$4:$DZ$67,49)=0,"",HLOOKUP(V$5,Logistics!$B$4:$DZ$67,49))</f>
        <v/>
      </c>
      <c r="W53" s="54" t="str">
        <f>+IF(HLOOKUP(V$5,Logistics!$B$3:$DZ$67,50)=0,"",HLOOKUP(V$5,Logistics!$B$3:$DZ$67,50))</f>
        <v>James Granger</v>
      </c>
      <c r="X53" s="55">
        <f>+IF(HLOOKUP(V$5,Logistics!$B$2:$DZ$67,51)=0,"",HLOOKUP(V$5,Logistics!$B$2:$DZ$67,51))</f>
        <v>1</v>
      </c>
      <c r="Y53" s="53" t="str">
        <f>+IF(HLOOKUP(Y$5,Logistics!$B$4:$DZ$67,49)=0,"",HLOOKUP(Y$5,Logistics!$B$4:$DZ$67,49))</f>
        <v/>
      </c>
      <c r="Z53" s="54" t="str">
        <f>+IF(HLOOKUP(Y$5,Logistics!$B$3:$DZ$67,50)=0,"",HLOOKUP(Y$5,Logistics!$B$3:$DZ$67,50))</f>
        <v/>
      </c>
      <c r="AA53" s="55" t="str">
        <f>+IF(HLOOKUP(Y$5,Logistics!$B$2:$DZ$67,51)=0,"",HLOOKUP(Y$5,Logistics!$B$2:$DZ$67,51))</f>
        <v/>
      </c>
      <c r="AB53" s="53" t="str">
        <f>+IF(HLOOKUP(AB$5,Logistics!$B$4:$DZ$67,49)=0,"",HLOOKUP(AB$5,Logistics!$B$4:$DZ$67,49))</f>
        <v/>
      </c>
      <c r="AC53" s="54" t="str">
        <f>+IF(HLOOKUP(AB$5,Logistics!$B$3:$DZ$67,50)=0,"",HLOOKUP(AB$5,Logistics!$B$3:$DZ$67,50))</f>
        <v/>
      </c>
      <c r="AD53" s="55" t="str">
        <f>+IF(HLOOKUP(AB$5,Logistics!$B$2:$DZ$67,51)=0,"",HLOOKUP(AB$5,Logistics!$B$2:$DZ$67,51))</f>
        <v/>
      </c>
      <c r="AE53" s="53" t="str">
        <f>+IF(HLOOKUP(AE$5,Logistics!$B$4:$DZ$67,49)=0,"",HLOOKUP(AE$5,Logistics!$B$4:$DZ$67,49))</f>
        <v/>
      </c>
      <c r="AF53" s="54" t="str">
        <f>+IF(HLOOKUP(AE$5,Logistics!$B$3:$DZ$67,50)=0,"",HLOOKUP(AE$5,Logistics!$B$3:$DZ$67,50))</f>
        <v/>
      </c>
      <c r="AG53" s="55" t="str">
        <f>+IF(HLOOKUP(AE$5,Logistics!$B$2:$DZ$67,51)=0,"",HLOOKUP(AE$5,Logistics!$B$2:$DZ$67,51))</f>
        <v/>
      </c>
      <c r="AH53" s="53" t="str">
        <f>+IF(HLOOKUP(AH$5,Logistics!$B$4:$DZ$67,49)=0,"",HLOOKUP(AH$5,Logistics!$B$4:$DZ$67,49))</f>
        <v/>
      </c>
      <c r="AI53" s="54" t="str">
        <f>+IF(HLOOKUP(AH$5,Logistics!$B$3:$DZ$67,50)=0,"",HLOOKUP(AH$5,Logistics!$B$3:$DZ$67,50))</f>
        <v/>
      </c>
      <c r="AJ53" s="55" t="str">
        <f>+IF(HLOOKUP(AH$5,Logistics!$B$2:$DZ$67,51)=0,"",HLOOKUP(AH$5,Logistics!$B$2:$DZ$67,51))</f>
        <v/>
      </c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</row>
    <row r="54" spans="1:57" s="49" customFormat="1" ht="15" customHeight="1" x14ac:dyDescent="0.3">
      <c r="A54" s="53">
        <f>+IF(HLOOKUP(A$5,Logistics!$B$4:$DZ$67,50)=0,"",HLOOKUP(A$5,Logistics!$B$4:$DZ$67,50))</f>
        <v>5</v>
      </c>
      <c r="B54" s="54" t="str">
        <f>+IF(HLOOKUP(A$5,Logistics!$B$3:$DZ$67,51)=0,"",HLOOKUP(A$5,Logistics!$B$3:$DZ$67,51))</f>
        <v>Bernd DSV</v>
      </c>
      <c r="C54" s="375">
        <f>+IF(HLOOKUP(A$5,Logistics!$B$2:$DZ$67,52)=0,"",HLOOKUP(A$5,Logistics!$B$2:$DZ$67,52))</f>
        <v>1</v>
      </c>
      <c r="D54" s="53"/>
      <c r="E54" s="54" t="str">
        <f>+IF(HLOOKUP(D$5,Logistics!$B$3:$DZ$67,51)=0,"",HLOOKUP(D$5,Logistics!$B$3:$DZ$67,51))</f>
        <v>NOV ( RA change out)</v>
      </c>
      <c r="F54" s="55"/>
      <c r="G54" s="53" t="str">
        <f>+IF(HLOOKUP(G$5,Logistics!$B$4:$DZ$67,50)=0,"",HLOOKUP(G$5,Logistics!$B$4:$DZ$67,50))</f>
        <v/>
      </c>
      <c r="H54" s="54" t="str">
        <f>+IF(HLOOKUP(G$5,Logistics!$B$3:$DZ$67,51)=0,"",HLOOKUP(G$5,Logistics!$B$3:$DZ$67,51))</f>
        <v>SLB S/line</v>
      </c>
      <c r="I54" s="55">
        <f>+IF(HLOOKUP(G$5,Logistics!$B$2:$DZ$67,52)=0,"",HLOOKUP(G$5,Logistics!$B$2:$DZ$67,52))</f>
        <v>2</v>
      </c>
      <c r="J54" s="53" t="str">
        <f>+IF(HLOOKUP(J$5,Logistics!$B$4:$DZ$67,50)=0,"",HLOOKUP(J$5,Logistics!$B$4:$DZ$67,50))</f>
        <v/>
      </c>
      <c r="K54" s="54" t="str">
        <f>+IF(HLOOKUP(J$5,Logistics!$B$3:$DZ$67,51)=0,"",HLOOKUP(J$5,Logistics!$B$3:$DZ$67,51))</f>
        <v>Cementer</v>
      </c>
      <c r="L54" s="55">
        <f>+IF(HLOOKUP(J$5,Logistics!$B$2:$DZ$67,52)=0,"",HLOOKUP(J$5,Logistics!$B$2:$DZ$67,52))</f>
        <v>1</v>
      </c>
      <c r="M54" s="53" t="str">
        <f>+IF(HLOOKUP(M$5,Logistics!$B$4:$DZ$67,50)=0,"",HLOOKUP(M$5,Logistics!$B$4:$DZ$67,50))</f>
        <v/>
      </c>
      <c r="N54" s="54" t="str">
        <f>+IF(HLOOKUP(M$5,Logistics!$B$3:$DZ$67,51)=0,"",HLOOKUP(M$5,Logistics!$B$3:$DZ$67,51))</f>
        <v/>
      </c>
      <c r="O54" s="55" t="str">
        <f>+IF(HLOOKUP(M$5,Logistics!$B$2:$DZ$67,52)=0,"",HLOOKUP(M$5,Logistics!$B$2:$DZ$67,52))</f>
        <v/>
      </c>
      <c r="P54" s="53" t="str">
        <f>+IF(HLOOKUP(P$5,Logistics!$B$4:$DZ$67,50)=0,"",HLOOKUP(P$5,Logistics!$B$4:$DZ$67,50))</f>
        <v/>
      </c>
      <c r="Q54" s="54" t="str">
        <f>+IF(HLOOKUP(P$5,Logistics!$B$3:$DZ$67,51)=0,"",HLOOKUP(P$5,Logistics!$B$3:$DZ$67,51))</f>
        <v/>
      </c>
      <c r="R54" s="55" t="str">
        <f>+IF(HLOOKUP(P$5,Logistics!$B$2:$DZ$67,52)=0,"",HLOOKUP(P$5,Logistics!$B$2:$DZ$67,52))</f>
        <v/>
      </c>
      <c r="S54" s="54" t="str">
        <f>+IF(HLOOKUP(S$5,Logistics!$B$4:$DZ$67,50)=0,"",HLOOKUP(S$5,Logistics!$B$4:$DZ$67,50))</f>
        <v/>
      </c>
      <c r="T54" s="54" t="str">
        <f>+IF(HLOOKUP(S$5,Logistics!$B$3:$DZ$67,51)=0,"",HLOOKUP(S$5,Logistics!$B$3:$DZ$67,51))</f>
        <v/>
      </c>
      <c r="U54" s="55" t="str">
        <f>+IF(HLOOKUP(S$5,Logistics!$B$2:$DZ$67,52)=0,"",HLOOKUP(S$5,Logistics!$B$2:$DZ$67,52))</f>
        <v/>
      </c>
      <c r="V54" s="53" t="str">
        <f>+IF(HLOOKUP(V$5,Logistics!$B$4:$DZ$67,50)=0,"",HLOOKUP(V$5,Logistics!$B$4:$DZ$67,50))</f>
        <v/>
      </c>
      <c r="W54" s="54" t="str">
        <f>+IF(HLOOKUP(V$5,Logistics!$B$3:$DZ$67,51)=0,"",HLOOKUP(V$5,Logistics!$B$3:$DZ$67,51))</f>
        <v>(above booking confirmed)</v>
      </c>
      <c r="X54" s="55" t="str">
        <f>+IF(HLOOKUP(V$5,Logistics!$B$2:$DZ$67,52)=0,"",HLOOKUP(V$5,Logistics!$B$2:$DZ$67,52))</f>
        <v/>
      </c>
      <c r="Y54" s="53" t="str">
        <f>+IF(HLOOKUP(Y$5,Logistics!$B$4:$DZ$67,50)=0,"",HLOOKUP(Y$5,Logistics!$B$4:$DZ$67,50))</f>
        <v/>
      </c>
      <c r="Z54" s="54" t="str">
        <f>+IF(HLOOKUP(Y$5,Logistics!$B$3:$DZ$67,51)=0,"",HLOOKUP(Y$5,Logistics!$B$3:$DZ$67,51))</f>
        <v/>
      </c>
      <c r="AA54" s="55" t="str">
        <f>+IF(HLOOKUP(Y$5,Logistics!$B$2:$DZ$67,52)=0,"",HLOOKUP(Y$5,Logistics!$B$2:$DZ$67,52))</f>
        <v/>
      </c>
      <c r="AB54" s="53" t="str">
        <f>+IF(HLOOKUP(AB$5,Logistics!$B$4:$DZ$67,50)=0,"",HLOOKUP(AB$5,Logistics!$B$4:$DZ$67,50))</f>
        <v/>
      </c>
      <c r="AC54" s="54" t="str">
        <f>+IF(HLOOKUP(AB$5,Logistics!$B$3:$DZ$67,51)=0,"",HLOOKUP(AB$5,Logistics!$B$3:$DZ$67,51))</f>
        <v/>
      </c>
      <c r="AD54" s="55" t="str">
        <f>+IF(HLOOKUP(AB$5,Logistics!$B$2:$DZ$67,52)=0,"",HLOOKUP(AB$5,Logistics!$B$2:$DZ$67,52))</f>
        <v/>
      </c>
      <c r="AE54" s="53" t="str">
        <f>+IF(HLOOKUP(AE$5,Logistics!$B$4:$DZ$67,50)=0,"",HLOOKUP(AE$5,Logistics!$B$4:$DZ$67,50))</f>
        <v/>
      </c>
      <c r="AF54" s="54" t="str">
        <f>+IF(HLOOKUP(AE$5,Logistics!$B$3:$DZ$67,51)=0,"",HLOOKUP(AE$5,Logistics!$B$3:$DZ$67,51))</f>
        <v/>
      </c>
      <c r="AG54" s="55" t="str">
        <f>+IF(HLOOKUP(AE$5,Logistics!$B$2:$DZ$67,52)=0,"",HLOOKUP(AE$5,Logistics!$B$2:$DZ$67,52))</f>
        <v/>
      </c>
      <c r="AH54" s="53" t="str">
        <f>+IF(HLOOKUP(AH$5,Logistics!$B$4:$DZ$67,50)=0,"",HLOOKUP(AH$5,Logistics!$B$4:$DZ$67,50))</f>
        <v/>
      </c>
      <c r="AI54" s="54" t="str">
        <f>+IF(HLOOKUP(AH$5,Logistics!$B$3:$DZ$67,51)=0,"",HLOOKUP(AH$5,Logistics!$B$3:$DZ$67,51))</f>
        <v/>
      </c>
      <c r="AJ54" s="55" t="str">
        <f>+IF(HLOOKUP(AH$5,Logistics!$B$2:$DZ$67,52)=0,"",HLOOKUP(AH$5,Logistics!$B$2:$DZ$67,52))</f>
        <v/>
      </c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</row>
    <row r="55" spans="1:57" s="49" customFormat="1" ht="15" customHeight="1" x14ac:dyDescent="0.3">
      <c r="A55" s="53" t="str">
        <f>+IF(HLOOKUP(A$5,Logistics!$B$4:$DZ$67,51)=0,"",HLOOKUP(A$5,Logistics!$B$4:$DZ$67,51))</f>
        <v/>
      </c>
      <c r="B55" s="54" t="str">
        <f>+IF(HLOOKUP(A$5,Logistics!$B$3:$DZ$67,52)=0,"",HLOOKUP(A$5,Logistics!$B$3:$DZ$67,52))</f>
        <v>(above booking confirmed)</v>
      </c>
      <c r="C55" s="151" t="str">
        <f>+IF(HLOOKUP(A$5,Logistics!$B$2:$DZ$67,53)=0,"",HLOOKUP(A$5,Logistics!$B$2:$DZ$67,53))</f>
        <v/>
      </c>
      <c r="D55" s="53">
        <f>+IF(HLOOKUP(D$5,Logistics!$B$4:$DZ$67,51)=0,"",HLOOKUP(D$5,Logistics!$B$4:$DZ$67,51))</f>
        <v>4</v>
      </c>
      <c r="E55" s="54" t="str">
        <f>+IF(HLOOKUP(D$5,Logistics!$B$3:$DZ$67,52)=0,"",HLOOKUP(D$5,Logistics!$B$3:$DZ$67,52))</f>
        <v>Painters</v>
      </c>
      <c r="F55" s="151"/>
      <c r="G55" s="53" t="str">
        <f>+IF(HLOOKUP(G$5,Logistics!$B$4:$DZ$67,51)=0,"",HLOOKUP(G$5,Logistics!$B$4:$DZ$67,51))</f>
        <v/>
      </c>
      <c r="H55" s="54" t="str">
        <f>+IF(HLOOKUP(G$5,Logistics!$B$3:$DZ$67,52)=0,"",HLOOKUP(G$5,Logistics!$B$3:$DZ$67,52))</f>
        <v>HLB Evo trieve</v>
      </c>
      <c r="I55" s="151">
        <f>+IF(HLOOKUP(G$5,Logistics!$B$2:$DZ$67,53)=0,"",HLOOKUP(G$5,Logistics!$B$2:$DZ$67,53))</f>
        <v>2</v>
      </c>
      <c r="J55" s="53" t="str">
        <f>+IF(HLOOKUP(J$5,Logistics!$B$4:$DZ$67,51)=0,"",HLOOKUP(J$5,Logistics!$B$4:$DZ$67,51))</f>
        <v/>
      </c>
      <c r="K55" s="54" t="str">
        <f>+IF(HLOOKUP(J$5,Logistics!$B$3:$DZ$67,52)=0,"",HLOOKUP(J$5,Logistics!$B$3:$DZ$67,52))</f>
        <v>Teyseer(cook)</v>
      </c>
      <c r="L55" s="151">
        <f>+IF(HLOOKUP(J$5,Logistics!$B$2:$DZ$67,53)=0,"",HLOOKUP(J$5,Logistics!$B$2:$DZ$67,53))</f>
        <v>1</v>
      </c>
      <c r="M55" s="53" t="str">
        <f>+IF(HLOOKUP(M$5,Logistics!$B$4:$DZ$67,51)=0,"",HLOOKUP(M$5,Logistics!$B$4:$DZ$67,51))</f>
        <v/>
      </c>
      <c r="N55" s="54" t="str">
        <f>+IF(HLOOKUP(M$5,Logistics!$B$3:$DZ$67,52)=0,"",HLOOKUP(M$5,Logistics!$B$3:$DZ$67,52))</f>
        <v/>
      </c>
      <c r="O55" s="151" t="str">
        <f>+IF(HLOOKUP(M$5,Logistics!$B$2:$DZ$67,53)=0,"",HLOOKUP(M$5,Logistics!$B$2:$DZ$67,53))</f>
        <v/>
      </c>
      <c r="P55" s="53" t="str">
        <f>+IF(HLOOKUP(P$5,Logistics!$B$4:$DZ$67,51)=0,"",HLOOKUP(P$5,Logistics!$B$4:$DZ$67,51))</f>
        <v/>
      </c>
      <c r="Q55" s="54" t="str">
        <f>+IF(HLOOKUP(P$5,Logistics!$B$3:$DZ$67,52)=0,"",HLOOKUP(P$5,Logistics!$B$3:$DZ$67,52))</f>
        <v>Gyrodata</v>
      </c>
      <c r="R55" s="56">
        <f>+IF(HLOOKUP(P$5,Logistics!$B$2:$DZ$67,53)=0,"",HLOOKUP(P$5,Logistics!$B$2:$DZ$67,53))</f>
        <v>2</v>
      </c>
      <c r="S55" s="54" t="str">
        <f>+IF(HLOOKUP(S$5,Logistics!$B$4:$DZ$67,51)=0,"",HLOOKUP(S$5,Logistics!$B$4:$DZ$67,51))</f>
        <v/>
      </c>
      <c r="T55" s="54" t="str">
        <f>+IF(HLOOKUP(S$5,Logistics!$B$3:$DZ$67,52)=0,"",HLOOKUP(S$5,Logistics!$B$3:$DZ$67,52))</f>
        <v/>
      </c>
      <c r="U55" s="49" t="str">
        <f>+IF(HLOOKUP(S$5,Logistics!$B$2:$DZ$67,53)=0,"",HLOOKUP(S$5,Logistics!$B$2:$DZ$67,53))</f>
        <v/>
      </c>
      <c r="V55" s="53" t="str">
        <f>+IF(HLOOKUP(V$5,Logistics!$B$4:$DZ$67,51)=0,"",HLOOKUP(V$5,Logistics!$B$4:$DZ$67,51))</f>
        <v/>
      </c>
      <c r="W55" s="54" t="str">
        <f>+IF(HLOOKUP(V$5,Logistics!$B$3:$DZ$67,52)=0,"",HLOOKUP(V$5,Logistics!$B$3:$DZ$67,52))</f>
        <v/>
      </c>
      <c r="X55" s="49" t="str">
        <f>+IF(HLOOKUP(V$5,Logistics!$B$2:$DZ$67,53)=0,"",HLOOKUP(V$5,Logistics!$B$2:$DZ$67,53))</f>
        <v/>
      </c>
      <c r="Y55" s="53" t="str">
        <f>+IF(HLOOKUP(Y$5,Logistics!$B$4:$DZ$67,51)=0,"",HLOOKUP(Y$5,Logistics!$B$4:$DZ$67,51))</f>
        <v/>
      </c>
      <c r="Z55" s="54" t="str">
        <f>+IF(HLOOKUP(Y$5,Logistics!$B$3:$DZ$67,52)=0,"",HLOOKUP(Y$5,Logistics!$B$3:$DZ$67,52))</f>
        <v/>
      </c>
      <c r="AA55" s="49" t="str">
        <f>+IF(HLOOKUP(Y$5,Logistics!$B$2:$DZ$67,53)=0,"",HLOOKUP(Y$5,Logistics!$B$2:$DZ$67,53))</f>
        <v/>
      </c>
      <c r="AB55" s="53" t="str">
        <f>+IF(HLOOKUP(AB$5,Logistics!$B$4:$DZ$67,51)=0,"",HLOOKUP(AB$5,Logistics!$B$4:$DZ$67,51))</f>
        <v/>
      </c>
      <c r="AC55" s="54" t="str">
        <f>+IF(HLOOKUP(AB$5,Logistics!$B$3:$DZ$67,52)=0,"",HLOOKUP(AB$5,Logistics!$B$3:$DZ$67,52))</f>
        <v/>
      </c>
      <c r="AD55" s="49" t="str">
        <f>+IF(HLOOKUP(AB$5,Logistics!$B$2:$DZ$67,53)=0,"",HLOOKUP(AB$5,Logistics!$B$2:$DZ$67,53))</f>
        <v/>
      </c>
      <c r="AE55" s="53" t="str">
        <f>+IF(HLOOKUP(AE$5,Logistics!$B$4:$DZ$67,51)=0,"",HLOOKUP(AE$5,Logistics!$B$4:$DZ$67,51))</f>
        <v/>
      </c>
      <c r="AF55" s="54" t="str">
        <f>+IF(HLOOKUP(AE$5,Logistics!$B$3:$DZ$67,52)=0,"",HLOOKUP(AE$5,Logistics!$B$3:$DZ$67,52))</f>
        <v>(No Seats Available)</v>
      </c>
      <c r="AG55" s="49" t="str">
        <f>+IF(HLOOKUP(AE$5,Logistics!$B$2:$DZ$67,53)=0,"",HLOOKUP(AE$5,Logistics!$B$2:$DZ$67,53))</f>
        <v/>
      </c>
      <c r="AH55" s="53" t="str">
        <f>+IF(HLOOKUP(AH$5,Logistics!$B$4:$DZ$67,51)=0,"",HLOOKUP(AH$5,Logistics!$B$4:$DZ$67,51))</f>
        <v/>
      </c>
      <c r="AI55" s="54" t="str">
        <f>+IF(HLOOKUP(AH$5,Logistics!$B$3:$DZ$67,52)=0,"",HLOOKUP(AH$5,Logistics!$B$3:$DZ$67,52))</f>
        <v/>
      </c>
      <c r="AJ55" s="57" t="str">
        <f>+IF(HLOOKUP(AH$5,Logistics!$B$2:$DZ$67,53)=0,"",HLOOKUP(AH$5,Logistics!$B$2:$DZ$67,53))</f>
        <v/>
      </c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</row>
    <row r="56" spans="1:57" s="49" customFormat="1" ht="15" customHeight="1" x14ac:dyDescent="0.3">
      <c r="A56" s="53" t="str">
        <f>+IF(HLOOKUP(A$5,Logistics!$B$4:$DZ$67,52)=0,"",HLOOKUP(A$5,Logistics!$B$4:$DZ$67,52))</f>
        <v/>
      </c>
      <c r="B56" s="54" t="str">
        <f>+IF(HLOOKUP(A$5,Logistics!$B$3:$DZ$67,53)=0,"",HLOOKUP(A$5,Logistics!$B$3:$DZ$67,53))</f>
        <v/>
      </c>
      <c r="C56" s="55" t="str">
        <f>+IF(HLOOKUP(A$5,Logistics!$B$2:$DZ$67,54)=0,"",HLOOKUP(A$5,Logistics!$B$2:$DZ$67,54))</f>
        <v/>
      </c>
      <c r="D56" s="53" t="str">
        <f>+IF(HLOOKUP(D$5,Logistics!$B$4:$DZ$67,52)=0,"",HLOOKUP(D$5,Logistics!$B$4:$DZ$67,52))</f>
        <v/>
      </c>
      <c r="E56" s="54" t="str">
        <f>+IF(HLOOKUP(D$5,Logistics!$B$3:$DZ$67,53)=0,"",HLOOKUP(D$5,Logistics!$B$3:$DZ$67,53))</f>
        <v>(above booking confirmed)</v>
      </c>
      <c r="F56" s="55" t="str">
        <f>+IF(HLOOKUP(D$5,Logistics!$B$2:$DZ$67,54)=0,"",HLOOKUP(D$5,Logistics!$B$2:$DZ$67,54))</f>
        <v/>
      </c>
      <c r="G56" s="53" t="str">
        <f>+IF(HLOOKUP(G$5,Logistics!$B$4:$DZ$67,52)=0,"",HLOOKUP(G$5,Logistics!$B$4:$DZ$67,52))</f>
        <v/>
      </c>
      <c r="H56" s="54" t="str">
        <f>+IF(HLOOKUP(G$5,Logistics!$B$3:$DZ$67,53)=0,"",HLOOKUP(G$5,Logistics!$B$3:$DZ$67,53))</f>
        <v>WSS</v>
      </c>
      <c r="I56" s="55">
        <f>+IF(HLOOKUP(G$5,Logistics!$B$2:$DZ$67,54)=0,"",HLOOKUP(G$5,Logistics!$B$2:$DZ$67,54))</f>
        <v>1</v>
      </c>
      <c r="J56" s="53" t="str">
        <f>+IF(HLOOKUP(J$5,Logistics!$B$4:$DZ$67,52)=0,"",HLOOKUP(J$5,Logistics!$B$4:$DZ$67,52))</f>
        <v/>
      </c>
      <c r="K56" s="54" t="str">
        <f>+IF(HLOOKUP(J$5,Logistics!$B$3:$DZ$67,53)=0,"",HLOOKUP(J$5,Logistics!$B$3:$DZ$67,53))</f>
        <v>(above booking confirmed)</v>
      </c>
      <c r="L56" s="55" t="str">
        <f>+IF(HLOOKUP(J$5,Logistics!$B$2:$DZ$67,54)=0,"",HLOOKUP(J$5,Logistics!$B$2:$DZ$67,54))</f>
        <v/>
      </c>
      <c r="M56" s="53" t="str">
        <f>+IF(HLOOKUP(M$5,Logistics!$B$4:$DZ$67,52)=0,"",HLOOKUP(M$5,Logistics!$B$4:$DZ$67,52))</f>
        <v/>
      </c>
      <c r="N56" s="54" t="str">
        <f>+IF(HLOOKUP(M$5,Logistics!$B$3:$DZ$67,53)=0,"",HLOOKUP(M$5,Logistics!$B$3:$DZ$67,53))</f>
        <v/>
      </c>
      <c r="O56" s="55" t="str">
        <f>+IF(HLOOKUP(M$5,Logistics!$B$2:$DZ$67,54)=0,"",HLOOKUP(M$5,Logistics!$B$2:$DZ$67,54))</f>
        <v/>
      </c>
      <c r="P56" s="53" t="str">
        <f>+IF(HLOOKUP(P$5,Logistics!$B$4:$DZ$67,52)=0,"",HLOOKUP(P$5,Logistics!$B$4:$DZ$67,52))</f>
        <v/>
      </c>
      <c r="Q56" s="54" t="str">
        <f>+IF(HLOOKUP(P$5,Logistics!$B$3:$DZ$67,53)=0,"",HLOOKUP(P$5,Logistics!$B$3:$DZ$67,53))</f>
        <v/>
      </c>
      <c r="R56" s="55" t="str">
        <f>+IF(HLOOKUP(P$5,Logistics!$B$2:$DZ$67,54)=0,"",HLOOKUP(P$5,Logistics!$B$2:$DZ$67,54))</f>
        <v/>
      </c>
      <c r="S56" s="54">
        <f>+IF(HLOOKUP(S$5,Logistics!$B$4:$DZ$67,52)=0,"",HLOOKUP(S$5,Logistics!$B$4:$DZ$67,52))</f>
        <v>1</v>
      </c>
      <c r="T56" s="54" t="str">
        <f>+IF(HLOOKUP(S$5,Logistics!$B$3:$DZ$67,53)=0,"",HLOOKUP(S$5,Logistics!$B$3:$DZ$67,53))</f>
        <v>NOV centrifuge engineer</v>
      </c>
      <c r="U56" s="55" t="str">
        <f>+IF(HLOOKUP(S$5,Logistics!$B$2:$DZ$67,54)=0,"",HLOOKUP(S$5,Logistics!$B$2:$DZ$67,54))</f>
        <v/>
      </c>
      <c r="V56" s="53">
        <f>+IF(HLOOKUP(V$5,Logistics!$B$4:$DZ$67,52)=0,"",HLOOKUP(V$5,Logistics!$B$4:$DZ$67,52))</f>
        <v>2</v>
      </c>
      <c r="W56" s="54" t="str">
        <f>+IF(HLOOKUP(V$5,Logistics!$B$3:$DZ$67,53)=0,"",HLOOKUP(V$5,Logistics!$B$3:$DZ$67,53))</f>
        <v>MOQ Geologist</v>
      </c>
      <c r="X56" s="55" t="str">
        <f>+IF(HLOOKUP(V$5,Logistics!$B$2:$DZ$67,54)=0,"",HLOOKUP(V$5,Logistics!$B$2:$DZ$67,54))</f>
        <v/>
      </c>
      <c r="Y56" s="53" t="str">
        <f>+IF(HLOOKUP(Y$5,Logistics!$B$4:$DZ$67,52)=0,"",HLOOKUP(Y$5,Logistics!$B$4:$DZ$67,52))</f>
        <v/>
      </c>
      <c r="Z56" s="54" t="str">
        <f>+IF(HLOOKUP(Y$5,Logistics!$B$3:$DZ$67,53)=0,"",HLOOKUP(Y$5,Logistics!$B$3:$DZ$67,53))</f>
        <v/>
      </c>
      <c r="AA56" s="55" t="str">
        <f>+IF(HLOOKUP(Y$5,Logistics!$B$2:$DZ$67,54)=0,"",HLOOKUP(Y$5,Logistics!$B$2:$DZ$67,54))</f>
        <v/>
      </c>
      <c r="AB56" s="53" t="str">
        <f>+IF(HLOOKUP(AB$5,Logistics!$B$4:$DZ$67,52)=0,"",HLOOKUP(AB$5,Logistics!$B$4:$DZ$67,52))</f>
        <v/>
      </c>
      <c r="AC56" s="54" t="str">
        <f>+IF(HLOOKUP(AB$5,Logistics!$B$3:$DZ$67,53)=0,"",HLOOKUP(AB$5,Logistics!$B$3:$DZ$67,53))</f>
        <v/>
      </c>
      <c r="AD56" s="55" t="str">
        <f>+IF(HLOOKUP(AB$5,Logistics!$B$2:$DZ$67,54)=0,"",HLOOKUP(AB$5,Logistics!$B$2:$DZ$67,54))</f>
        <v/>
      </c>
      <c r="AE56" s="53" t="str">
        <f>+IF(HLOOKUP(AE$5,Logistics!$B$4:$DZ$67,52)=0,"",HLOOKUP(AE$5,Logistics!$B$4:$DZ$67,52))</f>
        <v/>
      </c>
      <c r="AF56" s="54" t="str">
        <f>+IF(HLOOKUP(AE$5,Logistics!$B$3:$DZ$67,53)=0,"",HLOOKUP(AE$5,Logistics!$B$3:$DZ$67,53))</f>
        <v/>
      </c>
      <c r="AG56" s="55" t="str">
        <f>+IF(HLOOKUP(AE$5,Logistics!$B$2:$DZ$67,54)=0,"",HLOOKUP(AE$5,Logistics!$B$2:$DZ$67,54))</f>
        <v/>
      </c>
      <c r="AH56" s="53" t="str">
        <f>+IF(HLOOKUP(AH$5,Logistics!$B$4:$DZ$67,52)=0,"",HLOOKUP(AH$5,Logistics!$B$4:$DZ$67,52))</f>
        <v/>
      </c>
      <c r="AI56" s="54" t="str">
        <f>+IF(HLOOKUP(AH$5,Logistics!$B$3:$DZ$67,53)=0,"",HLOOKUP(AH$5,Logistics!$B$3:$DZ$67,53))</f>
        <v/>
      </c>
      <c r="AJ56" s="55" t="str">
        <f>+IF(HLOOKUP(AH$5,Logistics!$B$2:$DZ$67,54)=0,"",HLOOKUP(AH$5,Logistics!$B$2:$DZ$67,54))</f>
        <v/>
      </c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</row>
    <row r="57" spans="1:57" s="49" customFormat="1" ht="15" customHeight="1" x14ac:dyDescent="0.3">
      <c r="A57" s="53" t="str">
        <f>+IF(HLOOKUP(A$5,Logistics!$B$4:$DZ$67,53)=0,"",HLOOKUP(A$5,Logistics!$B$4:$DZ$67,53))</f>
        <v/>
      </c>
      <c r="B57" s="54" t="str">
        <f>+IF(HLOOKUP(A$5,Logistics!$B$3:$DZ$67,54)=0,"",HLOOKUP(A$5,Logistics!$B$3:$DZ$67,54))</f>
        <v/>
      </c>
      <c r="C57" s="55" t="str">
        <f>+IF(HLOOKUP(A$5,Logistics!$B$2:$DZ$67,55)=0,"",HLOOKUP(A$5,Logistics!$B$2:$DZ$67,55))</f>
        <v/>
      </c>
      <c r="D57" s="53" t="str">
        <f>+IF(HLOOKUP(D$5,Logistics!$B$4:$DZ$67,53)=0,"",HLOOKUP(D$5,Logistics!$B$4:$DZ$67,53))</f>
        <v/>
      </c>
      <c r="E57" s="54" t="str">
        <f>+IF(HLOOKUP(D$5,Logistics!$B$3:$DZ$67,54)=0,"",HLOOKUP(D$5,Logistics!$B$3:$DZ$67,54))</f>
        <v/>
      </c>
      <c r="F57" s="55"/>
      <c r="G57" s="53" t="str">
        <f>+IF(HLOOKUP(G$5,Logistics!$B$4:$DZ$67,53)=0,"",HLOOKUP(G$5,Logistics!$B$4:$DZ$67,53))</f>
        <v/>
      </c>
      <c r="H57" s="54" t="str">
        <f>+IF(HLOOKUP(G$5,Logistics!$B$3:$DZ$67,54)=0,"",HLOOKUP(G$5,Logistics!$B$3:$DZ$67,54))</f>
        <v>Drill Quip</v>
      </c>
      <c r="I57" s="55">
        <f>+IF(HLOOKUP(G$5,Logistics!$B$2:$DZ$67,55)=0,"",HLOOKUP(G$5,Logistics!$B$2:$DZ$67,55))</f>
        <v>3</v>
      </c>
      <c r="J57" s="53" t="str">
        <f>+IF(HLOOKUP(J$5,Logistics!$B$4:$DZ$67,53)=0,"",HLOOKUP(J$5,Logistics!$B$4:$DZ$67,53))</f>
        <v/>
      </c>
      <c r="K57" s="54" t="str">
        <f>+IF(HLOOKUP(J$5,Logistics!$B$3:$DZ$67,54)=0,"",HLOOKUP(J$5,Logistics!$B$3:$DZ$67,54))</f>
        <v/>
      </c>
      <c r="L57" s="55" t="str">
        <f>+IF(HLOOKUP(J$5,Logistics!$B$2:$DZ$67,55)=0,"",HLOOKUP(J$5,Logistics!$B$2:$DZ$67,55))</f>
        <v/>
      </c>
      <c r="M57" s="53" t="str">
        <f>+IF(HLOOKUP(M$5,Logistics!$B$4:$DZ$67,53)=0,"",HLOOKUP(M$5,Logistics!$B$4:$DZ$67,53))</f>
        <v/>
      </c>
      <c r="N57" s="54" t="str">
        <f>+IF(HLOOKUP(M$5,Logistics!$B$3:$DZ$67,54)=0,"",HLOOKUP(M$5,Logistics!$B$3:$DZ$67,54))</f>
        <v/>
      </c>
      <c r="O57" s="55" t="str">
        <f>+IF(HLOOKUP(M$5,Logistics!$B$2:$DZ$67,55)=0,"",HLOOKUP(M$5,Logistics!$B$2:$DZ$67,55))</f>
        <v/>
      </c>
      <c r="P57" s="53" t="str">
        <f>+IF(HLOOKUP(P$5,Logistics!$B$4:$DZ$67,53)=0,"",HLOOKUP(P$5,Logistics!$B$4:$DZ$67,53))</f>
        <v/>
      </c>
      <c r="Q57" s="54" t="str">
        <f>+IF(HLOOKUP(P$5,Logistics!$B$3:$DZ$67,54)=0,"",HLOOKUP(P$5,Logistics!$B$3:$DZ$67,54))</f>
        <v/>
      </c>
      <c r="R57" s="55" t="str">
        <f>+IF(HLOOKUP(P$5,Logistics!$B$2:$DZ$67,55)=0,"",HLOOKUP(P$5,Logistics!$B$2:$DZ$67,55))</f>
        <v/>
      </c>
      <c r="S57" s="54">
        <f>+IF(HLOOKUP(S$5,Logistics!$B$4:$DZ$67,53)=0,"",HLOOKUP(S$5,Logistics!$B$4:$DZ$67,53))</f>
        <v>1</v>
      </c>
      <c r="T57" s="54" t="str">
        <f>+IF(HLOOKUP(S$5,Logistics!$B$3:$DZ$67,54)=0,"",HLOOKUP(S$5,Logistics!$B$3:$DZ$67,54))</f>
        <v>WSE (Kevin Pearce)</v>
      </c>
      <c r="U57" s="55" t="str">
        <f>+IF(HLOOKUP(S$5,Logistics!$B$2:$DZ$67,55)=0,"",HLOOKUP(S$5,Logistics!$B$2:$DZ$67,55))</f>
        <v/>
      </c>
      <c r="V57" s="53" t="str">
        <f>+IF(HLOOKUP(V$5,Logistics!$B$4:$DZ$67,53)=0,"",HLOOKUP(V$5,Logistics!$B$4:$DZ$67,53))</f>
        <v/>
      </c>
      <c r="W57" s="54" t="str">
        <f>+IF(HLOOKUP(V$5,Logistics!$B$3:$DZ$67,54)=0,"",HLOOKUP(V$5,Logistics!$B$3:$DZ$67,54))</f>
        <v>Al-Masood</v>
      </c>
      <c r="X57" s="55">
        <f>+IF(HLOOKUP(V$5,Logistics!$B$2:$DZ$67,55)=0,"",HLOOKUP(V$5,Logistics!$B$2:$DZ$67,55))</f>
        <v>5</v>
      </c>
      <c r="Y57" s="53" t="str">
        <f>+IF(HLOOKUP(Y$5,Logistics!$B$4:$DZ$67,53)=0,"",HLOOKUP(Y$5,Logistics!$B$4:$DZ$67,53))</f>
        <v/>
      </c>
      <c r="Z57" s="54" t="str">
        <f>+IF(HLOOKUP(Y$5,Logistics!$B$3:$DZ$67,54)=0,"",HLOOKUP(Y$5,Logistics!$B$3:$DZ$67,54))</f>
        <v/>
      </c>
      <c r="AA57" s="55" t="str">
        <f>+IF(HLOOKUP(Y$5,Logistics!$B$2:$DZ$67,55)=0,"",HLOOKUP(Y$5,Logistics!$B$2:$DZ$67,55))</f>
        <v/>
      </c>
      <c r="AB57" s="53" t="str">
        <f>+IF(HLOOKUP(AB$5,Logistics!$B$4:$DZ$67,53)=0,"",HLOOKUP(AB$5,Logistics!$B$4:$DZ$67,53))</f>
        <v/>
      </c>
      <c r="AC57" s="54" t="str">
        <f>+IF(HLOOKUP(AB$5,Logistics!$B$3:$DZ$67,54)=0,"",HLOOKUP(AB$5,Logistics!$B$3:$DZ$67,54))</f>
        <v/>
      </c>
      <c r="AD57" s="55" t="str">
        <f>+IF(HLOOKUP(AB$5,Logistics!$B$2:$DZ$67,55)=0,"",HLOOKUP(AB$5,Logistics!$B$2:$DZ$67,55))</f>
        <v/>
      </c>
      <c r="AE57" s="53" t="str">
        <f>+IF(HLOOKUP(AE$5,Logistics!$B$4:$DZ$67,53)=0,"",HLOOKUP(AE$5,Logistics!$B$4:$DZ$67,53))</f>
        <v/>
      </c>
      <c r="AF57" s="54" t="str">
        <f>+IF(HLOOKUP(AE$5,Logistics!$B$3:$DZ$67,54)=0,"",HLOOKUP(AE$5,Logistics!$B$3:$DZ$67,54))</f>
        <v/>
      </c>
      <c r="AG57" s="55" t="str">
        <f>+IF(HLOOKUP(AE$5,Logistics!$B$2:$DZ$67,55)=0,"",HLOOKUP(AE$5,Logistics!$B$2:$DZ$67,55))</f>
        <v/>
      </c>
      <c r="AH57" s="53" t="str">
        <f>+IF(HLOOKUP(AH$5,Logistics!$B$4:$DZ$67,53)=0,"",HLOOKUP(AH$5,Logistics!$B$4:$DZ$67,53))</f>
        <v/>
      </c>
      <c r="AI57" s="54" t="str">
        <f>+IF(HLOOKUP(AH$5,Logistics!$B$3:$DZ$67,54)=0,"",HLOOKUP(AH$5,Logistics!$B$3:$DZ$67,54))</f>
        <v/>
      </c>
      <c r="AJ57" s="55" t="str">
        <f>+IF(HLOOKUP(AH$5,Logistics!$B$2:$DZ$67,55)=0,"",HLOOKUP(AH$5,Logistics!$B$2:$DZ$67,55))</f>
        <v/>
      </c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</row>
    <row r="58" spans="1:57" s="49" customFormat="1" ht="15" customHeight="1" x14ac:dyDescent="0.3">
      <c r="A58" s="53" t="str">
        <f>+IF(HLOOKUP(A$5,Logistics!$B$4:$DZ$67,54)=0,"",HLOOKUP(A$5,Logistics!$B$4:$DZ$67,54))</f>
        <v/>
      </c>
      <c r="B58" s="54" t="str">
        <f>+IF(HLOOKUP(A$5,Logistics!$B$3:$DZ$67,55)=0,"",HLOOKUP(A$5,Logistics!$B$3:$DZ$67,55))</f>
        <v/>
      </c>
      <c r="C58" s="55" t="str">
        <f>+IF(HLOOKUP(A$5,Logistics!$B$2:$DZ$67,56)=0,"",HLOOKUP(A$5,Logistics!$B$2:$DZ$67,56))</f>
        <v/>
      </c>
      <c r="D58" s="53" t="str">
        <f>+IF(HLOOKUP(D$5,Logistics!$B$4:$DZ$67,54)=0,"",HLOOKUP(D$5,Logistics!$B$4:$DZ$67,54))</f>
        <v/>
      </c>
      <c r="E58" s="54" t="str">
        <f>+IF(HLOOKUP(D$5,Logistics!$B$3:$DZ$67,55)=0,"",HLOOKUP(D$5,Logistics!$B$3:$DZ$67,55))</f>
        <v/>
      </c>
      <c r="F58" s="55" t="str">
        <f>+IF(HLOOKUP(D$5,Logistics!$B$2:$DZ$67,56)=0,"",HLOOKUP(D$5,Logistics!$B$2:$DZ$67,56))</f>
        <v/>
      </c>
      <c r="G58" s="53" t="str">
        <f>+IF(HLOOKUP(G$5,Logistics!$B$4:$DZ$67,54)=0,"",HLOOKUP(G$5,Logistics!$B$4:$DZ$67,54))</f>
        <v/>
      </c>
      <c r="H58" s="54" t="str">
        <f>+IF(HLOOKUP(G$5,Logistics!$B$3:$DZ$67,55)=0,"",HLOOKUP(G$5,Logistics!$B$3:$DZ$67,55))</f>
        <v>(above booking confirmed)</v>
      </c>
      <c r="I58" s="55" t="str">
        <f>+IF(HLOOKUP(G$5,Logistics!$B$2:$DZ$67,56)=0,"",HLOOKUP(G$5,Logistics!$B$2:$DZ$67,56))</f>
        <v/>
      </c>
      <c r="J58" s="53" t="str">
        <f>+IF(HLOOKUP(J$5,Logistics!$B$4:$DZ$67,54)=0,"",HLOOKUP(J$5,Logistics!$B$4:$DZ$67,54))</f>
        <v/>
      </c>
      <c r="K58" s="54" t="str">
        <f>+IF(HLOOKUP(J$5,Logistics!$B$3:$DZ$67,55)=0,"",HLOOKUP(J$5,Logistics!$B$3:$DZ$67,55))</f>
        <v/>
      </c>
      <c r="L58" s="55" t="str">
        <f>+IF(HLOOKUP(J$5,Logistics!$B$2:$DZ$67,56)=0,"",HLOOKUP(J$5,Logistics!$B$2:$DZ$67,56))</f>
        <v/>
      </c>
      <c r="M58" s="53" t="str">
        <f>+IF(HLOOKUP(M$5,Logistics!$B$4:$DZ$67,54)=0,"",HLOOKUP(M$5,Logistics!$B$4:$DZ$67,54))</f>
        <v/>
      </c>
      <c r="N58" s="54" t="str">
        <f>+IF(HLOOKUP(M$5,Logistics!$B$3:$DZ$67,55)=0,"",HLOOKUP(M$5,Logistics!$B$3:$DZ$67,55))</f>
        <v/>
      </c>
      <c r="O58" s="55" t="str">
        <f>+IF(HLOOKUP(M$5,Logistics!$B$2:$DZ$67,56)=0,"",HLOOKUP(M$5,Logistics!$B$2:$DZ$67,56))</f>
        <v/>
      </c>
      <c r="P58" s="53" t="str">
        <f>+IF(HLOOKUP(P$5,Logistics!$B$4:$DZ$67,54)=0,"",HLOOKUP(P$5,Logistics!$B$4:$DZ$67,54))</f>
        <v/>
      </c>
      <c r="Q58" s="54" t="str">
        <f>+IF(HLOOKUP(P$5,Logistics!$B$3:$DZ$67,55)=0,"",HLOOKUP(P$5,Logistics!$B$3:$DZ$67,55))</f>
        <v/>
      </c>
      <c r="R58" s="55" t="str">
        <f>+IF(HLOOKUP(P$5,Logistics!$B$2:$DZ$67,56)=0,"",HLOOKUP(P$5,Logistics!$B$2:$DZ$67,56))</f>
        <v/>
      </c>
      <c r="S58" s="54" t="str">
        <f>+IF(HLOOKUP(S$5,Logistics!$B$4:$DZ$67,54)=0,"",HLOOKUP(S$5,Logistics!$B$4:$DZ$67,54))</f>
        <v/>
      </c>
      <c r="T58" s="54" t="str">
        <f>+IF(HLOOKUP(S$5,Logistics!$B$3:$DZ$67,55)=0,"",HLOOKUP(S$5,Logistics!$B$3:$DZ$67,55))</f>
        <v/>
      </c>
      <c r="U58" s="55" t="str">
        <f>+IF(HLOOKUP(S$5,Logistics!$B$2:$DZ$67,56)=0,"",HLOOKUP(S$5,Logistics!$B$2:$DZ$67,56))</f>
        <v/>
      </c>
      <c r="V58" s="53">
        <f>+IF(HLOOKUP(V$5,Logistics!$B$4:$DZ$67,54)=0,"",HLOOKUP(V$5,Logistics!$B$4:$DZ$67,54))</f>
        <v>2</v>
      </c>
      <c r="W58" s="54" t="str">
        <f>+IF(HLOOKUP(V$5,Logistics!$B$3:$DZ$67,55)=0,"",HLOOKUP(V$5,Logistics!$B$3:$DZ$67,55))</f>
        <v>Weatherford sample catchers</v>
      </c>
      <c r="X58" s="55" t="str">
        <f>+IF(HLOOKUP(V$5,Logistics!$B$2:$DZ$67,56)=0,"",HLOOKUP(V$5,Logistics!$B$2:$DZ$67,56))</f>
        <v/>
      </c>
      <c r="Y58" s="53" t="str">
        <f>+IF(HLOOKUP(Y$5,Logistics!$B$4:$DZ$67,54)=0,"",HLOOKUP(Y$5,Logistics!$B$4:$DZ$67,54))</f>
        <v/>
      </c>
      <c r="Z58" s="54" t="str">
        <f>+IF(HLOOKUP(Y$5,Logistics!$B$3:$DZ$67,55)=0,"",HLOOKUP(Y$5,Logistics!$B$3:$DZ$67,55))</f>
        <v/>
      </c>
      <c r="AA58" s="55" t="str">
        <f>+IF(HLOOKUP(Y$5,Logistics!$B$2:$DZ$67,56)=0,"",HLOOKUP(Y$5,Logistics!$B$2:$DZ$67,56))</f>
        <v/>
      </c>
      <c r="AB58" s="53" t="str">
        <f>+IF(HLOOKUP(AB$5,Logistics!$B$4:$DZ$67,54)=0,"",HLOOKUP(AB$5,Logistics!$B$4:$DZ$67,54))</f>
        <v/>
      </c>
      <c r="AC58" s="54" t="str">
        <f>+IF(HLOOKUP(AB$5,Logistics!$B$3:$DZ$67,55)=0,"",HLOOKUP(AB$5,Logistics!$B$3:$DZ$67,55))</f>
        <v/>
      </c>
      <c r="AD58" s="55" t="str">
        <f>+IF(HLOOKUP(AB$5,Logistics!$B$2:$DZ$67,56)=0,"",HLOOKUP(AB$5,Logistics!$B$2:$DZ$67,56))</f>
        <v/>
      </c>
      <c r="AE58" s="53" t="str">
        <f>+IF(HLOOKUP(AE$5,Logistics!$B$4:$DZ$67,54)=0,"",HLOOKUP(AE$5,Logistics!$B$4:$DZ$67,54))</f>
        <v/>
      </c>
      <c r="AF58" s="54" t="str">
        <f>+IF(HLOOKUP(AE$5,Logistics!$B$3:$DZ$67,55)=0,"",HLOOKUP(AE$5,Logistics!$B$3:$DZ$67,55))</f>
        <v/>
      </c>
      <c r="AG58" s="55" t="str">
        <f>+IF(HLOOKUP(AE$5,Logistics!$B$2:$DZ$67,56)=0,"",HLOOKUP(AE$5,Logistics!$B$2:$DZ$67,56))</f>
        <v/>
      </c>
      <c r="AH58" s="53" t="str">
        <f>+IF(HLOOKUP(AH$5,Logistics!$B$4:$DZ$67,54)=0,"",HLOOKUP(AH$5,Logistics!$B$4:$DZ$67,54))</f>
        <v/>
      </c>
      <c r="AI58" s="54" t="str">
        <f>+IF(HLOOKUP(AH$5,Logistics!$B$3:$DZ$67,55)=0,"",HLOOKUP(AH$5,Logistics!$B$3:$DZ$67,55))</f>
        <v/>
      </c>
      <c r="AJ58" s="55" t="str">
        <f>+IF(HLOOKUP(AH$5,Logistics!$B$2:$DZ$67,56)=0,"",HLOOKUP(AH$5,Logistics!$B$2:$DZ$67,56))</f>
        <v/>
      </c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</row>
    <row r="59" spans="1:57" s="49" customFormat="1" ht="15" customHeight="1" x14ac:dyDescent="0.3">
      <c r="A59" s="53" t="str">
        <f>+IF(HLOOKUP(A$5,Logistics!$B$4:$DZ$67,55)=0,"",HLOOKUP(A$5,Logistics!$B$4:$DZ$67,55))</f>
        <v/>
      </c>
      <c r="B59" s="54" t="str">
        <f>+IF(HLOOKUP(A$5,Logistics!$B$3:$DZ$67,56)=0,"",HLOOKUP(A$5,Logistics!$B$3:$DZ$67,56))</f>
        <v/>
      </c>
      <c r="C59" s="55" t="str">
        <f>+IF(HLOOKUP(A$5,Logistics!$B$2:$DZ$67,57)=0,"",HLOOKUP(A$5,Logistics!$B$2:$DZ$67,57))</f>
        <v/>
      </c>
      <c r="D59" s="53" t="str">
        <f>+IF(HLOOKUP(D$5,Logistics!$B$4:$DZ$67,55)=0,"",HLOOKUP(D$5,Logistics!$B$4:$DZ$67,55))</f>
        <v/>
      </c>
      <c r="E59" s="54" t="str">
        <f>+IF(HLOOKUP(D$5,Logistics!$B$3:$DZ$67,56)=0,"",HLOOKUP(D$5,Logistics!$B$3:$DZ$67,56))</f>
        <v/>
      </c>
      <c r="F59" s="55" t="str">
        <f>+IF(HLOOKUP(D$5,Logistics!$B$2:$DZ$67,57)=0,"",HLOOKUP(D$5,Logistics!$B$2:$DZ$67,57))</f>
        <v/>
      </c>
      <c r="G59" s="53" t="str">
        <f>+IF(HLOOKUP(G$5,Logistics!$B$4:$DZ$67,55)=0,"",HLOOKUP(G$5,Logistics!$B$4:$DZ$67,55))</f>
        <v/>
      </c>
      <c r="H59" s="54" t="str">
        <f>+IF(HLOOKUP(G$5,Logistics!$B$3:$DZ$67,56)=0,"",HLOOKUP(G$5,Logistics!$B$3:$DZ$67,56))</f>
        <v/>
      </c>
      <c r="I59" s="55" t="str">
        <f>+IF(HLOOKUP(G$5,Logistics!$B$2:$DZ$67,57)=0,"",HLOOKUP(G$5,Logistics!$B$2:$DZ$67,57))</f>
        <v/>
      </c>
      <c r="J59" s="53" t="str">
        <f>+IF(HLOOKUP(J$5,Logistics!$B$4:$DZ$67,55)=0,"",HLOOKUP(J$5,Logistics!$B$4:$DZ$67,55))</f>
        <v/>
      </c>
      <c r="K59" s="54" t="str">
        <f>+IF(HLOOKUP(J$5,Logistics!$B$3:$DZ$67,56)=0,"",HLOOKUP(J$5,Logistics!$B$3:$DZ$67,56))</f>
        <v/>
      </c>
      <c r="L59" s="55" t="str">
        <f>+IF(HLOOKUP(J$5,Logistics!$B$2:$DZ$67,57)=0,"",HLOOKUP(J$5,Logistics!$B$2:$DZ$67,57))</f>
        <v/>
      </c>
      <c r="M59" s="53" t="str">
        <f>+IF(HLOOKUP(M$5,Logistics!$B$4:$DZ$67,55)=0,"",HLOOKUP(M$5,Logistics!$B$4:$DZ$67,55))</f>
        <v/>
      </c>
      <c r="N59" s="54" t="str">
        <f>+IF(HLOOKUP(M$5,Logistics!$B$3:$DZ$67,56)=0,"",HLOOKUP(M$5,Logistics!$B$3:$DZ$67,56))</f>
        <v/>
      </c>
      <c r="O59" s="55" t="str">
        <f>+IF(HLOOKUP(M$5,Logistics!$B$2:$DZ$67,57)=0,"",HLOOKUP(M$5,Logistics!$B$2:$DZ$67,57))</f>
        <v/>
      </c>
      <c r="P59" s="53" t="str">
        <f>+IF(HLOOKUP(P$5,Logistics!$B$4:$DZ$67,55)=0,"",HLOOKUP(P$5,Logistics!$B$4:$DZ$67,55))</f>
        <v/>
      </c>
      <c r="Q59" s="54" t="str">
        <f>+IF(HLOOKUP(P$5,Logistics!$B$3:$DZ$67,56)=0,"",HLOOKUP(P$5,Logistics!$B$3:$DZ$67,56))</f>
        <v/>
      </c>
      <c r="R59" s="55" t="str">
        <f>+IF(HLOOKUP(P$5,Logistics!$B$2:$DZ$67,57)=0,"",HLOOKUP(P$5,Logistics!$B$2:$DZ$67,57))</f>
        <v/>
      </c>
      <c r="S59" s="54" t="str">
        <f>+IF(HLOOKUP(S$5,Logistics!$B$4:$DZ$67,55)=0,"",HLOOKUP(S$5,Logistics!$B$4:$DZ$67,55))</f>
        <v/>
      </c>
      <c r="T59" s="54" t="str">
        <f>+IF(HLOOKUP(S$5,Logistics!$B$3:$DZ$67,56)=0,"",HLOOKUP(S$5,Logistics!$B$3:$DZ$67,56))</f>
        <v/>
      </c>
      <c r="U59" s="55" t="str">
        <f>+IF(HLOOKUP(S$5,Logistics!$B$2:$DZ$67,57)=0,"",HLOOKUP(S$5,Logistics!$B$2:$DZ$67,57))</f>
        <v/>
      </c>
      <c r="V59" s="53" t="str">
        <f>+IF(HLOOKUP(V$5,Logistics!$B$4:$DZ$67,55)=0,"",HLOOKUP(V$5,Logistics!$B$4:$DZ$67,55))</f>
        <v/>
      </c>
      <c r="W59" s="54" t="str">
        <f>+IF(HLOOKUP(V$5,Logistics!$B$3:$DZ$67,56)=0,"",HLOOKUP(V$5,Logistics!$B$3:$DZ$67,56))</f>
        <v xml:space="preserve">DQ Engineer </v>
      </c>
      <c r="X59" s="55">
        <f>+IF(HLOOKUP(V$5,Logistics!$B$2:$DZ$67,57)=0,"",HLOOKUP(V$5,Logistics!$B$2:$DZ$67,57))</f>
        <v>2</v>
      </c>
      <c r="Y59" s="53" t="str">
        <f>+IF(HLOOKUP(Y$5,Logistics!$B$4:$DZ$67,55)=0,"",HLOOKUP(Y$5,Logistics!$B$4:$DZ$67,55))</f>
        <v/>
      </c>
      <c r="Z59" s="54" t="str">
        <f>+IF(HLOOKUP(Y$5,Logistics!$B$3:$DZ$67,56)=0,"",HLOOKUP(Y$5,Logistics!$B$3:$DZ$67,56))</f>
        <v/>
      </c>
      <c r="AA59" s="55" t="str">
        <f>+IF(HLOOKUP(Y$5,Logistics!$B$2:$DZ$67,57)=0,"",HLOOKUP(Y$5,Logistics!$B$2:$DZ$67,57))</f>
        <v/>
      </c>
      <c r="AB59" s="53" t="str">
        <f>+IF(HLOOKUP(AB$5,Logistics!$B$4:$DZ$67,55)=0,"",HLOOKUP(AB$5,Logistics!$B$4:$DZ$67,55))</f>
        <v/>
      </c>
      <c r="AC59" s="54" t="str">
        <f>+IF(HLOOKUP(AB$5,Logistics!$B$3:$DZ$67,56)=0,"",HLOOKUP(AB$5,Logistics!$B$3:$DZ$67,56))</f>
        <v/>
      </c>
      <c r="AD59" s="55" t="str">
        <f>+IF(HLOOKUP(AB$5,Logistics!$B$2:$DZ$67,57)=0,"",HLOOKUP(AB$5,Logistics!$B$2:$DZ$67,57))</f>
        <v/>
      </c>
      <c r="AE59" s="53" t="str">
        <f>+IF(HLOOKUP(AE$5,Logistics!$B$4:$DZ$67,55)=0,"",HLOOKUP(AE$5,Logistics!$B$4:$DZ$67,55))</f>
        <v/>
      </c>
      <c r="AF59" s="54" t="str">
        <f>+IF(HLOOKUP(AE$5,Logistics!$B$3:$DZ$67,56)=0,"",HLOOKUP(AE$5,Logistics!$B$3:$DZ$67,56))</f>
        <v/>
      </c>
      <c r="AG59" s="55" t="str">
        <f>+IF(HLOOKUP(AE$5,Logistics!$B$2:$DZ$67,57)=0,"",HLOOKUP(AE$5,Logistics!$B$2:$DZ$67,57))</f>
        <v/>
      </c>
      <c r="AH59" s="53" t="str">
        <f>+IF(HLOOKUP(AH$5,Logistics!$B$4:$DZ$67,55)=0,"",HLOOKUP(AH$5,Logistics!$B$4:$DZ$67,55))</f>
        <v/>
      </c>
      <c r="AI59" s="54" t="str">
        <f>+IF(HLOOKUP(AH$5,Logistics!$B$3:$DZ$67,56)=0,"",HLOOKUP(AH$5,Logistics!$B$3:$DZ$67,56))</f>
        <v/>
      </c>
      <c r="AJ59" s="55" t="str">
        <f>+IF(HLOOKUP(AH$5,Logistics!$B$2:$DZ$67,57)=0,"",HLOOKUP(AH$5,Logistics!$B$2:$DZ$67,57))</f>
        <v/>
      </c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</row>
    <row r="60" spans="1:57" s="49" customFormat="1" ht="15" customHeight="1" x14ac:dyDescent="0.3">
      <c r="A60" s="53" t="str">
        <f>+IF(HLOOKUP(A$5,Logistics!$B$4:$DZ$67,56)=0,"",HLOOKUP(A$5,Logistics!$B$4:$DZ$67,56))</f>
        <v/>
      </c>
      <c r="B60" s="54" t="str">
        <f>+IF(HLOOKUP(A$5,Logistics!$B$3:$DZ$67,57)=0,"",HLOOKUP(A$5,Logistics!$B$3:$DZ$67,57))</f>
        <v/>
      </c>
      <c r="C60" s="55" t="str">
        <f>+IF(HLOOKUP(A$5,Logistics!$B$2:$DZ$67,58)=0,"",HLOOKUP(A$5,Logistics!$B$2:$DZ$67,58))</f>
        <v/>
      </c>
      <c r="D60" s="53" t="str">
        <f>+IF(HLOOKUP(D$5,Logistics!$B$4:$DZ$67,56)=0,"",HLOOKUP(D$5,Logistics!$B$4:$DZ$67,56))</f>
        <v/>
      </c>
      <c r="E60" s="54" t="str">
        <f>+IF(HLOOKUP(D$5,Logistics!$B$3:$DZ$67,57)=0,"",HLOOKUP(D$5,Logistics!$B$3:$DZ$67,57))</f>
        <v/>
      </c>
      <c r="F60" s="55" t="str">
        <f>+IF(HLOOKUP(D$5,Logistics!$B$2:$DZ$67,58)=0,"",HLOOKUP(D$5,Logistics!$B$2:$DZ$67,58))</f>
        <v/>
      </c>
      <c r="G60" s="53" t="str">
        <f>+IF(HLOOKUP(G$5,Logistics!$B$4:$DZ$67,56)=0,"",HLOOKUP(G$5,Logistics!$B$4:$DZ$67,56))</f>
        <v/>
      </c>
      <c r="H60" s="54" t="str">
        <f>+IF(HLOOKUP(G$5,Logistics!$B$3:$DZ$67,57)=0,"",HLOOKUP(G$5,Logistics!$B$3:$DZ$67,57))</f>
        <v/>
      </c>
      <c r="I60" s="55" t="str">
        <f>+IF(HLOOKUP(G$5,Logistics!$B$2:$DZ$67,58)=0,"",HLOOKUP(G$5,Logistics!$B$2:$DZ$67,58))</f>
        <v/>
      </c>
      <c r="J60" s="53" t="str">
        <f>+IF(HLOOKUP(J$5,Logistics!$B$4:$DZ$67,56)=0,"",HLOOKUP(J$5,Logistics!$B$4:$DZ$67,56))</f>
        <v/>
      </c>
      <c r="K60" s="54" t="str">
        <f>+IF(HLOOKUP(J$5,Logistics!$B$3:$DZ$67,57)=0,"",HLOOKUP(J$5,Logistics!$B$3:$DZ$67,57))</f>
        <v/>
      </c>
      <c r="L60" s="55" t="str">
        <f>+IF(HLOOKUP(J$5,Logistics!$B$2:$DZ$67,58)=0,"",HLOOKUP(J$5,Logistics!$B$2:$DZ$67,58))</f>
        <v/>
      </c>
      <c r="M60" s="53" t="str">
        <f>+IF(HLOOKUP(M$5,Logistics!$B$4:$DZ$67,56)=0,"",HLOOKUP(M$5,Logistics!$B$4:$DZ$67,56))</f>
        <v/>
      </c>
      <c r="N60" s="54" t="str">
        <f>+IF(HLOOKUP(M$5,Logistics!$B$3:$DZ$67,57)=0,"",HLOOKUP(M$5,Logistics!$B$3:$DZ$67,57))</f>
        <v/>
      </c>
      <c r="O60" s="55" t="str">
        <f>+IF(HLOOKUP(M$5,Logistics!$B$2:$DZ$67,58)=0,"",HLOOKUP(M$5,Logistics!$B$2:$DZ$67,58))</f>
        <v/>
      </c>
      <c r="P60" s="53" t="str">
        <f>+IF(HLOOKUP(P$5,Logistics!$B$4:$DZ$67,56)=0,"",HLOOKUP(P$5,Logistics!$B$4:$DZ$67,56))</f>
        <v/>
      </c>
      <c r="Q60" s="54" t="str">
        <f>+IF(HLOOKUP(P$5,Logistics!$B$3:$DZ$67,57)=0,"",HLOOKUP(P$5,Logistics!$B$3:$DZ$67,57))</f>
        <v/>
      </c>
      <c r="R60" s="55" t="str">
        <f>+IF(HLOOKUP(P$5,Logistics!$B$2:$DZ$67,58)=0,"",HLOOKUP(P$5,Logistics!$B$2:$DZ$67,58))</f>
        <v/>
      </c>
      <c r="S60" s="54" t="str">
        <f>+IF(HLOOKUP(S$5,Logistics!$B$4:$DZ$67,56)=0,"",HLOOKUP(S$5,Logistics!$B$4:$DZ$67,56))</f>
        <v/>
      </c>
      <c r="T60" s="54" t="str">
        <f>+IF(HLOOKUP(S$5,Logistics!$B$3:$DZ$67,57)=0,"",HLOOKUP(S$5,Logistics!$B$3:$DZ$67,57))</f>
        <v/>
      </c>
      <c r="U60" s="55" t="str">
        <f>+IF(HLOOKUP(S$5,Logistics!$B$2:$DZ$67,58)=0,"",HLOOKUP(S$5,Logistics!$B$2:$DZ$67,58))</f>
        <v/>
      </c>
      <c r="V60" s="53" t="str">
        <f>+IF(HLOOKUP(V$5,Logistics!$B$4:$DZ$67,56)=0,"",HLOOKUP(V$5,Logistics!$B$4:$DZ$67,56))</f>
        <v/>
      </c>
      <c r="W60" s="54" t="str">
        <f>+IF(HLOOKUP(V$5,Logistics!$B$3:$DZ$67,57)=0,"",HLOOKUP(V$5,Logistics!$B$3:$DZ$67,57))</f>
        <v/>
      </c>
      <c r="X60" s="55" t="str">
        <f>+IF(HLOOKUP(V$5,Logistics!$B$2:$DZ$67,58)=0,"",HLOOKUP(V$5,Logistics!$B$2:$DZ$67,58))</f>
        <v/>
      </c>
      <c r="Y60" s="53" t="str">
        <f>+IF(HLOOKUP(Y$5,Logistics!$B$4:$DZ$67,56)=0,"",HLOOKUP(Y$5,Logistics!$B$4:$DZ$67,56))</f>
        <v/>
      </c>
      <c r="Z60" s="54" t="str">
        <f>+IF(HLOOKUP(Y$5,Logistics!$B$3:$DZ$67,57)=0,"",HLOOKUP(Y$5,Logistics!$B$3:$DZ$67,57))</f>
        <v/>
      </c>
      <c r="AA60" s="55" t="str">
        <f>+IF(HLOOKUP(Y$5,Logistics!$B$2:$DZ$67,58)=0,"",HLOOKUP(Y$5,Logistics!$B$2:$DZ$67,58))</f>
        <v/>
      </c>
      <c r="AB60" s="53" t="str">
        <f>+IF(HLOOKUP(AB$5,Logistics!$B$4:$DZ$67,56)=0,"",HLOOKUP(AB$5,Logistics!$B$4:$DZ$67,56))</f>
        <v/>
      </c>
      <c r="AC60" s="54" t="str">
        <f>+IF(HLOOKUP(AB$5,Logistics!$B$3:$DZ$67,57)=0,"",HLOOKUP(AB$5,Logistics!$B$3:$DZ$67,57))</f>
        <v/>
      </c>
      <c r="AD60" s="55" t="str">
        <f>+IF(HLOOKUP(AB$5,Logistics!$B$2:$DZ$67,58)=0,"",HLOOKUP(AB$5,Logistics!$B$2:$DZ$67,58))</f>
        <v/>
      </c>
      <c r="AE60" s="53" t="str">
        <f>+IF(HLOOKUP(AE$5,Logistics!$B$4:$DZ$67,56)=0,"",HLOOKUP(AE$5,Logistics!$B$4:$DZ$67,56))</f>
        <v/>
      </c>
      <c r="AF60" s="54" t="str">
        <f>+IF(HLOOKUP(AE$5,Logistics!$B$3:$DZ$67,57)=0,"",HLOOKUP(AE$5,Logistics!$B$3:$DZ$67,57))</f>
        <v/>
      </c>
      <c r="AG60" s="55" t="str">
        <f>+IF(HLOOKUP(AE$5,Logistics!$B$2:$DZ$67,58)=0,"",HLOOKUP(AE$5,Logistics!$B$2:$DZ$67,58))</f>
        <v/>
      </c>
      <c r="AH60" s="53" t="str">
        <f>+IF(HLOOKUP(AH$5,Logistics!$B$4:$DZ$67,56)=0,"",HLOOKUP(AH$5,Logistics!$B$4:$DZ$67,56))</f>
        <v/>
      </c>
      <c r="AI60" s="54" t="str">
        <f>+IF(HLOOKUP(AH$5,Logistics!$B$3:$DZ$67,57)=0,"",HLOOKUP(AH$5,Logistics!$B$3:$DZ$67,57))</f>
        <v/>
      </c>
      <c r="AJ60" s="55" t="str">
        <f>+IF(HLOOKUP(AH$5,Logistics!$B$2:$DZ$67,58)=0,"",HLOOKUP(AH$5,Logistics!$B$2:$DZ$67,58))</f>
        <v/>
      </c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</row>
    <row r="61" spans="1:57" s="49" customFormat="1" ht="15" customHeight="1" thickBot="1" x14ac:dyDescent="0.35">
      <c r="A61" s="58" t="str">
        <f>+IF(HLOOKUP(A$5,Logistics!$B$4:$DZ$67,57)=0,"",HLOOKUP(A$5,Logistics!$B$4:$DZ$67,57))</f>
        <v/>
      </c>
      <c r="B61" s="54" t="str">
        <f>+IF(HLOOKUP(A$5,Logistics!$B$3:$DZ$67,58)=0,"",HLOOKUP(A$5,Logistics!$B$3:$DZ$67,58))</f>
        <v/>
      </c>
      <c r="C61" s="59" t="str">
        <f>+IF(HLOOKUP(A$5,Logistics!$B$2:$DZ$67,59)=0,"",HLOOKUP(A$5,Logistics!$B$2:$DZ$67,59))</f>
        <v/>
      </c>
      <c r="D61" s="58" t="str">
        <f>+IF(HLOOKUP(D$5,Logistics!$B$4:$DZ$67,57)=0,"",HLOOKUP(D$5,Logistics!$B$4:$DZ$67,57))</f>
        <v/>
      </c>
      <c r="E61" s="54" t="str">
        <f>+IF(HLOOKUP(D$5,Logistics!$B$3:$DZ$67,58)=0,"",HLOOKUP(D$5,Logistics!$B$3:$DZ$67,58))</f>
        <v/>
      </c>
      <c r="F61" s="59" t="str">
        <f>+IF(HLOOKUP(D$5,Logistics!$B$2:$DZ$67,59)=0,"",HLOOKUP(D$5,Logistics!$B$2:$DZ$67,59))</f>
        <v/>
      </c>
      <c r="G61" s="58" t="str">
        <f>+IF(HLOOKUP(G$5,Logistics!$B$4:$DZ$67,57)=0,"",HLOOKUP(G$5,Logistics!$B$4:$DZ$67,57))</f>
        <v/>
      </c>
      <c r="H61" s="54" t="str">
        <f>+IF(HLOOKUP(G$5,Logistics!$B$3:$DZ$67,58)=0,"",HLOOKUP(G$5,Logistics!$B$3:$DZ$67,58))</f>
        <v/>
      </c>
      <c r="I61" s="59" t="str">
        <f>+IF(HLOOKUP(G$5,Logistics!$B$2:$DZ$67,59)=0,"",HLOOKUP(G$5,Logistics!$B$2:$DZ$67,59))</f>
        <v/>
      </c>
      <c r="J61" s="58" t="str">
        <f>+IF(HLOOKUP(J$5,Logistics!$B$4:$DZ$67,57)=0,"",HLOOKUP(J$5,Logistics!$B$4:$DZ$67,57))</f>
        <v/>
      </c>
      <c r="K61" s="54" t="str">
        <f>+IF(HLOOKUP(J$5,Logistics!$B$3:$DZ$67,58)=0,"",HLOOKUP(J$5,Logistics!$B$3:$DZ$67,58))</f>
        <v/>
      </c>
      <c r="L61" s="59" t="str">
        <f>+IF(HLOOKUP(J$5,Logistics!$B$2:$DZ$67,59)=0,"",HLOOKUP(J$5,Logistics!$B$2:$DZ$67,59))</f>
        <v/>
      </c>
      <c r="M61" s="58" t="str">
        <f>+IF(HLOOKUP(M$5,Logistics!$B$4:$DZ$67,57)=0,"",HLOOKUP(M$5,Logistics!$B$4:$DZ$67,57))</f>
        <v/>
      </c>
      <c r="N61" s="54" t="str">
        <f>+IF(HLOOKUP(M$5,Logistics!$B$3:$DZ$67,58)=0,"",HLOOKUP(M$5,Logistics!$B$3:$DZ$67,58))</f>
        <v/>
      </c>
      <c r="O61" s="59" t="str">
        <f>+IF(HLOOKUP(M$5,Logistics!$B$2:$DZ$67,59)=0,"",HLOOKUP(M$5,Logistics!$B$2:$DZ$67,59))</f>
        <v/>
      </c>
      <c r="P61" s="58" t="str">
        <f>+IF(HLOOKUP(P$5,Logistics!$B$4:$DZ$67,57)=0,"",HLOOKUP(P$5,Logistics!$B$4:$DZ$67,57))</f>
        <v/>
      </c>
      <c r="Q61" s="54" t="str">
        <f>+IF(HLOOKUP(P$5,Logistics!$B$3:$DZ$67,58)=0,"",HLOOKUP(P$5,Logistics!$B$3:$DZ$67,58))</f>
        <v/>
      </c>
      <c r="R61" s="136" t="str">
        <f>+IF(HLOOKUP(P$5,Logistics!$B$2:$DZ$67,59)=0,"",HLOOKUP(P$5,Logistics!$B$2:$DZ$67,59))</f>
        <v/>
      </c>
      <c r="S61" s="145" t="str">
        <f>+IF(HLOOKUP(S$5,Logistics!$B$4:$DZ$67,57)=0,"",HLOOKUP(S$5,Logistics!$B$4:$DZ$67,57))</f>
        <v/>
      </c>
      <c r="T61" s="54" t="str">
        <f>+IF(HLOOKUP(S$5,Logistics!$B$3:$DZ$67,58)=0,"",HLOOKUP(S$5,Logistics!$B$3:$DZ$67,58))</f>
        <v/>
      </c>
      <c r="U61" s="59" t="str">
        <f>+IF(HLOOKUP(S$5,Logistics!$B$2:$DZ$67,59)=0,"",HLOOKUP(S$5,Logistics!$B$2:$DZ$67,59))</f>
        <v/>
      </c>
      <c r="V61" s="58" t="str">
        <f>+IF(HLOOKUP(V$5,Logistics!$B$4:$DZ$67,57)=0,"",HLOOKUP(V$5,Logistics!$B$4:$DZ$67,57))</f>
        <v/>
      </c>
      <c r="W61" s="54" t="str">
        <f>+IF(HLOOKUP(V$5,Logistics!$B$3:$DZ$67,58)=0,"",HLOOKUP(V$5,Logistics!$B$3:$DZ$67,58))</f>
        <v/>
      </c>
      <c r="X61" s="59" t="str">
        <f>+IF(HLOOKUP(V$5,Logistics!$B$2:$DZ$67,59)=0,"",HLOOKUP(V$5,Logistics!$B$2:$DZ$67,59))</f>
        <v/>
      </c>
      <c r="Y61" s="58" t="str">
        <f>+IF(HLOOKUP(Y$5,Logistics!$B$4:$DZ$67,57)=0,"",HLOOKUP(Y$5,Logistics!$B$4:$DZ$67,57))</f>
        <v/>
      </c>
      <c r="Z61" s="54" t="str">
        <f>+IF(HLOOKUP(Y$5,Logistics!$B$3:$DZ$67,58)=0,"",HLOOKUP(Y$5,Logistics!$B$3:$DZ$67,58))</f>
        <v/>
      </c>
      <c r="AA61" s="59" t="str">
        <f>+IF(HLOOKUP(Y$5,Logistics!$B$2:$DZ$67,59)=0,"",HLOOKUP(Y$5,Logistics!$B$2:$DZ$67,59))</f>
        <v/>
      </c>
      <c r="AB61" s="58" t="str">
        <f>+IF(HLOOKUP(AB$5,Logistics!$B$4:$DZ$67,57)=0,"",HLOOKUP(AB$5,Logistics!$B$4:$DZ$67,57))</f>
        <v/>
      </c>
      <c r="AC61" s="54" t="str">
        <f>+IF(HLOOKUP(AB$5,Logistics!$B$3:$DZ$67,58)=0,"",HLOOKUP(AB$5,Logistics!$B$3:$DZ$67,58))</f>
        <v/>
      </c>
      <c r="AD61" s="59" t="str">
        <f>+IF(HLOOKUP(AB$5,Logistics!$B$2:$DZ$67,59)=0,"",HLOOKUP(AB$5,Logistics!$B$2:$DZ$67,59))</f>
        <v/>
      </c>
      <c r="AE61" s="58" t="str">
        <f>+IF(HLOOKUP(AE$5,Logistics!$B$4:$DZ$67,57)=0,"",HLOOKUP(AE$5,Logistics!$B$4:$DZ$67,57))</f>
        <v/>
      </c>
      <c r="AF61" s="54" t="str">
        <f>+IF(HLOOKUP(AE$5,Logistics!$B$3:$DZ$67,58)=0,"",HLOOKUP(AE$5,Logistics!$B$3:$DZ$67,58))</f>
        <v/>
      </c>
      <c r="AG61" s="59" t="str">
        <f>+IF(HLOOKUP(AE$5,Logistics!$B$2:$DZ$67,59)=0,"",HLOOKUP(AE$5,Logistics!$B$2:$DZ$67,59))</f>
        <v/>
      </c>
      <c r="AH61" s="58" t="str">
        <f>+IF(HLOOKUP(AH$5,Logistics!$B$4:$DZ$67,57)=0,"",HLOOKUP(AH$5,Logistics!$B$4:$DZ$67,57))</f>
        <v/>
      </c>
      <c r="AI61" s="54" t="str">
        <f>+IF(HLOOKUP(AH$5,Logistics!$B$3:$DZ$67,58)=0,"",HLOOKUP(AH$5,Logistics!$B$3:$DZ$67,58))</f>
        <v/>
      </c>
      <c r="AJ61" s="59" t="str">
        <f>+IF(HLOOKUP(AH$5,Logistics!$B$2:$DZ$67,59)=0,"",HLOOKUP(AH$5,Logistics!$B$2:$DZ$67,59))</f>
        <v/>
      </c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</row>
    <row r="62" spans="1:57" ht="15" customHeight="1" thickBot="1" x14ac:dyDescent="0.35">
      <c r="A62" s="60">
        <f>SUM(A49:A61)</f>
        <v>24</v>
      </c>
      <c r="B62" s="61"/>
      <c r="C62" s="60">
        <f>SUM(C49:C61)</f>
        <v>16</v>
      </c>
      <c r="D62" s="60">
        <f>SUM(D49:D61)</f>
        <v>4</v>
      </c>
      <c r="E62" s="61"/>
      <c r="F62" s="60">
        <f>SUM(F49:F61)</f>
        <v>0</v>
      </c>
      <c r="G62" s="60">
        <f>SUM(G49:G61)</f>
        <v>4</v>
      </c>
      <c r="H62" s="61"/>
      <c r="I62" s="60">
        <f>SUM(I49:I61)</f>
        <v>10</v>
      </c>
      <c r="J62" s="60">
        <f>SUM(J49:J61)</f>
        <v>2</v>
      </c>
      <c r="K62" s="61"/>
      <c r="L62" s="60">
        <f>SUM(L49:L61)</f>
        <v>6</v>
      </c>
      <c r="M62" s="60">
        <f>SUM(M49:M61)</f>
        <v>3</v>
      </c>
      <c r="N62" s="61"/>
      <c r="O62" s="60">
        <f>SUM(O49:O61)</f>
        <v>1</v>
      </c>
      <c r="P62" s="60">
        <f>SUM(P49:P61)</f>
        <v>3</v>
      </c>
      <c r="Q62" s="61"/>
      <c r="R62" s="60">
        <f>SUM(R49:R61)</f>
        <v>2</v>
      </c>
      <c r="S62" s="146">
        <f>SUM(S49:S61)</f>
        <v>3</v>
      </c>
      <c r="T62" s="61"/>
      <c r="U62" s="60">
        <f>SUM(U49:U61)</f>
        <v>1</v>
      </c>
      <c r="V62" s="60">
        <f>SUM(V49:V61)</f>
        <v>17</v>
      </c>
      <c r="W62" s="61"/>
      <c r="X62" s="60">
        <f>SUM(X49:X61)</f>
        <v>20</v>
      </c>
      <c r="Y62" s="60">
        <f>SUM(Y49:Y61)</f>
        <v>0</v>
      </c>
      <c r="Z62" s="61"/>
      <c r="AA62" s="60">
        <f>SUM(AA49:AA61)</f>
        <v>0</v>
      </c>
      <c r="AB62" s="60">
        <f>SUM(AB49:AB61)</f>
        <v>1</v>
      </c>
      <c r="AC62" s="61"/>
      <c r="AD62" s="60">
        <f>SUM(AD49:AD61)</f>
        <v>3</v>
      </c>
      <c r="AE62" s="60">
        <f>SUM(AE49:AE61)</f>
        <v>0</v>
      </c>
      <c r="AF62" s="61"/>
      <c r="AG62" s="60">
        <f>SUM(AG49:AG61)</f>
        <v>0</v>
      </c>
      <c r="AH62" s="60">
        <f>SUM(AH49:AH61)</f>
        <v>6</v>
      </c>
      <c r="AI62" s="61"/>
      <c r="AJ62" s="60">
        <f>SUM(AJ49:AJ61)</f>
        <v>0</v>
      </c>
    </row>
    <row r="63" spans="1:57" ht="15" customHeight="1" thickBot="1" x14ac:dyDescent="0.35">
      <c r="A63" s="62"/>
      <c r="B63" s="63"/>
      <c r="C63" s="64"/>
      <c r="D63" s="65"/>
      <c r="E63" s="66" t="s">
        <v>5</v>
      </c>
      <c r="F63" s="67"/>
      <c r="G63" s="68"/>
      <c r="H63" s="69"/>
      <c r="I63" s="67"/>
      <c r="J63" s="68"/>
      <c r="K63" s="63"/>
      <c r="L63" s="67"/>
      <c r="M63" s="68"/>
      <c r="N63" s="63"/>
      <c r="O63" s="67"/>
      <c r="P63" s="68"/>
      <c r="Q63" s="63"/>
      <c r="R63" s="67"/>
      <c r="S63" s="147"/>
      <c r="T63" s="63"/>
      <c r="U63" s="67"/>
      <c r="V63" s="68"/>
      <c r="W63" s="63"/>
      <c r="X63" s="67"/>
      <c r="Y63" s="68"/>
      <c r="Z63" s="63"/>
      <c r="AA63" s="67"/>
      <c r="AB63" s="68"/>
      <c r="AC63" s="63"/>
      <c r="AD63" s="67"/>
      <c r="AE63" s="68"/>
      <c r="AF63" s="63"/>
      <c r="AG63" s="67"/>
      <c r="AH63" s="68"/>
      <c r="AI63" s="63"/>
      <c r="AJ63" s="67"/>
    </row>
    <row r="64" spans="1:57" ht="15" customHeight="1" thickBot="1" x14ac:dyDescent="0.35">
      <c r="A64" s="70" t="s">
        <v>2</v>
      </c>
      <c r="B64" s="71"/>
      <c r="C64" s="72">
        <f>IF(HLOOKUP(A$5,Logistics!$B$2:$DZ$63,62)=0,"",HLOOKUP(A$5,Logistics!$B$2:$DZ$63,62))</f>
        <v>106</v>
      </c>
      <c r="D64" s="73" t="str">
        <f>A64</f>
        <v>POB</v>
      </c>
      <c r="E64" s="74"/>
      <c r="F64" s="379">
        <f>C64+D62-F62</f>
        <v>110</v>
      </c>
      <c r="G64" s="73" t="str">
        <f>A64</f>
        <v>POB</v>
      </c>
      <c r="H64" s="74"/>
      <c r="I64" s="380">
        <f>F64+G62-I62</f>
        <v>104</v>
      </c>
      <c r="J64" s="73" t="str">
        <f>A64</f>
        <v>POB</v>
      </c>
      <c r="K64" s="74"/>
      <c r="L64" s="380">
        <f>I64+J62-L62</f>
        <v>100</v>
      </c>
      <c r="M64" s="73" t="str">
        <f>D64</f>
        <v>POB</v>
      </c>
      <c r="N64" s="74"/>
      <c r="O64" s="380">
        <f>L64+M62-O62</f>
        <v>102</v>
      </c>
      <c r="P64" s="73" t="str">
        <f>G64</f>
        <v>POB</v>
      </c>
      <c r="Q64" s="74"/>
      <c r="R64" s="380">
        <f>O64+P62-R62</f>
        <v>103</v>
      </c>
      <c r="S64" s="148" t="str">
        <f>J64</f>
        <v>POB</v>
      </c>
      <c r="T64" s="74"/>
      <c r="U64" s="380">
        <f>R64+S62-U62</f>
        <v>105</v>
      </c>
      <c r="V64" s="73" t="str">
        <f>M64</f>
        <v>POB</v>
      </c>
      <c r="W64" s="74"/>
      <c r="X64" s="380">
        <f>U64+V62-X62</f>
        <v>102</v>
      </c>
      <c r="Y64" s="73" t="str">
        <f>P64</f>
        <v>POB</v>
      </c>
      <c r="Z64" s="74"/>
      <c r="AA64" s="380">
        <f>X64+Y62-AA62</f>
        <v>102</v>
      </c>
      <c r="AB64" s="73" t="str">
        <f>S64</f>
        <v>POB</v>
      </c>
      <c r="AC64" s="74"/>
      <c r="AD64" s="380">
        <f>AA64+AB62-AD62</f>
        <v>100</v>
      </c>
      <c r="AE64" s="73" t="str">
        <f>V64</f>
        <v>POB</v>
      </c>
      <c r="AF64" s="74"/>
      <c r="AG64" s="380">
        <f>AD64+AE62-AG62</f>
        <v>100</v>
      </c>
      <c r="AH64" s="73" t="str">
        <f>Y64</f>
        <v>POB</v>
      </c>
      <c r="AI64" s="74"/>
      <c r="AJ64" s="380">
        <f>AG64+AH62-AJ62</f>
        <v>106</v>
      </c>
    </row>
    <row r="65" spans="1:36" ht="15" customHeight="1" thickBot="1" x14ac:dyDescent="0.35">
      <c r="A65" s="415" t="s">
        <v>24</v>
      </c>
      <c r="B65" s="416"/>
      <c r="C65" s="417"/>
      <c r="D65" s="415" t="s">
        <v>24</v>
      </c>
      <c r="E65" s="416"/>
      <c r="F65" s="417"/>
      <c r="G65" s="415" t="s">
        <v>24</v>
      </c>
      <c r="H65" s="416"/>
      <c r="I65" s="417"/>
      <c r="J65" s="415" t="s">
        <v>24</v>
      </c>
      <c r="K65" s="416"/>
      <c r="L65" s="417"/>
      <c r="M65" s="415" t="s">
        <v>24</v>
      </c>
      <c r="N65" s="416"/>
      <c r="O65" s="417"/>
      <c r="P65" s="415" t="s">
        <v>24</v>
      </c>
      <c r="Q65" s="416"/>
      <c r="R65" s="417"/>
      <c r="S65" s="415" t="s">
        <v>24</v>
      </c>
      <c r="T65" s="416"/>
      <c r="U65" s="417"/>
      <c r="V65" s="415" t="s">
        <v>24</v>
      </c>
      <c r="W65" s="416"/>
      <c r="X65" s="417"/>
      <c r="Y65" s="415" t="s">
        <v>24</v>
      </c>
      <c r="Z65" s="416"/>
      <c r="AA65" s="417"/>
      <c r="AB65" s="415" t="s">
        <v>24</v>
      </c>
      <c r="AC65" s="416"/>
      <c r="AD65" s="417"/>
      <c r="AE65" s="415" t="s">
        <v>24</v>
      </c>
      <c r="AF65" s="416"/>
      <c r="AG65" s="417"/>
      <c r="AH65" s="415" t="s">
        <v>24</v>
      </c>
      <c r="AI65" s="416"/>
      <c r="AJ65" s="417"/>
    </row>
    <row r="66" spans="1:36" ht="15" customHeight="1" x14ac:dyDescent="0.3">
      <c r="A66" s="418" t="str">
        <f>+IF(HLOOKUP(A$5,Logistics!$B$1:$DZ$66,65)=0,"",HLOOKUP(A$5,Logistics!$B$1:$DZ$66,65))</f>
        <v/>
      </c>
      <c r="B66" s="419"/>
      <c r="C66" s="420"/>
      <c r="D66" s="418" t="str">
        <f>+IF(HLOOKUP(D$5,Logistics!$B$1:$DZ$66,65)=0,"",HLOOKUP(D$5,Logistics!$B$1:$DZ$66,65))</f>
        <v/>
      </c>
      <c r="E66" s="419"/>
      <c r="F66" s="420"/>
      <c r="G66" s="418" t="str">
        <f>+IF(HLOOKUP(G$5,Logistics!$B$1:$DZ$66,65)=0,"",HLOOKUP(G$5,Logistics!$B$1:$DZ$66,65))</f>
        <v/>
      </c>
      <c r="H66" s="419"/>
      <c r="I66" s="420"/>
      <c r="J66" s="418" t="str">
        <f>+IF(HLOOKUP(J$5,Logistics!$B$1:$DZ$66,65)=0,"",HLOOKUP(J$5,Logistics!$B$1:$DZ$66,65))</f>
        <v/>
      </c>
      <c r="K66" s="419"/>
      <c r="L66" s="420"/>
      <c r="M66" s="418" t="str">
        <f>+IF(HLOOKUP(M$5,Logistics!$B$1:$DZ$66,65)=0,"",HLOOKUP(M$5,Logistics!$B$1:$DZ$66,65))</f>
        <v/>
      </c>
      <c r="N66" s="419"/>
      <c r="O66" s="420"/>
      <c r="P66" s="418" t="str">
        <f>+IF(HLOOKUP(P$5,Logistics!$B$1:$DZ$66,65)=0,"",HLOOKUP(P$5,Logistics!$B$1:$DZ$66,65))</f>
        <v/>
      </c>
      <c r="Q66" s="419"/>
      <c r="R66" s="420"/>
      <c r="S66" s="407" t="str">
        <f>+IF(HLOOKUP(S$5,Logistics!$B$1:$DZ$66,65)=0,"",HLOOKUP(S$5,Logistics!$B$1:$DZ$66,65))</f>
        <v/>
      </c>
      <c r="T66" s="407"/>
      <c r="U66" s="408"/>
      <c r="V66" s="406" t="str">
        <f>+IF(HLOOKUP(V$5,Logistics!$B$1:$DZ$66,65)=0,"",HLOOKUP(V$5,Logistics!$B$1:$DZ$66,65))</f>
        <v/>
      </c>
      <c r="W66" s="407"/>
      <c r="X66" s="408"/>
      <c r="Y66" s="406" t="str">
        <f>+IF(HLOOKUP(Y$5,Logistics!$B$1:$DZ$66,65)=0,"",HLOOKUP(Y$5,Logistics!$B$1:$DZ$66,65))</f>
        <v/>
      </c>
      <c r="Z66" s="407"/>
      <c r="AA66" s="408"/>
      <c r="AB66" s="406" t="str">
        <f>+IF(HLOOKUP(AB$5,Logistics!$B$1:$DZ$66,65)=0,"",HLOOKUP(AB$5,Logistics!$B$1:$DZ$66,65))</f>
        <v/>
      </c>
      <c r="AC66" s="407"/>
      <c r="AD66" s="408"/>
      <c r="AE66" s="406" t="str">
        <f>+IF(HLOOKUP(AE$5,Logistics!$B$1:$DZ$66,65)=0,"",HLOOKUP(AE$5,Logistics!$B$1:$DZ$66,65))</f>
        <v/>
      </c>
      <c r="AF66" s="407"/>
      <c r="AG66" s="408"/>
      <c r="AH66" s="406" t="str">
        <f>+IF(HLOOKUP(AH$5,Logistics!$B$1:$DZ$66,65)=0,"",HLOOKUP(AH$5,Logistics!$B$1:$DZ$66,65))</f>
        <v/>
      </c>
      <c r="AI66" s="407"/>
      <c r="AJ66" s="408"/>
    </row>
    <row r="67" spans="1:36" ht="15" customHeight="1" thickBot="1" x14ac:dyDescent="0.35">
      <c r="A67" s="409" t="str">
        <f>+IF(HLOOKUP(A$5,Logistics!$B$1:$DZ$66,66)=0,"",HLOOKUP(A$5,Logistics!$B$1:$DZ$66,66))</f>
        <v/>
      </c>
      <c r="B67" s="410"/>
      <c r="C67" s="411"/>
      <c r="D67" s="409" t="str">
        <f>+IF(HLOOKUP(D$5,Logistics!$B$1:$DZ$66,66)=0,"",HLOOKUP(D$5,Logistics!$B$1:$DZ$66,66))</f>
        <v/>
      </c>
      <c r="E67" s="410"/>
      <c r="F67" s="411"/>
      <c r="G67" s="409" t="str">
        <f>+IF(HLOOKUP(G$5,Logistics!$B$1:$DZ$66,66)=0,"",HLOOKUP(G$5,Logistics!$B$1:$DZ$66,66))</f>
        <v/>
      </c>
      <c r="H67" s="410"/>
      <c r="I67" s="411"/>
      <c r="J67" s="409" t="str">
        <f>+IF(HLOOKUP(J$5,Logistics!$B$1:$DZ$66,66)=0,"",HLOOKUP(J$5,Logistics!$B$1:$DZ$66,66))</f>
        <v/>
      </c>
      <c r="K67" s="410"/>
      <c r="L67" s="411"/>
      <c r="M67" s="409" t="str">
        <f>+IF(HLOOKUP(M$5,Logistics!$B$1:$DZ$66,66)=0,"",HLOOKUP(M$5,Logistics!$B$1:$DZ$66,66))</f>
        <v/>
      </c>
      <c r="N67" s="410"/>
      <c r="O67" s="411"/>
      <c r="P67" s="409" t="str">
        <f>+IF(HLOOKUP(P$5,Logistics!$B$1:$DZ$66,66)=0,"",HLOOKUP(P$5,Logistics!$B$1:$DZ$66,66))</f>
        <v/>
      </c>
      <c r="Q67" s="410"/>
      <c r="R67" s="411"/>
      <c r="S67" s="410" t="str">
        <f>+IF(HLOOKUP(S$5,Logistics!$B$1:$DZ$66,66)=0,"",HLOOKUP(S$5,Logistics!$B$1:$DZ$66,66))</f>
        <v/>
      </c>
      <c r="T67" s="410"/>
      <c r="U67" s="411"/>
      <c r="V67" s="409" t="str">
        <f>+IF(HLOOKUP(V$5,Logistics!$B$1:$DZ$66,66)=0,"",HLOOKUP(V$5,Logistics!$B$1:$DZ$66,66))</f>
        <v/>
      </c>
      <c r="W67" s="410"/>
      <c r="X67" s="411"/>
      <c r="Y67" s="409" t="str">
        <f>+IF(HLOOKUP(Y$5,Logistics!$B$1:$DZ$66,66)=0,"",HLOOKUP(Y$5,Logistics!$B$1:$DZ$66,66))</f>
        <v/>
      </c>
      <c r="Z67" s="410"/>
      <c r="AA67" s="411"/>
      <c r="AB67" s="409" t="str">
        <f>+IF(HLOOKUP(AB$5,Logistics!$B$1:$DZ$66,66)=0,"",HLOOKUP(AB$5,Logistics!$B$1:$DZ$66,66))</f>
        <v/>
      </c>
      <c r="AC67" s="410"/>
      <c r="AD67" s="411"/>
      <c r="AE67" s="409" t="str">
        <f>+IF(HLOOKUP(AE$5,Logistics!$B$1:$DZ$66,66)=0,"",HLOOKUP(AE$5,Logistics!$B$1:$DZ$66,66))</f>
        <v/>
      </c>
      <c r="AF67" s="410"/>
      <c r="AG67" s="411"/>
      <c r="AH67" s="409" t="str">
        <f>+IF(HLOOKUP(AH$5,Logistics!$B$1:$DZ$66,66)=0,"",HLOOKUP(AH$5,Logistics!$B$1:$DZ$66,66))</f>
        <v/>
      </c>
      <c r="AI67" s="410"/>
      <c r="AJ67" s="411"/>
    </row>
    <row r="68" spans="1:36" ht="15" customHeight="1" thickBot="1" x14ac:dyDescent="0.35">
      <c r="A68" s="26">
        <f>A5</f>
        <v>42054</v>
      </c>
      <c r="B68" s="75"/>
      <c r="C68" s="76"/>
      <c r="D68" s="26">
        <f>A68+1</f>
        <v>42055</v>
      </c>
      <c r="E68" s="75"/>
      <c r="F68" s="77"/>
      <c r="G68" s="26">
        <f>D68+1</f>
        <v>42056</v>
      </c>
      <c r="H68" s="75"/>
      <c r="I68" s="77"/>
      <c r="J68" s="26">
        <f>G68+1</f>
        <v>42057</v>
      </c>
      <c r="K68" s="75"/>
      <c r="L68" s="77"/>
      <c r="M68" s="26">
        <f>J68+1</f>
        <v>42058</v>
      </c>
      <c r="N68" s="75"/>
      <c r="O68" s="77"/>
      <c r="P68" s="412">
        <f>M68+1</f>
        <v>42059</v>
      </c>
      <c r="Q68" s="413"/>
      <c r="R68" s="414"/>
      <c r="S68" s="413">
        <f>P68+1</f>
        <v>42060</v>
      </c>
      <c r="T68" s="413"/>
      <c r="U68" s="414"/>
      <c r="V68" s="412">
        <f>S68+1</f>
        <v>42061</v>
      </c>
      <c r="W68" s="413"/>
      <c r="X68" s="414"/>
      <c r="Y68" s="412">
        <f>V68+1</f>
        <v>42062</v>
      </c>
      <c r="Z68" s="413"/>
      <c r="AA68" s="414"/>
      <c r="AB68" s="412">
        <f>Y68+1</f>
        <v>42063</v>
      </c>
      <c r="AC68" s="413"/>
      <c r="AD68" s="414"/>
      <c r="AE68" s="412">
        <f>AB68+1</f>
        <v>42064</v>
      </c>
      <c r="AF68" s="413"/>
      <c r="AG68" s="414"/>
      <c r="AH68" s="412">
        <f>AE68+1</f>
        <v>42065</v>
      </c>
      <c r="AI68" s="413"/>
      <c r="AJ68" s="414"/>
    </row>
    <row r="69" spans="1:36" x14ac:dyDescent="0.3">
      <c r="A69" s="7"/>
      <c r="B69" s="7"/>
      <c r="C69" s="48"/>
      <c r="D69" s="7"/>
      <c r="E69" s="7"/>
      <c r="F69" s="7"/>
      <c r="G69" s="7"/>
      <c r="H69" s="78"/>
      <c r="I69" s="48"/>
      <c r="J69" s="7"/>
      <c r="K69" s="7"/>
      <c r="L69" s="7"/>
      <c r="M69" s="7"/>
      <c r="N69" s="7"/>
      <c r="O69" s="7"/>
      <c r="P69" s="79"/>
      <c r="Q69" s="79"/>
      <c r="R69" s="7"/>
      <c r="S69" s="79"/>
      <c r="T69" s="79"/>
      <c r="U69" s="7"/>
      <c r="V69" s="79"/>
      <c r="W69" s="79"/>
      <c r="X69" s="7"/>
      <c r="Y69" s="79"/>
      <c r="Z69" s="79"/>
      <c r="AA69" s="7"/>
      <c r="AB69" s="79"/>
      <c r="AC69" s="79"/>
      <c r="AD69" s="7"/>
      <c r="AE69" s="79"/>
      <c r="AF69" s="79"/>
      <c r="AG69" s="7"/>
      <c r="AH69" s="79"/>
      <c r="AI69" s="79"/>
      <c r="AJ69" s="7"/>
    </row>
    <row r="70" spans="1:36" x14ac:dyDescent="0.3">
      <c r="A70" s="7"/>
      <c r="B70" s="7"/>
      <c r="C70" s="48"/>
      <c r="D70" s="7"/>
      <c r="E70" s="7"/>
      <c r="F70" s="7"/>
      <c r="G70" s="7"/>
      <c r="H70" s="78"/>
      <c r="I70" s="48"/>
      <c r="J70" s="7"/>
      <c r="K70" s="7"/>
      <c r="L70" s="7"/>
      <c r="M70" s="7"/>
      <c r="N70" s="7"/>
      <c r="O70" s="7"/>
      <c r="P70" s="79"/>
      <c r="Q70" s="79"/>
      <c r="R70" s="7"/>
      <c r="S70" s="79"/>
      <c r="T70" s="79"/>
      <c r="U70" s="7"/>
      <c r="V70" s="79"/>
      <c r="W70" s="79"/>
      <c r="X70" s="7"/>
      <c r="Y70" s="79"/>
      <c r="Z70" s="79"/>
      <c r="AA70" s="7"/>
      <c r="AB70" s="79"/>
      <c r="AC70" s="79"/>
      <c r="AD70" s="7"/>
      <c r="AE70" s="79"/>
      <c r="AF70" s="79"/>
      <c r="AG70" s="7"/>
      <c r="AH70" s="79"/>
      <c r="AI70" s="79"/>
      <c r="AJ70" s="7"/>
    </row>
    <row r="71" spans="1:36" x14ac:dyDescent="0.3">
      <c r="A71" s="7"/>
      <c r="B71" s="7"/>
      <c r="C71" s="48"/>
      <c r="D71" s="7"/>
      <c r="E71" s="7"/>
      <c r="F71" s="7"/>
      <c r="G71" s="7"/>
      <c r="H71" s="78"/>
      <c r="I71" s="48"/>
      <c r="J71" s="7"/>
      <c r="K71" s="7"/>
      <c r="L71" s="7"/>
      <c r="M71" s="7"/>
      <c r="N71" s="7"/>
      <c r="O71" s="7"/>
      <c r="P71" s="79"/>
      <c r="Q71" s="79"/>
      <c r="R71" s="7"/>
      <c r="S71" s="79"/>
      <c r="T71" s="79"/>
      <c r="U71" s="7"/>
      <c r="V71" s="79"/>
      <c r="W71" s="79"/>
      <c r="X71" s="7"/>
      <c r="Y71" s="79"/>
      <c r="Z71" s="79"/>
      <c r="AA71" s="7"/>
      <c r="AB71" s="79"/>
      <c r="AC71" s="79"/>
      <c r="AD71" s="7"/>
      <c r="AE71" s="79"/>
      <c r="AF71" s="79"/>
      <c r="AG71" s="7"/>
      <c r="AH71" s="79"/>
      <c r="AI71" s="79"/>
      <c r="AJ71" s="7"/>
    </row>
    <row r="72" spans="1:36" x14ac:dyDescent="0.3">
      <c r="A72" s="7"/>
      <c r="B72" s="7"/>
      <c r="C72" s="48"/>
      <c r="D72" s="7"/>
      <c r="E72" s="7"/>
      <c r="F72" s="7"/>
      <c r="G72" s="7"/>
      <c r="H72" s="78"/>
      <c r="I72" s="48"/>
      <c r="J72" s="7"/>
      <c r="K72" s="7"/>
      <c r="L72" s="7"/>
      <c r="M72" s="7"/>
      <c r="N72" s="7"/>
      <c r="O72" s="7"/>
      <c r="P72" s="79"/>
      <c r="Q72" s="79"/>
      <c r="R72" s="7"/>
      <c r="S72" s="79"/>
      <c r="T72" s="79"/>
      <c r="U72" s="7"/>
      <c r="V72" s="79"/>
      <c r="W72" s="79"/>
      <c r="X72" s="7"/>
      <c r="Y72" s="79"/>
      <c r="Z72" s="79"/>
      <c r="AA72" s="7"/>
      <c r="AB72" s="79"/>
      <c r="AC72" s="79"/>
      <c r="AD72" s="7"/>
      <c r="AE72" s="79"/>
      <c r="AF72" s="79"/>
      <c r="AG72" s="7"/>
      <c r="AH72" s="79"/>
      <c r="AI72" s="79"/>
      <c r="AJ72" s="7"/>
    </row>
    <row r="73" spans="1:36" x14ac:dyDescent="0.3">
      <c r="A73" s="80"/>
      <c r="B73" s="7"/>
      <c r="C73" s="48"/>
      <c r="D73" s="7"/>
      <c r="E73" s="7"/>
      <c r="F73" s="7"/>
      <c r="G73" s="7"/>
      <c r="H73" s="78"/>
      <c r="I73" s="48"/>
      <c r="J73" s="7"/>
      <c r="K73" s="7"/>
      <c r="L73" s="7"/>
      <c r="M73" s="7"/>
      <c r="N73" s="7"/>
      <c r="O73" s="7"/>
      <c r="P73" s="79"/>
      <c r="Q73" s="79"/>
      <c r="R73" s="7"/>
      <c r="S73" s="79"/>
      <c r="T73" s="79"/>
      <c r="U73" s="7"/>
      <c r="V73" s="79"/>
      <c r="W73" s="79"/>
      <c r="X73" s="7"/>
      <c r="Y73" s="79"/>
      <c r="Z73" s="79"/>
      <c r="AA73" s="7"/>
      <c r="AB73" s="79"/>
      <c r="AC73" s="79"/>
      <c r="AD73" s="7"/>
      <c r="AE73" s="79"/>
      <c r="AF73" s="79"/>
      <c r="AG73" s="7"/>
      <c r="AH73" s="79"/>
      <c r="AI73" s="79"/>
      <c r="AJ73" s="7"/>
    </row>
    <row r="74" spans="1:36" x14ac:dyDescent="0.3">
      <c r="A74" s="7"/>
      <c r="B74" s="7"/>
      <c r="C74" s="48"/>
      <c r="D74" s="7"/>
      <c r="E74" s="7"/>
      <c r="F74" s="7"/>
      <c r="G74" s="7"/>
      <c r="H74" s="78"/>
      <c r="I74" s="48"/>
      <c r="J74" s="7"/>
      <c r="K74" s="7"/>
      <c r="L74" s="7"/>
      <c r="M74" s="7"/>
      <c r="N74" s="7"/>
      <c r="O74" s="7"/>
      <c r="P74" s="79"/>
      <c r="Q74" s="79"/>
      <c r="R74" s="7"/>
      <c r="S74" s="79"/>
      <c r="T74" s="79"/>
      <c r="U74" s="7"/>
      <c r="V74" s="79"/>
      <c r="W74" s="79"/>
      <c r="X74" s="7"/>
      <c r="Y74" s="79"/>
      <c r="Z74" s="79"/>
      <c r="AA74" s="7"/>
      <c r="AB74" s="79"/>
      <c r="AC74" s="79"/>
      <c r="AD74" s="7"/>
      <c r="AE74" s="79"/>
      <c r="AF74" s="79"/>
      <c r="AG74" s="7"/>
      <c r="AH74" s="79"/>
      <c r="AI74" s="79"/>
      <c r="AJ74" s="7"/>
    </row>
    <row r="75" spans="1:36" x14ac:dyDescent="0.3">
      <c r="A75" s="7"/>
      <c r="B75" s="7"/>
      <c r="C75" s="48"/>
      <c r="D75" s="7"/>
      <c r="E75" s="7"/>
      <c r="F75" s="7"/>
      <c r="G75" s="7"/>
      <c r="H75" s="78"/>
      <c r="I75" s="48"/>
      <c r="J75" s="7"/>
      <c r="K75" s="7"/>
      <c r="L75" s="7"/>
      <c r="M75" s="7"/>
      <c r="N75" s="7"/>
      <c r="O75" s="7"/>
      <c r="P75" s="79"/>
      <c r="Q75" s="79"/>
      <c r="R75" s="7"/>
      <c r="S75" s="79"/>
      <c r="T75" s="79"/>
      <c r="U75" s="7"/>
      <c r="V75" s="79"/>
      <c r="W75" s="79"/>
      <c r="X75" s="7"/>
      <c r="Y75" s="79"/>
      <c r="Z75" s="79"/>
      <c r="AA75" s="7"/>
      <c r="AB75" s="79"/>
      <c r="AC75" s="79"/>
      <c r="AD75" s="7"/>
      <c r="AE75" s="79"/>
      <c r="AF75" s="79"/>
      <c r="AG75" s="7"/>
      <c r="AH75" s="79"/>
      <c r="AI75" s="79"/>
      <c r="AJ75" s="7"/>
    </row>
    <row r="76" spans="1:36" x14ac:dyDescent="0.3">
      <c r="A76" s="7"/>
      <c r="B76" s="7"/>
      <c r="C76" s="48"/>
      <c r="D76" s="7"/>
      <c r="E76" s="7"/>
      <c r="F76" s="7"/>
      <c r="G76" s="7"/>
      <c r="H76" s="78"/>
      <c r="I76" s="48"/>
      <c r="J76" s="7"/>
      <c r="K76" s="7"/>
      <c r="L76" s="7"/>
      <c r="M76" s="7"/>
      <c r="N76" s="7"/>
      <c r="O76" s="7"/>
      <c r="P76" s="79"/>
      <c r="Q76" s="79"/>
      <c r="R76" s="7"/>
      <c r="S76" s="79"/>
      <c r="T76" s="79"/>
      <c r="U76" s="7"/>
      <c r="V76" s="79"/>
      <c r="W76" s="79"/>
      <c r="X76" s="7"/>
      <c r="Y76" s="79"/>
      <c r="Z76" s="79"/>
      <c r="AA76" s="7"/>
      <c r="AB76" s="79"/>
      <c r="AC76" s="79"/>
      <c r="AD76" s="7"/>
      <c r="AE76" s="79"/>
      <c r="AF76" s="79"/>
      <c r="AG76" s="7"/>
      <c r="AH76" s="79"/>
      <c r="AI76" s="79"/>
      <c r="AJ76" s="7"/>
    </row>
    <row r="77" spans="1:36" x14ac:dyDescent="0.3">
      <c r="A77" s="7"/>
      <c r="B77" s="7"/>
      <c r="C77" s="48"/>
      <c r="D77" s="7"/>
      <c r="E77" s="7"/>
      <c r="F77" s="7"/>
      <c r="G77" s="7"/>
      <c r="H77" s="78"/>
      <c r="I77" s="48"/>
      <c r="J77" s="7"/>
      <c r="K77" s="7"/>
      <c r="L77" s="7"/>
      <c r="M77" s="7"/>
      <c r="N77" s="7"/>
      <c r="O77" s="7"/>
      <c r="P77" s="79"/>
      <c r="Q77" s="79"/>
      <c r="R77" s="7"/>
      <c r="S77" s="79"/>
      <c r="T77" s="79"/>
      <c r="U77" s="7"/>
      <c r="V77" s="79"/>
      <c r="W77" s="79"/>
      <c r="X77" s="7"/>
      <c r="Y77" s="79"/>
      <c r="Z77" s="79"/>
      <c r="AA77" s="7"/>
      <c r="AB77" s="79"/>
      <c r="AC77" s="79"/>
      <c r="AD77" s="7"/>
      <c r="AE77" s="79"/>
      <c r="AF77" s="79"/>
      <c r="AG77" s="7"/>
      <c r="AH77" s="79"/>
      <c r="AI77" s="79"/>
      <c r="AJ77" s="7"/>
    </row>
    <row r="78" spans="1:36" x14ac:dyDescent="0.3">
      <c r="A78" s="7"/>
      <c r="B78" s="7"/>
      <c r="C78" s="48"/>
      <c r="D78" s="7"/>
      <c r="E78" s="7"/>
      <c r="F78" s="7"/>
      <c r="G78" s="7"/>
      <c r="H78" s="78"/>
      <c r="I78" s="48"/>
      <c r="J78" s="7"/>
      <c r="K78" s="7"/>
      <c r="L78" s="7"/>
      <c r="M78" s="7"/>
      <c r="N78" s="7"/>
      <c r="O78" s="7"/>
      <c r="P78" s="79"/>
      <c r="Q78" s="79"/>
      <c r="R78" s="7"/>
      <c r="S78" s="79"/>
      <c r="T78" s="79"/>
      <c r="U78" s="7"/>
      <c r="V78" s="79"/>
      <c r="W78" s="79"/>
      <c r="X78" s="7"/>
      <c r="Y78" s="79"/>
      <c r="Z78" s="79"/>
      <c r="AA78" s="7"/>
      <c r="AB78" s="79"/>
      <c r="AC78" s="79"/>
      <c r="AD78" s="7"/>
      <c r="AE78" s="79"/>
      <c r="AF78" s="79"/>
      <c r="AG78" s="7"/>
      <c r="AH78" s="79"/>
      <c r="AI78" s="79"/>
      <c r="AJ78" s="7"/>
    </row>
    <row r="79" spans="1:36" x14ac:dyDescent="0.3">
      <c r="A79" s="7"/>
      <c r="B79" s="7"/>
      <c r="C79" s="48"/>
      <c r="D79" s="7"/>
      <c r="E79" s="7"/>
      <c r="F79" s="7"/>
      <c r="G79" s="7"/>
      <c r="H79" s="78"/>
      <c r="I79" s="48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 x14ac:dyDescent="0.3">
      <c r="A80" s="7"/>
      <c r="B80" s="7"/>
      <c r="C80" s="48"/>
      <c r="D80" s="7"/>
      <c r="E80" s="7"/>
      <c r="F80" s="7"/>
      <c r="G80" s="7"/>
      <c r="H80" s="78"/>
      <c r="I80" s="48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:36" x14ac:dyDescent="0.3">
      <c r="A81" s="7"/>
      <c r="B81" s="7"/>
      <c r="C81" s="48"/>
      <c r="D81" s="7"/>
      <c r="E81" s="7"/>
      <c r="F81" s="7"/>
      <c r="G81" s="7"/>
      <c r="H81" s="78"/>
      <c r="I81" s="48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 x14ac:dyDescent="0.3">
      <c r="A82" s="7"/>
      <c r="B82" s="7"/>
      <c r="C82" s="48"/>
      <c r="D82" s="7"/>
      <c r="E82" s="7"/>
      <c r="F82" s="7"/>
      <c r="G82" s="7"/>
      <c r="H82" s="78"/>
      <c r="I82" s="48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:36" x14ac:dyDescent="0.3">
      <c r="A83" s="7"/>
      <c r="B83" s="7"/>
      <c r="C83" s="48"/>
      <c r="D83" s="7"/>
      <c r="E83" s="7"/>
      <c r="F83" s="7"/>
      <c r="G83" s="7"/>
      <c r="H83" s="78"/>
      <c r="I83" s="48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 x14ac:dyDescent="0.3">
      <c r="A84" s="7"/>
      <c r="B84" s="7"/>
      <c r="C84" s="48"/>
      <c r="D84" s="7"/>
      <c r="E84" s="7"/>
      <c r="F84" s="7"/>
      <c r="G84" s="7"/>
      <c r="H84" s="78"/>
      <c r="I84" s="48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:36" x14ac:dyDescent="0.3">
      <c r="A85" s="7"/>
      <c r="B85" s="7"/>
      <c r="C85" s="48"/>
      <c r="D85" s="7"/>
      <c r="E85" s="7"/>
      <c r="F85" s="7"/>
      <c r="G85" s="7"/>
      <c r="H85" s="78"/>
      <c r="I85" s="48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 x14ac:dyDescent="0.3">
      <c r="A86" s="7"/>
      <c r="B86" s="7"/>
      <c r="C86" s="48"/>
      <c r="D86" s="7"/>
      <c r="E86" s="7"/>
      <c r="F86" s="7"/>
      <c r="G86" s="7"/>
      <c r="H86" s="78"/>
      <c r="I86" s="4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1:36" x14ac:dyDescent="0.3">
      <c r="A87" s="7"/>
      <c r="B87" s="7"/>
      <c r="C87" s="48"/>
      <c r="D87" s="7"/>
      <c r="E87" s="7"/>
      <c r="F87" s="7"/>
      <c r="G87" s="7"/>
      <c r="H87" s="78"/>
      <c r="I87" s="4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 x14ac:dyDescent="0.3">
      <c r="A88" s="7"/>
      <c r="B88" s="7"/>
      <c r="C88" s="48"/>
      <c r="D88" s="7"/>
      <c r="E88" s="7"/>
      <c r="F88" s="7"/>
      <c r="G88" s="7"/>
      <c r="H88" s="78"/>
      <c r="I88" s="48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1:36" x14ac:dyDescent="0.3">
      <c r="A89" s="7"/>
      <c r="B89" s="7"/>
      <c r="C89" s="48"/>
      <c r="D89" s="7"/>
      <c r="E89" s="7"/>
      <c r="F89" s="7"/>
      <c r="G89" s="7"/>
      <c r="H89" s="78"/>
      <c r="I89" s="4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 x14ac:dyDescent="0.3">
      <c r="A90" s="7"/>
      <c r="B90" s="7"/>
      <c r="C90" s="48"/>
      <c r="D90" s="7"/>
      <c r="E90" s="7"/>
      <c r="F90" s="7"/>
      <c r="G90" s="7"/>
      <c r="H90" s="78"/>
      <c r="I90" s="48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36" x14ac:dyDescent="0.3">
      <c r="A91" s="7"/>
      <c r="B91" s="7"/>
      <c r="C91" s="48"/>
      <c r="D91" s="7"/>
      <c r="E91" s="7"/>
      <c r="F91" s="7"/>
      <c r="G91" s="7"/>
      <c r="H91" s="78"/>
      <c r="I91" s="4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 x14ac:dyDescent="0.3">
      <c r="A92" s="7"/>
      <c r="B92" s="7"/>
      <c r="C92" s="48"/>
      <c r="D92" s="7"/>
      <c r="E92" s="7"/>
      <c r="F92" s="7"/>
      <c r="G92" s="7"/>
      <c r="H92" s="78"/>
      <c r="I92" s="48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6" x14ac:dyDescent="0.3">
      <c r="A93" s="7"/>
      <c r="B93" s="7"/>
      <c r="C93" s="48"/>
      <c r="D93" s="7"/>
      <c r="E93" s="7"/>
      <c r="F93" s="7"/>
      <c r="G93" s="7"/>
      <c r="H93" s="78"/>
      <c r="I93" s="48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 x14ac:dyDescent="0.3">
      <c r="A94" s="7"/>
      <c r="B94" s="7"/>
      <c r="C94" s="48"/>
      <c r="D94" s="7"/>
      <c r="E94" s="7"/>
      <c r="F94" s="7"/>
      <c r="G94" s="7"/>
      <c r="H94" s="78"/>
      <c r="I94" s="48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36" x14ac:dyDescent="0.3">
      <c r="A95" s="7"/>
      <c r="B95" s="7"/>
      <c r="C95" s="48"/>
      <c r="D95" s="7"/>
      <c r="E95" s="7"/>
      <c r="F95" s="7"/>
      <c r="G95" s="7"/>
      <c r="H95" s="78"/>
      <c r="I95" s="48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 s="7" customFormat="1" x14ac:dyDescent="0.3">
      <c r="C96" s="48"/>
      <c r="H96" s="78"/>
      <c r="I96" s="48"/>
    </row>
    <row r="97" spans="3:9" s="7" customFormat="1" x14ac:dyDescent="0.3">
      <c r="C97" s="48"/>
      <c r="H97" s="78"/>
      <c r="I97" s="48"/>
    </row>
    <row r="98" spans="3:9" s="7" customFormat="1" x14ac:dyDescent="0.3">
      <c r="C98" s="48"/>
      <c r="H98" s="78"/>
      <c r="I98" s="48"/>
    </row>
    <row r="99" spans="3:9" s="7" customFormat="1" x14ac:dyDescent="0.3">
      <c r="C99" s="48"/>
      <c r="H99" s="78"/>
      <c r="I99" s="48"/>
    </row>
    <row r="100" spans="3:9" s="7" customFormat="1" x14ac:dyDescent="0.3">
      <c r="C100" s="48"/>
      <c r="H100" s="78"/>
      <c r="I100" s="48"/>
    </row>
    <row r="101" spans="3:9" s="7" customFormat="1" x14ac:dyDescent="0.3">
      <c r="C101" s="48"/>
      <c r="H101" s="78"/>
      <c r="I101" s="48"/>
    </row>
    <row r="102" spans="3:9" s="7" customFormat="1" x14ac:dyDescent="0.3">
      <c r="C102" s="48"/>
      <c r="H102" s="78"/>
      <c r="I102" s="48"/>
    </row>
    <row r="103" spans="3:9" s="7" customFormat="1" x14ac:dyDescent="0.3">
      <c r="C103" s="48"/>
      <c r="H103" s="78"/>
      <c r="I103" s="48"/>
    </row>
    <row r="104" spans="3:9" s="7" customFormat="1" x14ac:dyDescent="0.3">
      <c r="C104" s="48"/>
      <c r="H104" s="78"/>
      <c r="I104" s="48"/>
    </row>
    <row r="105" spans="3:9" s="7" customFormat="1" x14ac:dyDescent="0.3">
      <c r="C105" s="48"/>
      <c r="H105" s="78"/>
      <c r="I105" s="48"/>
    </row>
    <row r="106" spans="3:9" s="7" customFormat="1" x14ac:dyDescent="0.3">
      <c r="C106" s="48"/>
      <c r="H106" s="78"/>
      <c r="I106" s="48"/>
    </row>
    <row r="107" spans="3:9" s="7" customFormat="1" x14ac:dyDescent="0.3">
      <c r="C107" s="48"/>
      <c r="H107" s="78"/>
      <c r="I107" s="48"/>
    </row>
    <row r="108" spans="3:9" s="7" customFormat="1" x14ac:dyDescent="0.3">
      <c r="C108" s="48"/>
      <c r="H108" s="78"/>
      <c r="I108" s="48"/>
    </row>
    <row r="109" spans="3:9" s="7" customFormat="1" x14ac:dyDescent="0.3">
      <c r="C109" s="48"/>
      <c r="H109" s="78"/>
      <c r="I109" s="48"/>
    </row>
    <row r="110" spans="3:9" s="7" customFormat="1" x14ac:dyDescent="0.3">
      <c r="C110" s="48"/>
      <c r="H110" s="78"/>
      <c r="I110" s="48"/>
    </row>
    <row r="111" spans="3:9" s="7" customFormat="1" x14ac:dyDescent="0.3">
      <c r="C111" s="48"/>
      <c r="H111" s="78"/>
      <c r="I111" s="48"/>
    </row>
    <row r="112" spans="3:9" s="7" customFormat="1" x14ac:dyDescent="0.3">
      <c r="C112" s="48"/>
      <c r="H112" s="78"/>
      <c r="I112" s="48"/>
    </row>
    <row r="113" spans="3:9" s="7" customFormat="1" x14ac:dyDescent="0.3">
      <c r="C113" s="48"/>
      <c r="H113" s="78"/>
      <c r="I113" s="48"/>
    </row>
    <row r="114" spans="3:9" s="7" customFormat="1" x14ac:dyDescent="0.3">
      <c r="C114" s="48"/>
      <c r="H114" s="78"/>
      <c r="I114" s="48"/>
    </row>
    <row r="115" spans="3:9" s="7" customFormat="1" x14ac:dyDescent="0.3">
      <c r="C115" s="48"/>
      <c r="H115" s="78"/>
      <c r="I115" s="48"/>
    </row>
    <row r="116" spans="3:9" s="7" customFormat="1" x14ac:dyDescent="0.3">
      <c r="C116" s="48"/>
      <c r="H116" s="78"/>
      <c r="I116" s="48"/>
    </row>
    <row r="117" spans="3:9" s="7" customFormat="1" x14ac:dyDescent="0.3">
      <c r="C117" s="48"/>
      <c r="H117" s="78"/>
      <c r="I117" s="48"/>
    </row>
    <row r="118" spans="3:9" s="7" customFormat="1" x14ac:dyDescent="0.3">
      <c r="C118" s="48"/>
      <c r="H118" s="78"/>
      <c r="I118" s="48"/>
    </row>
    <row r="375" spans="8:8" x14ac:dyDescent="0.3">
      <c r="H375" s="81" t="s">
        <v>4</v>
      </c>
    </row>
  </sheetData>
  <sheetProtection selectLockedCells="1"/>
  <mergeCells count="256">
    <mergeCell ref="H1:K2"/>
    <mergeCell ref="H3:K4"/>
    <mergeCell ref="J31:L31"/>
    <mergeCell ref="G31:I31"/>
    <mergeCell ref="J33:L33"/>
    <mergeCell ref="M31:O31"/>
    <mergeCell ref="E1:G2"/>
    <mergeCell ref="B1:D2"/>
    <mergeCell ref="AB30:AD30"/>
    <mergeCell ref="AH32:AJ32"/>
    <mergeCell ref="AE30:AG30"/>
    <mergeCell ref="AH31:AJ31"/>
    <mergeCell ref="AE31:AG31"/>
    <mergeCell ref="AH30:AJ30"/>
    <mergeCell ref="AE32:AG32"/>
    <mergeCell ref="AB31:AD31"/>
    <mergeCell ref="Y32:AA32"/>
    <mergeCell ref="V31:X31"/>
    <mergeCell ref="P30:R30"/>
    <mergeCell ref="S30:U30"/>
    <mergeCell ref="V33:X33"/>
    <mergeCell ref="Y31:AA31"/>
    <mergeCell ref="S31:U31"/>
    <mergeCell ref="M30:O30"/>
    <mergeCell ref="V30:X30"/>
    <mergeCell ref="P31:R31"/>
    <mergeCell ref="P32:R32"/>
    <mergeCell ref="Y30:AA30"/>
    <mergeCell ref="M32:O32"/>
    <mergeCell ref="P33:R33"/>
    <mergeCell ref="AB34:AD34"/>
    <mergeCell ref="AB32:AD32"/>
    <mergeCell ref="AB33:AD33"/>
    <mergeCell ref="S35:U35"/>
    <mergeCell ref="Y33:AA33"/>
    <mergeCell ref="AH34:AJ34"/>
    <mergeCell ref="AE34:AG34"/>
    <mergeCell ref="AH33:AJ33"/>
    <mergeCell ref="AE33:AG33"/>
    <mergeCell ref="Y34:AA34"/>
    <mergeCell ref="S34:U34"/>
    <mergeCell ref="V34:X34"/>
    <mergeCell ref="V35:X35"/>
    <mergeCell ref="V32:X32"/>
    <mergeCell ref="S33:U33"/>
    <mergeCell ref="S32:U32"/>
    <mergeCell ref="AE36:AG36"/>
    <mergeCell ref="AH36:AJ36"/>
    <mergeCell ref="AB36:AD36"/>
    <mergeCell ref="AE37:AG37"/>
    <mergeCell ref="AH37:AJ37"/>
    <mergeCell ref="AB37:AD37"/>
    <mergeCell ref="AH35:AJ35"/>
    <mergeCell ref="AE35:AG35"/>
    <mergeCell ref="AB35:AD35"/>
    <mergeCell ref="AE38:AG38"/>
    <mergeCell ref="AB39:AD39"/>
    <mergeCell ref="AB40:AD40"/>
    <mergeCell ref="AH38:AJ38"/>
    <mergeCell ref="AB38:AD38"/>
    <mergeCell ref="AH39:AJ39"/>
    <mergeCell ref="AE39:AG39"/>
    <mergeCell ref="Y40:AA40"/>
    <mergeCell ref="AH45:AJ45"/>
    <mergeCell ref="AE43:AG43"/>
    <mergeCell ref="AB45:AD45"/>
    <mergeCell ref="Y45:AA45"/>
    <mergeCell ref="AB43:AD43"/>
    <mergeCell ref="AE45:AG45"/>
    <mergeCell ref="Y43:AA43"/>
    <mergeCell ref="AH44:AJ44"/>
    <mergeCell ref="AE44:AG44"/>
    <mergeCell ref="Y39:AA39"/>
    <mergeCell ref="Y38:AA38"/>
    <mergeCell ref="AE41:AG41"/>
    <mergeCell ref="Y36:AA36"/>
    <mergeCell ref="V36:X36"/>
    <mergeCell ref="Y35:AA35"/>
    <mergeCell ref="V37:X37"/>
    <mergeCell ref="Y37:AA37"/>
    <mergeCell ref="V38:X38"/>
    <mergeCell ref="V39:X39"/>
    <mergeCell ref="S39:U39"/>
    <mergeCell ref="P39:R39"/>
    <mergeCell ref="P36:R36"/>
    <mergeCell ref="P37:R37"/>
    <mergeCell ref="P35:R35"/>
    <mergeCell ref="S37:U37"/>
    <mergeCell ref="S38:U38"/>
    <mergeCell ref="P38:R38"/>
    <mergeCell ref="P34:R34"/>
    <mergeCell ref="S36:U36"/>
    <mergeCell ref="M34:O34"/>
    <mergeCell ref="G34:I34"/>
    <mergeCell ref="G33:I33"/>
    <mergeCell ref="G32:I32"/>
    <mergeCell ref="D32:F32"/>
    <mergeCell ref="M33:O33"/>
    <mergeCell ref="J32:L32"/>
    <mergeCell ref="J34:L34"/>
    <mergeCell ref="G42:I42"/>
    <mergeCell ref="J40:L40"/>
    <mergeCell ref="G44:I44"/>
    <mergeCell ref="J42:L42"/>
    <mergeCell ref="M40:O40"/>
    <mergeCell ref="M42:O42"/>
    <mergeCell ref="M41:O41"/>
    <mergeCell ref="J35:L35"/>
    <mergeCell ref="M35:O35"/>
    <mergeCell ref="M36:O36"/>
    <mergeCell ref="G38:I38"/>
    <mergeCell ref="G36:I36"/>
    <mergeCell ref="G37:I37"/>
    <mergeCell ref="J38:L38"/>
    <mergeCell ref="M37:O37"/>
    <mergeCell ref="M39:O39"/>
    <mergeCell ref="M38:O38"/>
    <mergeCell ref="J36:L36"/>
    <mergeCell ref="J37:L37"/>
    <mergeCell ref="G41:I41"/>
    <mergeCell ref="G40:I40"/>
    <mergeCell ref="G35:I35"/>
    <mergeCell ref="A4:B4"/>
    <mergeCell ref="A33:C33"/>
    <mergeCell ref="A34:C34"/>
    <mergeCell ref="A31:C31"/>
    <mergeCell ref="A32:C32"/>
    <mergeCell ref="A35:C35"/>
    <mergeCell ref="A42:C42"/>
    <mergeCell ref="D42:F42"/>
    <mergeCell ref="D31:F31"/>
    <mergeCell ref="D33:F33"/>
    <mergeCell ref="D34:F34"/>
    <mergeCell ref="D38:F38"/>
    <mergeCell ref="A41:C41"/>
    <mergeCell ref="A36:C36"/>
    <mergeCell ref="D41:F41"/>
    <mergeCell ref="D36:F36"/>
    <mergeCell ref="D35:F35"/>
    <mergeCell ref="A40:C40"/>
    <mergeCell ref="A38:C38"/>
    <mergeCell ref="A37:C37"/>
    <mergeCell ref="D37:F37"/>
    <mergeCell ref="M46:O46"/>
    <mergeCell ref="D46:F46"/>
    <mergeCell ref="D47:F47"/>
    <mergeCell ref="G46:I46"/>
    <mergeCell ref="J46:L46"/>
    <mergeCell ref="M67:O67"/>
    <mergeCell ref="J66:L66"/>
    <mergeCell ref="P46:R46"/>
    <mergeCell ref="A43:C43"/>
    <mergeCell ref="A44:C44"/>
    <mergeCell ref="A45:C45"/>
    <mergeCell ref="D45:F45"/>
    <mergeCell ref="D43:F43"/>
    <mergeCell ref="D44:F44"/>
    <mergeCell ref="J45:L45"/>
    <mergeCell ref="G45:I45"/>
    <mergeCell ref="A46:C46"/>
    <mergeCell ref="M45:O45"/>
    <mergeCell ref="J44:L44"/>
    <mergeCell ref="M43:O43"/>
    <mergeCell ref="G43:I43"/>
    <mergeCell ref="J43:L43"/>
    <mergeCell ref="M44:O44"/>
    <mergeCell ref="A67:C67"/>
    <mergeCell ref="A66:C66"/>
    <mergeCell ref="D66:F66"/>
    <mergeCell ref="D67:F67"/>
    <mergeCell ref="S65:U65"/>
    <mergeCell ref="G67:I67"/>
    <mergeCell ref="G66:I66"/>
    <mergeCell ref="A47:C47"/>
    <mergeCell ref="P47:R47"/>
    <mergeCell ref="M47:O47"/>
    <mergeCell ref="M66:O66"/>
    <mergeCell ref="J67:L67"/>
    <mergeCell ref="J47:L47"/>
    <mergeCell ref="G47:I47"/>
    <mergeCell ref="A65:C65"/>
    <mergeCell ref="D65:F65"/>
    <mergeCell ref="G65:I65"/>
    <mergeCell ref="J65:L65"/>
    <mergeCell ref="M65:O65"/>
    <mergeCell ref="P68:R68"/>
    <mergeCell ref="Y68:AA68"/>
    <mergeCell ref="V68:X68"/>
    <mergeCell ref="S68:U68"/>
    <mergeCell ref="AB65:AD65"/>
    <mergeCell ref="AB66:AD66"/>
    <mergeCell ref="Y67:AA67"/>
    <mergeCell ref="Y65:AA65"/>
    <mergeCell ref="Y66:AA66"/>
    <mergeCell ref="V65:X65"/>
    <mergeCell ref="S66:U66"/>
    <mergeCell ref="V67:X67"/>
    <mergeCell ref="V66:X66"/>
    <mergeCell ref="P65:R65"/>
    <mergeCell ref="S67:U67"/>
    <mergeCell ref="P67:R67"/>
    <mergeCell ref="P66:R66"/>
    <mergeCell ref="AH68:AJ68"/>
    <mergeCell ref="AE68:AG68"/>
    <mergeCell ref="AE66:AG66"/>
    <mergeCell ref="AB68:AD68"/>
    <mergeCell ref="AH67:AJ67"/>
    <mergeCell ref="AE67:AG67"/>
    <mergeCell ref="AB67:AD67"/>
    <mergeCell ref="AH65:AJ65"/>
    <mergeCell ref="AE65:AG65"/>
    <mergeCell ref="AH66:AJ66"/>
    <mergeCell ref="AH47:AJ47"/>
    <mergeCell ref="AE47:AG47"/>
    <mergeCell ref="AB47:AD47"/>
    <mergeCell ref="Y47:AA47"/>
    <mergeCell ref="V47:X47"/>
    <mergeCell ref="S47:U47"/>
    <mergeCell ref="AH46:AJ46"/>
    <mergeCell ref="AE46:AG46"/>
    <mergeCell ref="AB46:AD46"/>
    <mergeCell ref="Y46:AA46"/>
    <mergeCell ref="V46:X46"/>
    <mergeCell ref="S46:U46"/>
    <mergeCell ref="S45:U45"/>
    <mergeCell ref="P45:R45"/>
    <mergeCell ref="S44:U44"/>
    <mergeCell ref="P44:R44"/>
    <mergeCell ref="S43:U43"/>
    <mergeCell ref="P43:R43"/>
    <mergeCell ref="AH42:AJ42"/>
    <mergeCell ref="AE42:AG42"/>
    <mergeCell ref="S42:U42"/>
    <mergeCell ref="V42:X42"/>
    <mergeCell ref="AH43:AJ43"/>
    <mergeCell ref="Y44:AA44"/>
    <mergeCell ref="AB44:AD44"/>
    <mergeCell ref="V43:X43"/>
    <mergeCell ref="V44:X44"/>
    <mergeCell ref="Y42:AA42"/>
    <mergeCell ref="AB42:AD42"/>
    <mergeCell ref="V45:X45"/>
    <mergeCell ref="P42:R42"/>
    <mergeCell ref="S41:U41"/>
    <mergeCell ref="P41:R41"/>
    <mergeCell ref="J41:L41"/>
    <mergeCell ref="AH40:AJ40"/>
    <mergeCell ref="AE40:AG40"/>
    <mergeCell ref="S40:U40"/>
    <mergeCell ref="P40:R40"/>
    <mergeCell ref="D40:F40"/>
    <mergeCell ref="Y41:AA41"/>
    <mergeCell ref="V41:X41"/>
    <mergeCell ref="AB41:AD41"/>
    <mergeCell ref="AH41:AJ41"/>
    <mergeCell ref="V40:X40"/>
  </mergeCells>
  <phoneticPr fontId="0" type="noConversion"/>
  <conditionalFormatting sqref="B6:B29">
    <cfRule type="expression" dxfId="9153" priority="90" stopIfTrue="1">
      <formula>SEARCH("skid to",B6)&gt;0</formula>
    </cfRule>
    <cfRule type="expression" dxfId="9152" priority="95" stopIfTrue="1">
      <formula>SEARCH("heavy lift",B6)&gt;0</formula>
    </cfRule>
  </conditionalFormatting>
  <conditionalFormatting sqref="B49:B61 E49:E61 H49:H61 K49:K61 N49:N61 Q49:Q61 T49:T61 W49:W61 Z49:Z61 AC49:AC61 AF49:AF61 AI49:AI61">
    <cfRule type="expression" dxfId="9151" priority="89" stopIfTrue="1">
      <formula>SEARCH("above booking", B49)&gt;0</formula>
    </cfRule>
  </conditionalFormatting>
  <conditionalFormatting sqref="E6:E29">
    <cfRule type="expression" dxfId="9150" priority="21" stopIfTrue="1">
      <formula>SEARCH("skid to",E6)&gt;0</formula>
    </cfRule>
    <cfRule type="expression" dxfId="9149" priority="22" stopIfTrue="1">
      <formula>SEARCH("heavy lift",E6)&gt;0</formula>
    </cfRule>
  </conditionalFormatting>
  <conditionalFormatting sqref="H6:H29">
    <cfRule type="expression" dxfId="9148" priority="19" stopIfTrue="1">
      <formula>SEARCH("skid to",H6)&gt;0</formula>
    </cfRule>
    <cfRule type="expression" dxfId="9147" priority="20" stopIfTrue="1">
      <formula>SEARCH("heavy lift",H6)&gt;0</formula>
    </cfRule>
  </conditionalFormatting>
  <conditionalFormatting sqref="K6:K29">
    <cfRule type="expression" dxfId="9146" priority="17" stopIfTrue="1">
      <formula>SEARCH("skid to",K6)&gt;0</formula>
    </cfRule>
    <cfRule type="expression" dxfId="9145" priority="18" stopIfTrue="1">
      <formula>SEARCH("heavy lift",K6)&gt;0</formula>
    </cfRule>
  </conditionalFormatting>
  <conditionalFormatting sqref="N6:N29">
    <cfRule type="expression" dxfId="9144" priority="15" stopIfTrue="1">
      <formula>SEARCH("skid to",N6)&gt;0</formula>
    </cfRule>
    <cfRule type="expression" dxfId="9143" priority="16" stopIfTrue="1">
      <formula>SEARCH("heavy lift",N6)&gt;0</formula>
    </cfRule>
  </conditionalFormatting>
  <conditionalFormatting sqref="Q6:Q29">
    <cfRule type="expression" dxfId="9142" priority="13" stopIfTrue="1">
      <formula>SEARCH("skid to",Q6)&gt;0</formula>
    </cfRule>
    <cfRule type="expression" dxfId="9141" priority="14" stopIfTrue="1">
      <formula>SEARCH("heavy lift",Q6)&gt;0</formula>
    </cfRule>
  </conditionalFormatting>
  <conditionalFormatting sqref="T6:T29">
    <cfRule type="expression" dxfId="9140" priority="11" stopIfTrue="1">
      <formula>SEARCH("skid to",T6)&gt;0</formula>
    </cfRule>
    <cfRule type="expression" dxfId="9139" priority="12" stopIfTrue="1">
      <formula>SEARCH("heavy lift",T6)&gt;0</formula>
    </cfRule>
  </conditionalFormatting>
  <conditionalFormatting sqref="W6:W29">
    <cfRule type="expression" dxfId="9138" priority="9" stopIfTrue="1">
      <formula>SEARCH("skid to",W6)&gt;0</formula>
    </cfRule>
    <cfRule type="expression" dxfId="9137" priority="10" stopIfTrue="1">
      <formula>SEARCH("heavy lift",W6)&gt;0</formula>
    </cfRule>
  </conditionalFormatting>
  <conditionalFormatting sqref="Z6:Z29">
    <cfRule type="expression" dxfId="9136" priority="7" stopIfTrue="1">
      <formula>SEARCH("skid to",Z6)&gt;0</formula>
    </cfRule>
    <cfRule type="expression" dxfId="9135" priority="8" stopIfTrue="1">
      <formula>SEARCH("heavy lift",Z6)&gt;0</formula>
    </cfRule>
  </conditionalFormatting>
  <conditionalFormatting sqref="AC6:AC29">
    <cfRule type="expression" dxfId="9134" priority="5" stopIfTrue="1">
      <formula>SEARCH("skid to",AC6)&gt;0</formula>
    </cfRule>
    <cfRule type="expression" dxfId="9133" priority="6" stopIfTrue="1">
      <formula>SEARCH("heavy lift",AC6)&gt;0</formula>
    </cfRule>
  </conditionalFormatting>
  <conditionalFormatting sqref="AF6:AF29">
    <cfRule type="expression" dxfId="9132" priority="3" stopIfTrue="1">
      <formula>SEARCH("skid to",AF6)&gt;0</formula>
    </cfRule>
    <cfRule type="expression" dxfId="9131" priority="4" stopIfTrue="1">
      <formula>SEARCH("heavy lift",AF6)&gt;0</formula>
    </cfRule>
  </conditionalFormatting>
  <conditionalFormatting sqref="AI6:AI29">
    <cfRule type="expression" dxfId="9130" priority="1" stopIfTrue="1">
      <formula>SEARCH("skid to",AI6)&gt;0</formula>
    </cfRule>
    <cfRule type="expression" dxfId="9129" priority="2" stopIfTrue="1">
      <formula>SEARCH("heavy lift",AI6)&gt;0</formula>
    </cfRule>
  </conditionalFormatting>
  <dataValidations count="1">
    <dataValidation allowBlank="1" showInputMessage="1" showErrorMessage="1" promptTitle="Enter Start Date:" prompt="day/month/year" sqref="E3" xr:uid="{20FBC573-8858-46A7-9BE0-A0070FE7D9C4}"/>
  </dataValidations>
  <printOptions horizontalCentered="1" verticalCentered="1"/>
  <pageMargins left="0" right="0.31496062992125984" top="0.19685039370078741" bottom="0.25" header="0.19685039370078741" footer="0.12"/>
  <pageSetup paperSize="9" scale="54" orientation="landscape" r:id="rId1"/>
  <headerFooter alignWithMargins="0">
    <oddFooter>&amp;Rprinted&amp;D at&amp;T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indexed="26"/>
    <pageSetUpPr fitToPage="1"/>
  </sheetPr>
  <dimension ref="A1:FM392"/>
  <sheetViews>
    <sheetView topLeftCell="A4" zoomScale="70" zoomScaleNormal="70" zoomScaleSheetLayoutView="65" workbookViewId="0">
      <pane ySplit="1" topLeftCell="A35" activePane="bottomLeft" state="frozen"/>
      <selection activeCell="CU4" sqref="CU4"/>
      <selection pane="bottomLeft" activeCell="E41" sqref="E41:G41"/>
    </sheetView>
  </sheetViews>
  <sheetFormatPr defaultColWidth="9.1796875" defaultRowHeight="13" x14ac:dyDescent="0.3"/>
  <cols>
    <col min="1" max="1" width="4.26953125" style="8" customWidth="1"/>
    <col min="2" max="2" width="8.26953125" style="123" customWidth="1"/>
    <col min="3" max="3" width="28.7265625" style="123" customWidth="1"/>
    <col min="4" max="4" width="7.26953125" style="124" customWidth="1"/>
    <col min="5" max="5" width="7.26953125" style="123" customWidth="1"/>
    <col min="6" max="6" width="28.7265625" style="123" customWidth="1"/>
    <col min="7" max="7" width="7.26953125" style="124" customWidth="1"/>
    <col min="8" max="8" width="7.26953125" style="123" customWidth="1"/>
    <col min="9" max="9" width="28.7265625" style="123" customWidth="1"/>
    <col min="10" max="10" width="7.26953125" style="124" customWidth="1"/>
    <col min="11" max="11" width="7.26953125" style="123" customWidth="1"/>
    <col min="12" max="12" width="28.7265625" style="123" customWidth="1"/>
    <col min="13" max="13" width="7.26953125" style="124" customWidth="1"/>
    <col min="14" max="14" width="7.26953125" style="123" customWidth="1"/>
    <col min="15" max="15" width="28.7265625" style="123" customWidth="1"/>
    <col min="16" max="16" width="7.26953125" style="124" customWidth="1"/>
    <col min="17" max="17" width="7.26953125" style="123" customWidth="1"/>
    <col min="18" max="18" width="28.7265625" style="123" customWidth="1"/>
    <col min="19" max="19" width="7.26953125" style="124" customWidth="1"/>
    <col min="20" max="20" width="7.26953125" style="123" customWidth="1"/>
    <col min="21" max="21" width="28.7265625" style="123" customWidth="1"/>
    <col min="22" max="22" width="7.26953125" style="124" customWidth="1"/>
    <col min="23" max="23" width="7.26953125" style="123" customWidth="1"/>
    <col min="24" max="24" width="28.7265625" style="123" customWidth="1"/>
    <col min="25" max="25" width="7.26953125" style="124" customWidth="1"/>
    <col min="26" max="26" width="7.26953125" style="123" customWidth="1"/>
    <col min="27" max="27" width="28.7265625" style="123" customWidth="1"/>
    <col min="28" max="28" width="7.26953125" style="124" customWidth="1"/>
    <col min="29" max="29" width="7.26953125" style="123" customWidth="1"/>
    <col min="30" max="30" width="28.7265625" style="123" customWidth="1"/>
    <col min="31" max="31" width="7.26953125" style="124" customWidth="1"/>
    <col min="32" max="32" width="7.26953125" style="123" customWidth="1"/>
    <col min="33" max="33" width="28.7265625" style="123" customWidth="1"/>
    <col min="34" max="34" width="7.26953125" style="124" customWidth="1"/>
    <col min="35" max="35" width="7.26953125" style="123" customWidth="1"/>
    <col min="36" max="36" width="28.7265625" style="123" customWidth="1"/>
    <col min="37" max="37" width="7.26953125" style="124" customWidth="1"/>
    <col min="38" max="38" width="7.26953125" style="123" customWidth="1"/>
    <col min="39" max="39" width="28.7265625" style="123" customWidth="1"/>
    <col min="40" max="40" width="7.26953125" style="124" customWidth="1"/>
    <col min="41" max="41" width="7.26953125" style="123" customWidth="1"/>
    <col min="42" max="42" width="28.7265625" style="123" customWidth="1"/>
    <col min="43" max="43" width="7.26953125" style="124" customWidth="1"/>
    <col min="44" max="44" width="7.26953125" style="123" customWidth="1"/>
    <col min="45" max="45" width="28.7265625" style="123" customWidth="1"/>
    <col min="46" max="46" width="7.26953125" style="124" customWidth="1"/>
    <col min="47" max="47" width="7.26953125" style="123" customWidth="1"/>
    <col min="48" max="48" width="28.7265625" style="123" customWidth="1"/>
    <col min="49" max="49" width="7.26953125" style="124" customWidth="1"/>
    <col min="50" max="50" width="7.26953125" style="123" customWidth="1"/>
    <col min="51" max="51" width="28.7265625" style="123" customWidth="1"/>
    <col min="52" max="52" width="7.26953125" style="124" customWidth="1"/>
    <col min="53" max="53" width="7.26953125" style="123" customWidth="1"/>
    <col min="54" max="54" width="28.7265625" style="123" customWidth="1"/>
    <col min="55" max="55" width="7.26953125" style="124" customWidth="1"/>
    <col min="56" max="56" width="7.26953125" style="123" customWidth="1"/>
    <col min="57" max="57" width="28.7265625" style="123" customWidth="1"/>
    <col min="58" max="58" width="7.26953125" style="124" customWidth="1"/>
    <col min="59" max="59" width="7.26953125" style="123" customWidth="1"/>
    <col min="60" max="60" width="28.7265625" style="123" customWidth="1"/>
    <col min="61" max="61" width="7.26953125" style="124" customWidth="1"/>
    <col min="62" max="62" width="7.26953125" style="123" customWidth="1"/>
    <col min="63" max="63" width="28.7265625" style="123" customWidth="1"/>
    <col min="64" max="64" width="7.26953125" style="124" customWidth="1"/>
    <col min="65" max="65" width="7.26953125" style="123" customWidth="1"/>
    <col min="66" max="66" width="28.7265625" style="123" customWidth="1"/>
    <col min="67" max="67" width="7.26953125" style="124" customWidth="1"/>
    <col min="68" max="68" width="7.26953125" style="123" customWidth="1"/>
    <col min="69" max="69" width="28.7265625" style="123" customWidth="1"/>
    <col min="70" max="70" width="7.26953125" style="124" customWidth="1"/>
    <col min="71" max="71" width="7.26953125" style="123" customWidth="1"/>
    <col min="72" max="72" width="28.7265625" style="123" customWidth="1"/>
    <col min="73" max="73" width="7.26953125" style="124" customWidth="1"/>
    <col min="74" max="74" width="7.26953125" style="123" customWidth="1"/>
    <col min="75" max="75" width="28.7265625" style="123" customWidth="1"/>
    <col min="76" max="76" width="7.26953125" style="124" customWidth="1"/>
    <col min="77" max="77" width="7.26953125" style="123" customWidth="1"/>
    <col min="78" max="78" width="28.7265625" style="123" customWidth="1"/>
    <col min="79" max="79" width="7.26953125" style="124" customWidth="1"/>
    <col min="80" max="80" width="7.26953125" style="123" customWidth="1"/>
    <col min="81" max="81" width="28.7265625" style="123" customWidth="1"/>
    <col min="82" max="82" width="7.26953125" style="124" customWidth="1"/>
    <col min="83" max="83" width="7.26953125" style="123" customWidth="1"/>
    <col min="84" max="84" width="28.7265625" style="123" customWidth="1"/>
    <col min="85" max="85" width="7.26953125" style="124" customWidth="1"/>
    <col min="86" max="86" width="7.26953125" style="123" customWidth="1"/>
    <col min="87" max="87" width="28.7265625" style="123" customWidth="1"/>
    <col min="88" max="88" width="7.26953125" style="124" customWidth="1"/>
    <col min="89" max="89" width="7.26953125" style="123" customWidth="1"/>
    <col min="90" max="90" width="28.7265625" style="123" customWidth="1"/>
    <col min="91" max="91" width="7.26953125" style="124" customWidth="1"/>
    <col min="92" max="92" width="7.26953125" style="123" customWidth="1"/>
    <col min="93" max="93" width="28.7265625" style="123" customWidth="1"/>
    <col min="94" max="94" width="7.26953125" style="124" customWidth="1"/>
    <col min="95" max="95" width="7.26953125" style="123" customWidth="1"/>
    <col min="96" max="96" width="28.7265625" style="123" customWidth="1"/>
    <col min="97" max="97" width="7.26953125" style="124" customWidth="1"/>
    <col min="98" max="98" width="7.26953125" style="123" customWidth="1"/>
    <col min="99" max="99" width="28.7265625" style="123" customWidth="1"/>
    <col min="100" max="100" width="7.26953125" style="124" customWidth="1"/>
    <col min="101" max="101" width="7.26953125" style="123" customWidth="1"/>
    <col min="102" max="102" width="28.7265625" style="123" customWidth="1"/>
    <col min="103" max="103" width="7.26953125" style="124" customWidth="1"/>
    <col min="104" max="104" width="7.26953125" style="123" customWidth="1"/>
    <col min="105" max="105" width="28.7265625" style="123" customWidth="1"/>
    <col min="106" max="106" width="7.26953125" style="124" customWidth="1"/>
    <col min="107" max="107" width="7.26953125" style="123" customWidth="1"/>
    <col min="108" max="108" width="28.7265625" style="123" customWidth="1"/>
    <col min="109" max="109" width="7.26953125" style="124" customWidth="1"/>
    <col min="110" max="110" width="7.26953125" style="123" customWidth="1"/>
    <col min="111" max="111" width="28.7265625" style="123" customWidth="1"/>
    <col min="112" max="112" width="7.26953125" style="124" customWidth="1"/>
    <col min="113" max="113" width="7.26953125" style="123" customWidth="1"/>
    <col min="114" max="114" width="28.7265625" style="123" customWidth="1"/>
    <col min="115" max="115" width="7.26953125" style="124" customWidth="1"/>
    <col min="116" max="116" width="7.26953125" style="123" customWidth="1"/>
    <col min="117" max="117" width="28.7265625" style="123" customWidth="1"/>
    <col min="118" max="118" width="7.26953125" style="124" customWidth="1"/>
    <col min="119" max="119" width="7.26953125" style="8" customWidth="1"/>
    <col min="120" max="120" width="28.7265625" style="8" customWidth="1"/>
    <col min="121" max="121" width="7.26953125" style="49" customWidth="1"/>
    <col min="122" max="122" width="7.26953125" style="8" customWidth="1"/>
    <col min="123" max="123" width="28.7265625" style="8" customWidth="1"/>
    <col min="124" max="124" width="7.26953125" style="49" customWidth="1"/>
    <col min="125" max="125" width="7.26953125" style="8" customWidth="1"/>
    <col min="126" max="126" width="28.7265625" style="8" customWidth="1"/>
    <col min="127" max="127" width="7.26953125" style="49" customWidth="1"/>
    <col min="128" max="128" width="7.26953125" style="8" customWidth="1"/>
    <col min="129" max="129" width="28.7265625" style="8" customWidth="1"/>
    <col min="130" max="130" width="7.26953125" style="49" customWidth="1"/>
    <col min="131" max="16384" width="9.1796875" style="8"/>
  </cols>
  <sheetData>
    <row r="1" spans="2:130" ht="19.5" hidden="1" customHeight="1" x14ac:dyDescent="0.3">
      <c r="B1" s="443">
        <f>+B4</f>
        <v>42054</v>
      </c>
      <c r="C1" s="443"/>
      <c r="D1" s="443"/>
      <c r="E1" s="443">
        <f>+E4</f>
        <v>42055</v>
      </c>
      <c r="F1" s="443"/>
      <c r="G1" s="443"/>
      <c r="H1" s="443">
        <f>+H4</f>
        <v>42056</v>
      </c>
      <c r="I1" s="443"/>
      <c r="J1" s="443"/>
      <c r="K1" s="443">
        <f>+K4</f>
        <v>42057</v>
      </c>
      <c r="L1" s="443"/>
      <c r="M1" s="443"/>
      <c r="N1" s="443">
        <f>+N4</f>
        <v>42058</v>
      </c>
      <c r="O1" s="443"/>
      <c r="P1" s="443"/>
      <c r="Q1" s="443">
        <f>+Q4</f>
        <v>42059</v>
      </c>
      <c r="R1" s="443"/>
      <c r="S1" s="443"/>
      <c r="T1" s="443">
        <f>+T4</f>
        <v>42060</v>
      </c>
      <c r="U1" s="443"/>
      <c r="V1" s="443"/>
      <c r="W1" s="443">
        <f>+W4</f>
        <v>42061</v>
      </c>
      <c r="X1" s="443"/>
      <c r="Y1" s="443"/>
      <c r="Z1" s="443">
        <f>+Z4</f>
        <v>42062</v>
      </c>
      <c r="AA1" s="443"/>
      <c r="AB1" s="443"/>
      <c r="AC1" s="443">
        <f>+AC4</f>
        <v>42063</v>
      </c>
      <c r="AD1" s="443"/>
      <c r="AE1" s="443"/>
      <c r="AF1" s="443">
        <f>+AF4</f>
        <v>42064</v>
      </c>
      <c r="AG1" s="443"/>
      <c r="AH1" s="443"/>
      <c r="AI1" s="443">
        <f>+AI4</f>
        <v>42065</v>
      </c>
      <c r="AJ1" s="443"/>
      <c r="AK1" s="443"/>
      <c r="AL1" s="443">
        <f>+AL4</f>
        <v>42066</v>
      </c>
      <c r="AM1" s="443"/>
      <c r="AN1" s="443"/>
      <c r="AO1" s="443">
        <f>+AO4</f>
        <v>42067</v>
      </c>
      <c r="AP1" s="443"/>
      <c r="AQ1" s="443"/>
      <c r="AR1" s="443">
        <f>+AR4</f>
        <v>42068</v>
      </c>
      <c r="AS1" s="443"/>
      <c r="AT1" s="443"/>
      <c r="AU1" s="443">
        <f>+AU4</f>
        <v>42069</v>
      </c>
      <c r="AV1" s="443"/>
      <c r="AW1" s="443"/>
      <c r="AX1" s="443">
        <f>+AX4</f>
        <v>42070</v>
      </c>
      <c r="AY1" s="443"/>
      <c r="AZ1" s="443"/>
      <c r="BA1" s="443">
        <f>+BA4</f>
        <v>42071</v>
      </c>
      <c r="BB1" s="443"/>
      <c r="BC1" s="443"/>
      <c r="BD1" s="443">
        <f>+BD4</f>
        <v>42072</v>
      </c>
      <c r="BE1" s="443"/>
      <c r="BF1" s="443"/>
      <c r="BG1" s="443">
        <f>+BG4</f>
        <v>42073</v>
      </c>
      <c r="BH1" s="443"/>
      <c r="BI1" s="443"/>
      <c r="BJ1" s="443">
        <f>+BJ4</f>
        <v>42074</v>
      </c>
      <c r="BK1" s="443"/>
      <c r="BL1" s="443"/>
      <c r="BM1" s="443">
        <f>+BM4</f>
        <v>42075</v>
      </c>
      <c r="BN1" s="443"/>
      <c r="BO1" s="443"/>
      <c r="BP1" s="443">
        <f>+BP4</f>
        <v>42076</v>
      </c>
      <c r="BQ1" s="443"/>
      <c r="BR1" s="443"/>
      <c r="BS1" s="443">
        <f>+BS4</f>
        <v>42077</v>
      </c>
      <c r="BT1" s="443"/>
      <c r="BU1" s="443"/>
      <c r="BV1" s="443">
        <f>+BV4</f>
        <v>42078</v>
      </c>
      <c r="BW1" s="443"/>
      <c r="BX1" s="443"/>
      <c r="BY1" s="443">
        <f>+BY4</f>
        <v>42079</v>
      </c>
      <c r="BZ1" s="443"/>
      <c r="CA1" s="443"/>
      <c r="CB1" s="443">
        <f>+CB4</f>
        <v>42080</v>
      </c>
      <c r="CC1" s="443"/>
      <c r="CD1" s="443"/>
      <c r="CE1" s="443">
        <f>+CE4</f>
        <v>42081</v>
      </c>
      <c r="CF1" s="443"/>
      <c r="CG1" s="443"/>
      <c r="CH1" s="443">
        <f>+CH4</f>
        <v>42082</v>
      </c>
      <c r="CI1" s="443"/>
      <c r="CJ1" s="443"/>
      <c r="CK1" s="443">
        <f>+CK4</f>
        <v>42083</v>
      </c>
      <c r="CL1" s="443"/>
      <c r="CM1" s="443"/>
      <c r="CN1" s="443">
        <f>+CN4</f>
        <v>42084</v>
      </c>
      <c r="CO1" s="443"/>
      <c r="CP1" s="443"/>
      <c r="CQ1" s="443">
        <f>+CQ4</f>
        <v>42085</v>
      </c>
      <c r="CR1" s="443"/>
      <c r="CS1" s="443"/>
      <c r="CT1" s="443">
        <f>+CT4</f>
        <v>42086</v>
      </c>
      <c r="CU1" s="443"/>
      <c r="CV1" s="443"/>
      <c r="CW1" s="443">
        <f>+CW4</f>
        <v>42087</v>
      </c>
      <c r="CX1" s="443"/>
      <c r="CY1" s="443"/>
      <c r="CZ1" s="443">
        <f>+CZ4</f>
        <v>42088</v>
      </c>
      <c r="DA1" s="443"/>
      <c r="DB1" s="443"/>
      <c r="DC1" s="443">
        <f>+DC4</f>
        <v>42089</v>
      </c>
      <c r="DD1" s="443"/>
      <c r="DE1" s="443"/>
      <c r="DF1" s="443">
        <f>+DF4</f>
        <v>42090</v>
      </c>
      <c r="DG1" s="443"/>
      <c r="DH1" s="443"/>
      <c r="DI1" s="443">
        <f>+DI4</f>
        <v>42091</v>
      </c>
      <c r="DJ1" s="443"/>
      <c r="DK1" s="443"/>
      <c r="DL1" s="443">
        <f>+DL4</f>
        <v>42092</v>
      </c>
      <c r="DM1" s="443"/>
      <c r="DN1" s="443"/>
      <c r="DO1" s="468">
        <f>+DO4</f>
        <v>42093</v>
      </c>
      <c r="DP1" s="468"/>
      <c r="DQ1" s="468"/>
      <c r="DR1" s="468">
        <f>+DR4</f>
        <v>42094</v>
      </c>
      <c r="DS1" s="468"/>
      <c r="DT1" s="468"/>
      <c r="DU1" s="468">
        <f>+DU4</f>
        <v>42095</v>
      </c>
      <c r="DV1" s="468"/>
      <c r="DW1" s="468"/>
      <c r="DX1" s="468">
        <f>+DX4</f>
        <v>42096</v>
      </c>
      <c r="DY1" s="468"/>
      <c r="DZ1" s="468"/>
    </row>
    <row r="2" spans="2:130" s="86" customFormat="1" ht="21" hidden="1" customHeight="1" x14ac:dyDescent="0.35">
      <c r="B2" s="82"/>
      <c r="C2" s="82"/>
      <c r="D2" s="83">
        <f>+C3</f>
        <v>42054</v>
      </c>
      <c r="E2" s="82"/>
      <c r="F2" s="82"/>
      <c r="G2" s="83">
        <f>+F3</f>
        <v>42055</v>
      </c>
      <c r="H2" s="82"/>
      <c r="I2" s="82"/>
      <c r="J2" s="83">
        <f>+I3</f>
        <v>42056</v>
      </c>
      <c r="K2" s="82"/>
      <c r="L2" s="82"/>
      <c r="M2" s="83">
        <f>+L3</f>
        <v>42057</v>
      </c>
      <c r="N2" s="82"/>
      <c r="O2" s="82"/>
      <c r="P2" s="83">
        <f>+O3</f>
        <v>42058</v>
      </c>
      <c r="Q2" s="82"/>
      <c r="R2" s="82"/>
      <c r="S2" s="83">
        <f>+R3</f>
        <v>42059</v>
      </c>
      <c r="T2" s="82"/>
      <c r="U2" s="82"/>
      <c r="V2" s="83">
        <f>+U3</f>
        <v>42060</v>
      </c>
      <c r="W2" s="82"/>
      <c r="X2" s="82"/>
      <c r="Y2" s="83">
        <f>+X3</f>
        <v>42061</v>
      </c>
      <c r="Z2" s="82"/>
      <c r="AA2" s="82"/>
      <c r="AB2" s="83">
        <f>+AA3</f>
        <v>42062</v>
      </c>
      <c r="AC2" s="82"/>
      <c r="AD2" s="82"/>
      <c r="AE2" s="83">
        <f>+AD3</f>
        <v>42063</v>
      </c>
      <c r="AF2" s="82"/>
      <c r="AG2" s="82"/>
      <c r="AH2" s="83">
        <f>+AG3</f>
        <v>42064</v>
      </c>
      <c r="AI2" s="82"/>
      <c r="AJ2" s="82"/>
      <c r="AK2" s="83">
        <f>+AJ3</f>
        <v>42065</v>
      </c>
      <c r="AL2" s="82"/>
      <c r="AM2" s="82"/>
      <c r="AN2" s="83">
        <f>+AM3</f>
        <v>42066</v>
      </c>
      <c r="AO2" s="82"/>
      <c r="AP2" s="82"/>
      <c r="AQ2" s="83">
        <f>+AP3</f>
        <v>42067</v>
      </c>
      <c r="AR2" s="82"/>
      <c r="AS2" s="82"/>
      <c r="AT2" s="83">
        <f>+AS3</f>
        <v>42068</v>
      </c>
      <c r="AU2" s="82"/>
      <c r="AV2" s="82"/>
      <c r="AW2" s="83">
        <f>+AV3</f>
        <v>42069</v>
      </c>
      <c r="AX2" s="82"/>
      <c r="AY2" s="82"/>
      <c r="AZ2" s="83">
        <f>+AY3</f>
        <v>42070</v>
      </c>
      <c r="BA2" s="82"/>
      <c r="BB2" s="82"/>
      <c r="BC2" s="83">
        <f>+BB3</f>
        <v>42071</v>
      </c>
      <c r="BD2" s="82"/>
      <c r="BE2" s="82"/>
      <c r="BF2" s="83">
        <f>+BE3</f>
        <v>42072</v>
      </c>
      <c r="BG2" s="82"/>
      <c r="BH2" s="82"/>
      <c r="BI2" s="83">
        <f>+BH3</f>
        <v>42073</v>
      </c>
      <c r="BJ2" s="82"/>
      <c r="BK2" s="82"/>
      <c r="BL2" s="83">
        <f>+BK3</f>
        <v>42074</v>
      </c>
      <c r="BM2" s="82"/>
      <c r="BN2" s="82"/>
      <c r="BO2" s="83">
        <f>+BN3</f>
        <v>42075</v>
      </c>
      <c r="BP2" s="82"/>
      <c r="BQ2" s="82"/>
      <c r="BR2" s="83">
        <f>+BQ3</f>
        <v>42076</v>
      </c>
      <c r="BS2" s="82"/>
      <c r="BT2" s="82"/>
      <c r="BU2" s="83">
        <f>+BT3</f>
        <v>42077</v>
      </c>
      <c r="BV2" s="82"/>
      <c r="BW2" s="82"/>
      <c r="BX2" s="83">
        <f>+BW3</f>
        <v>42078</v>
      </c>
      <c r="BY2" s="82"/>
      <c r="BZ2" s="82"/>
      <c r="CA2" s="83">
        <f>+BZ3</f>
        <v>42079</v>
      </c>
      <c r="CB2" s="82"/>
      <c r="CC2" s="82"/>
      <c r="CD2" s="83">
        <f>+CC3</f>
        <v>42080</v>
      </c>
      <c r="CE2" s="82"/>
      <c r="CF2" s="82"/>
      <c r="CG2" s="83">
        <f>+CF3</f>
        <v>42081</v>
      </c>
      <c r="CH2" s="82"/>
      <c r="CI2" s="82"/>
      <c r="CJ2" s="83">
        <f>+CI3</f>
        <v>42082</v>
      </c>
      <c r="CK2" s="82"/>
      <c r="CL2" s="82"/>
      <c r="CM2" s="83">
        <f>+CL3</f>
        <v>42083</v>
      </c>
      <c r="CN2" s="82"/>
      <c r="CO2" s="82"/>
      <c r="CP2" s="83">
        <f>+CO3</f>
        <v>42084</v>
      </c>
      <c r="CQ2" s="82"/>
      <c r="CR2" s="82"/>
      <c r="CS2" s="83">
        <f>+CR3</f>
        <v>42085</v>
      </c>
      <c r="CT2" s="82"/>
      <c r="CU2" s="82"/>
      <c r="CV2" s="83">
        <f>+CU3</f>
        <v>42086</v>
      </c>
      <c r="CW2" s="82"/>
      <c r="CX2" s="82"/>
      <c r="CY2" s="83">
        <f>+CX3</f>
        <v>42087</v>
      </c>
      <c r="CZ2" s="82"/>
      <c r="DA2" s="82"/>
      <c r="DB2" s="83">
        <f>+DA3</f>
        <v>42088</v>
      </c>
      <c r="DC2" s="82"/>
      <c r="DD2" s="82"/>
      <c r="DE2" s="83">
        <f>+DD3</f>
        <v>42089</v>
      </c>
      <c r="DF2" s="82"/>
      <c r="DG2" s="82"/>
      <c r="DH2" s="83">
        <f>+DG3</f>
        <v>42090</v>
      </c>
      <c r="DI2" s="82"/>
      <c r="DJ2" s="82"/>
      <c r="DK2" s="83">
        <f>+DJ3</f>
        <v>42091</v>
      </c>
      <c r="DL2" s="82"/>
      <c r="DM2" s="82"/>
      <c r="DN2" s="83">
        <f>+DM3</f>
        <v>42092</v>
      </c>
      <c r="DO2" s="84"/>
      <c r="DP2" s="84"/>
      <c r="DQ2" s="85">
        <f>+DP3</f>
        <v>42093</v>
      </c>
      <c r="DR2" s="84"/>
      <c r="DS2" s="84"/>
      <c r="DT2" s="85">
        <f>+DS3</f>
        <v>42094</v>
      </c>
      <c r="DU2" s="84"/>
      <c r="DV2" s="84"/>
      <c r="DW2" s="85">
        <f>+DV3</f>
        <v>42095</v>
      </c>
      <c r="DX2" s="84"/>
      <c r="DY2" s="84"/>
      <c r="DZ2" s="85">
        <f>+DY3</f>
        <v>42096</v>
      </c>
    </row>
    <row r="3" spans="2:130" s="6" customFormat="1" ht="18" hidden="1" customHeight="1" thickBot="1" x14ac:dyDescent="0.4">
      <c r="B3" s="87"/>
      <c r="C3" s="83">
        <f>+B4</f>
        <v>42054</v>
      </c>
      <c r="D3" s="88"/>
      <c r="E3" s="87"/>
      <c r="F3" s="83">
        <f>+E4</f>
        <v>42055</v>
      </c>
      <c r="G3" s="88"/>
      <c r="H3" s="87"/>
      <c r="I3" s="83">
        <f>+H4</f>
        <v>42056</v>
      </c>
      <c r="J3" s="88"/>
      <c r="K3" s="87"/>
      <c r="L3" s="83">
        <f>+K4</f>
        <v>42057</v>
      </c>
      <c r="M3" s="88"/>
      <c r="N3" s="87"/>
      <c r="O3" s="83">
        <f>+N4</f>
        <v>42058</v>
      </c>
      <c r="P3" s="88"/>
      <c r="Q3" s="87"/>
      <c r="R3" s="83">
        <f>+Q4</f>
        <v>42059</v>
      </c>
      <c r="S3" s="88"/>
      <c r="T3" s="87"/>
      <c r="U3" s="83">
        <f>+T4</f>
        <v>42060</v>
      </c>
      <c r="V3" s="88"/>
      <c r="W3" s="87"/>
      <c r="X3" s="83">
        <f>+W4</f>
        <v>42061</v>
      </c>
      <c r="Y3" s="88"/>
      <c r="Z3" s="87"/>
      <c r="AA3" s="83">
        <f>+Z4</f>
        <v>42062</v>
      </c>
      <c r="AB3" s="88"/>
      <c r="AC3" s="87"/>
      <c r="AD3" s="83">
        <f>+AC4</f>
        <v>42063</v>
      </c>
      <c r="AE3" s="88"/>
      <c r="AF3" s="87"/>
      <c r="AG3" s="83">
        <f>+AF4</f>
        <v>42064</v>
      </c>
      <c r="AH3" s="88"/>
      <c r="AI3" s="87"/>
      <c r="AJ3" s="83">
        <f>+AI4</f>
        <v>42065</v>
      </c>
      <c r="AK3" s="88"/>
      <c r="AL3" s="87"/>
      <c r="AM3" s="83">
        <f>+AL4</f>
        <v>42066</v>
      </c>
      <c r="AN3" s="88"/>
      <c r="AO3" s="87"/>
      <c r="AP3" s="83">
        <f>+AO4</f>
        <v>42067</v>
      </c>
      <c r="AQ3" s="88"/>
      <c r="AR3" s="87"/>
      <c r="AS3" s="83">
        <f>+AR4</f>
        <v>42068</v>
      </c>
      <c r="AT3" s="88"/>
      <c r="AU3" s="87"/>
      <c r="AV3" s="83">
        <f>+AU4</f>
        <v>42069</v>
      </c>
      <c r="AW3" s="88"/>
      <c r="AX3" s="87"/>
      <c r="AY3" s="83">
        <f>+AX4</f>
        <v>42070</v>
      </c>
      <c r="AZ3" s="88"/>
      <c r="BA3" s="87"/>
      <c r="BB3" s="83">
        <f>+BA4</f>
        <v>42071</v>
      </c>
      <c r="BC3" s="88"/>
      <c r="BD3" s="87"/>
      <c r="BE3" s="83">
        <f>+BD4</f>
        <v>42072</v>
      </c>
      <c r="BF3" s="88"/>
      <c r="BG3" s="87"/>
      <c r="BH3" s="83">
        <f>+BG4</f>
        <v>42073</v>
      </c>
      <c r="BI3" s="88"/>
      <c r="BJ3" s="87"/>
      <c r="BK3" s="83">
        <f>+BJ4</f>
        <v>42074</v>
      </c>
      <c r="BL3" s="88"/>
      <c r="BM3" s="87"/>
      <c r="BN3" s="83">
        <f>+BM4</f>
        <v>42075</v>
      </c>
      <c r="BO3" s="88"/>
      <c r="BP3" s="87"/>
      <c r="BQ3" s="83">
        <f>+BP4</f>
        <v>42076</v>
      </c>
      <c r="BR3" s="88"/>
      <c r="BS3" s="87"/>
      <c r="BT3" s="83">
        <f>+BS4</f>
        <v>42077</v>
      </c>
      <c r="BU3" s="88"/>
      <c r="BV3" s="87"/>
      <c r="BW3" s="83">
        <f>+BV4</f>
        <v>42078</v>
      </c>
      <c r="BX3" s="88"/>
      <c r="BY3" s="87"/>
      <c r="BZ3" s="83">
        <f>+BY4</f>
        <v>42079</v>
      </c>
      <c r="CA3" s="88"/>
      <c r="CB3" s="87"/>
      <c r="CC3" s="83">
        <f>+CB4</f>
        <v>42080</v>
      </c>
      <c r="CD3" s="88"/>
      <c r="CE3" s="87"/>
      <c r="CF3" s="83">
        <f>+CE4</f>
        <v>42081</v>
      </c>
      <c r="CG3" s="88"/>
      <c r="CH3" s="87"/>
      <c r="CI3" s="83">
        <f>+CH4</f>
        <v>42082</v>
      </c>
      <c r="CJ3" s="88"/>
      <c r="CK3" s="87"/>
      <c r="CL3" s="83">
        <f>+CK4</f>
        <v>42083</v>
      </c>
      <c r="CM3" s="88"/>
      <c r="CN3" s="87"/>
      <c r="CO3" s="83">
        <f>+CN4</f>
        <v>42084</v>
      </c>
      <c r="CP3" s="88"/>
      <c r="CQ3" s="87"/>
      <c r="CR3" s="83">
        <f>+CQ4</f>
        <v>42085</v>
      </c>
      <c r="CS3" s="88"/>
      <c r="CT3" s="87"/>
      <c r="CU3" s="83">
        <f>+CT4</f>
        <v>42086</v>
      </c>
      <c r="CV3" s="88"/>
      <c r="CW3" s="87"/>
      <c r="CX3" s="83">
        <f>+CW4</f>
        <v>42087</v>
      </c>
      <c r="CY3" s="88"/>
      <c r="CZ3" s="87"/>
      <c r="DA3" s="83">
        <f>+CZ4</f>
        <v>42088</v>
      </c>
      <c r="DB3" s="88"/>
      <c r="DC3" s="87"/>
      <c r="DD3" s="83">
        <f>+DC4</f>
        <v>42089</v>
      </c>
      <c r="DE3" s="88"/>
      <c r="DF3" s="87"/>
      <c r="DG3" s="83">
        <f>+DF4</f>
        <v>42090</v>
      </c>
      <c r="DH3" s="88"/>
      <c r="DI3" s="87"/>
      <c r="DJ3" s="83">
        <f>+DI4</f>
        <v>42091</v>
      </c>
      <c r="DK3" s="88"/>
      <c r="DL3" s="87"/>
      <c r="DM3" s="83">
        <f>+DL4</f>
        <v>42092</v>
      </c>
      <c r="DN3" s="88"/>
      <c r="DO3" s="89"/>
      <c r="DP3" s="85">
        <f>+DO4</f>
        <v>42093</v>
      </c>
      <c r="DQ3" s="90"/>
      <c r="DR3" s="89"/>
      <c r="DS3" s="85">
        <f>+DR4</f>
        <v>42094</v>
      </c>
      <c r="DT3" s="90"/>
      <c r="DU3" s="89"/>
      <c r="DV3" s="85">
        <f>+DU4</f>
        <v>42095</v>
      </c>
      <c r="DW3" s="90"/>
      <c r="DX3" s="89"/>
      <c r="DY3" s="85">
        <f>+DX4</f>
        <v>42096</v>
      </c>
      <c r="DZ3" s="90"/>
    </row>
    <row r="4" spans="2:130" s="34" customFormat="1" ht="15" customHeight="1" thickBot="1" x14ac:dyDescent="0.3">
      <c r="B4" s="91">
        <f>'Time Breakdown'!E2</f>
        <v>42054</v>
      </c>
      <c r="C4" s="92"/>
      <c r="D4" s="93"/>
      <c r="E4" s="91">
        <f>B4+1</f>
        <v>42055</v>
      </c>
      <c r="F4" s="92"/>
      <c r="G4" s="93"/>
      <c r="H4" s="91">
        <f>E4+1</f>
        <v>42056</v>
      </c>
      <c r="I4" s="92"/>
      <c r="J4" s="93"/>
      <c r="K4" s="91">
        <f>H4+1</f>
        <v>42057</v>
      </c>
      <c r="L4" s="92"/>
      <c r="M4" s="93"/>
      <c r="N4" s="91">
        <f>K4+1</f>
        <v>42058</v>
      </c>
      <c r="O4" s="92"/>
      <c r="P4" s="93"/>
      <c r="Q4" s="91">
        <f>N4+1</f>
        <v>42059</v>
      </c>
      <c r="R4" s="92"/>
      <c r="S4" s="93"/>
      <c r="T4" s="91">
        <f>Q4+1</f>
        <v>42060</v>
      </c>
      <c r="U4" s="92"/>
      <c r="V4" s="93"/>
      <c r="W4" s="91">
        <f>T4+1</f>
        <v>42061</v>
      </c>
      <c r="X4" s="92"/>
      <c r="Y4" s="93"/>
      <c r="Z4" s="91">
        <f>W4+1</f>
        <v>42062</v>
      </c>
      <c r="AA4" s="92"/>
      <c r="AB4" s="93"/>
      <c r="AC4" s="91">
        <f>Z4+1</f>
        <v>42063</v>
      </c>
      <c r="AD4" s="92"/>
      <c r="AE4" s="93"/>
      <c r="AF4" s="91">
        <f>AC4+1</f>
        <v>42064</v>
      </c>
      <c r="AG4" s="92"/>
      <c r="AH4" s="93"/>
      <c r="AI4" s="91">
        <f>AF4+1</f>
        <v>42065</v>
      </c>
      <c r="AJ4" s="92"/>
      <c r="AK4" s="93"/>
      <c r="AL4" s="91">
        <f>AI4+1</f>
        <v>42066</v>
      </c>
      <c r="AM4" s="92"/>
      <c r="AN4" s="93"/>
      <c r="AO4" s="91">
        <f>AL4+1</f>
        <v>42067</v>
      </c>
      <c r="AP4" s="92"/>
      <c r="AQ4" s="93"/>
      <c r="AR4" s="91">
        <f>AO4+1</f>
        <v>42068</v>
      </c>
      <c r="AS4" s="92"/>
      <c r="AT4" s="93"/>
      <c r="AU4" s="91">
        <f>AR4+1</f>
        <v>42069</v>
      </c>
      <c r="AV4" s="92"/>
      <c r="AW4" s="93"/>
      <c r="AX4" s="91">
        <f>AU4+1</f>
        <v>42070</v>
      </c>
      <c r="AY4" s="92"/>
      <c r="AZ4" s="93"/>
      <c r="BA4" s="91">
        <f>AX4+1</f>
        <v>42071</v>
      </c>
      <c r="BB4" s="92"/>
      <c r="BC4" s="93"/>
      <c r="BD4" s="91">
        <f>BA4+1</f>
        <v>42072</v>
      </c>
      <c r="BE4" s="92"/>
      <c r="BF4" s="93"/>
      <c r="BG4" s="91">
        <f>BD4+1</f>
        <v>42073</v>
      </c>
      <c r="BH4" s="92"/>
      <c r="BI4" s="93"/>
      <c r="BJ4" s="91">
        <f>BG4+1</f>
        <v>42074</v>
      </c>
      <c r="BK4" s="92"/>
      <c r="BL4" s="93"/>
      <c r="BM4" s="91">
        <f>BJ4+1</f>
        <v>42075</v>
      </c>
      <c r="BN4" s="92"/>
      <c r="BO4" s="93"/>
      <c r="BP4" s="91">
        <f>BM4+1</f>
        <v>42076</v>
      </c>
      <c r="BQ4" s="92"/>
      <c r="BR4" s="93"/>
      <c r="BS4" s="91">
        <f>BP4+1</f>
        <v>42077</v>
      </c>
      <c r="BT4" s="92"/>
      <c r="BU4" s="93"/>
      <c r="BV4" s="91">
        <f>BS4+1</f>
        <v>42078</v>
      </c>
      <c r="BW4" s="92"/>
      <c r="BX4" s="93"/>
      <c r="BY4" s="91">
        <f>BV4+1</f>
        <v>42079</v>
      </c>
      <c r="BZ4" s="92"/>
      <c r="CA4" s="93"/>
      <c r="CB4" s="91">
        <f>BY4+1</f>
        <v>42080</v>
      </c>
      <c r="CC4" s="92"/>
      <c r="CD4" s="93"/>
      <c r="CE4" s="91">
        <f>CB4+1</f>
        <v>42081</v>
      </c>
      <c r="CF4" s="92"/>
      <c r="CG4" s="93"/>
      <c r="CH4" s="91">
        <f>CE4+1</f>
        <v>42082</v>
      </c>
      <c r="CI4" s="92"/>
      <c r="CJ4" s="93"/>
      <c r="CK4" s="91">
        <f>CH4+1</f>
        <v>42083</v>
      </c>
      <c r="CL4" s="92"/>
      <c r="CM4" s="93"/>
      <c r="CN4" s="91">
        <f>CK4+1</f>
        <v>42084</v>
      </c>
      <c r="CO4" s="92"/>
      <c r="CP4" s="93"/>
      <c r="CQ4" s="91">
        <f>CN4+1</f>
        <v>42085</v>
      </c>
      <c r="CR4" s="92"/>
      <c r="CS4" s="93"/>
      <c r="CT4" s="91">
        <f>CQ4+1</f>
        <v>42086</v>
      </c>
      <c r="CU4" s="92"/>
      <c r="CV4" s="93"/>
      <c r="CW4" s="91">
        <f>CT4+1</f>
        <v>42087</v>
      </c>
      <c r="CX4" s="92"/>
      <c r="CY4" s="93"/>
      <c r="CZ4" s="91">
        <f>CW4+1</f>
        <v>42088</v>
      </c>
      <c r="DA4" s="92"/>
      <c r="DB4" s="93"/>
      <c r="DC4" s="91">
        <f>CZ4+1</f>
        <v>42089</v>
      </c>
      <c r="DD4" s="92"/>
      <c r="DE4" s="93"/>
      <c r="DF4" s="91">
        <f>DC4+1</f>
        <v>42090</v>
      </c>
      <c r="DG4" s="92"/>
      <c r="DH4" s="93"/>
      <c r="DI4" s="91">
        <f>DF4+1</f>
        <v>42091</v>
      </c>
      <c r="DJ4" s="92"/>
      <c r="DK4" s="93"/>
      <c r="DL4" s="91">
        <f>DI4+1</f>
        <v>42092</v>
      </c>
      <c r="DM4" s="92"/>
      <c r="DN4" s="93"/>
      <c r="DO4" s="26">
        <f>DL4+1</f>
        <v>42093</v>
      </c>
      <c r="DP4" s="27"/>
      <c r="DQ4" s="28"/>
      <c r="DR4" s="26">
        <f>DO4+1</f>
        <v>42094</v>
      </c>
      <c r="DS4" s="27"/>
      <c r="DT4" s="28"/>
      <c r="DU4" s="26">
        <f>DR4+1</f>
        <v>42095</v>
      </c>
      <c r="DV4" s="27"/>
      <c r="DW4" s="28"/>
      <c r="DX4" s="26">
        <f>DU4+1</f>
        <v>42096</v>
      </c>
      <c r="DY4" s="27"/>
      <c r="DZ4" s="28"/>
    </row>
    <row r="5" spans="2:130" ht="15" customHeight="1" x14ac:dyDescent="0.3">
      <c r="B5" s="94">
        <f>B4+1/100000</f>
        <v>42054.000010000003</v>
      </c>
      <c r="C5" s="36" t="str">
        <f>IF(B5&lt;'Time Breakdown'!$A$9,"",IF(VLOOKUP(B5,'Time Breakdown'!$A$9:$E$425,2,1)=VLOOKUP(B4,'Time Breakdown'!$A$9:$E$425,2,1)," ",VLOOKUP(B5,'Time Breakdown'!$A$9:$E$425,2,1)))</f>
        <v/>
      </c>
      <c r="D5" s="357"/>
      <c r="E5" s="94">
        <f>E4+1/10000</f>
        <v>42055.000099999997</v>
      </c>
      <c r="F5" s="36" t="str">
        <f>IF(E5&lt;'Time Breakdown'!$A$9,"",IF(VLOOKUP(E5,'Time Breakdown'!$A$9:$E$425,2,1)=VLOOKUP(E4,'Time Breakdown'!$A$9:$E$425,2,1)," ",VLOOKUP(E5,'Time Breakdown'!$A$9:$E$425,2,1)))</f>
        <v xml:space="preserve"> </v>
      </c>
      <c r="G5" s="357"/>
      <c r="H5" s="94">
        <f>H4+1/10000</f>
        <v>42056.000099999997</v>
      </c>
      <c r="I5" s="36" t="str">
        <f>IF(H5&lt;'Time Breakdown'!$A$9,"",IF(VLOOKUP(H5,'Time Breakdown'!$A$9:$E$425,2,1)=VLOOKUP(H4,'Time Breakdown'!$A$9:$E$425,2,1)," ",VLOOKUP(H5,'Time Breakdown'!$A$9:$E$425,2,1)))</f>
        <v xml:space="preserve"> </v>
      </c>
      <c r="J5" s="357"/>
      <c r="K5" s="94">
        <f>K4+1/10000</f>
        <v>42057.000099999997</v>
      </c>
      <c r="L5" s="36" t="str">
        <f>IF(K5&lt;'Time Breakdown'!$A$9,"",IF(VLOOKUP(K5,'Time Breakdown'!$A$9:$E$425,2,1)=VLOOKUP(K4,'Time Breakdown'!$A$9:$E$425,2,1)," ",VLOOKUP(K5,'Time Breakdown'!$A$9:$E$425,2,1)))</f>
        <v>RIH 5" HWDP to ± 575 ft</v>
      </c>
      <c r="M5" s="357"/>
      <c r="N5" s="94">
        <f>N4+1/10000</f>
        <v>42058.000099999997</v>
      </c>
      <c r="O5" s="36" t="str">
        <f>IF(N5&lt;'Time Breakdown'!$A$9,"",IF(VLOOKUP(N5,'Time Breakdown'!$A$9:$E$425,2,1)=VLOOKUP(N4,'Time Breakdown'!$A$9:$E$425,2,1)," ",VLOOKUP(N5,'Time Breakdown'!$A$9:$E$425,2,1)))</f>
        <v xml:space="preserve"> </v>
      </c>
      <c r="P5" s="357"/>
      <c r="Q5" s="94">
        <f>Q4+1/10000</f>
        <v>42059.000099999997</v>
      </c>
      <c r="R5" s="36" t="str">
        <f>IF(Q5&lt;'Time Breakdown'!$A$9,"",IF(VLOOKUP(Q5,'Time Breakdown'!$A$9:$E$425,2,1)=VLOOKUP(Q4,'Time Breakdown'!$A$9:$E$425,2,1)," ",VLOOKUP(Q5,'Time Breakdown'!$A$9:$E$425,2,1)))</f>
        <v xml:space="preserve"> </v>
      </c>
      <c r="S5" s="357"/>
      <c r="T5" s="94">
        <f>T4+1/10000</f>
        <v>42060.000099999997</v>
      </c>
      <c r="U5" s="36" t="str">
        <f>IF(T5&lt;'Time Breakdown'!$A$9,"",IF(VLOOKUP(T5,'Time Breakdown'!$A$9:$E$425,2,1)=VLOOKUP(T4,'Time Breakdown'!$A$9:$E$425,2,1)," ",VLOOKUP(T5,'Time Breakdown'!$A$9:$E$425,2,1)))</f>
        <v xml:space="preserve"> </v>
      </c>
      <c r="V5" s="357"/>
      <c r="W5" s="94">
        <f>W4+1/10000</f>
        <v>42061.000099999997</v>
      </c>
      <c r="X5" s="36" t="str">
        <f>IF(W5&lt;'Time Breakdown'!$A$9,"",IF(VLOOKUP(W5,'Time Breakdown'!$A$9:$E$425,2,1)=VLOOKUP(W4,'Time Breakdown'!$A$9:$E$425,2,1)," ",VLOOKUP(W5,'Time Breakdown'!$A$9:$E$425,2,1)))</f>
        <v xml:space="preserve"> </v>
      </c>
      <c r="Y5" s="357"/>
      <c r="Z5" s="94">
        <f>Z4+1/10000</f>
        <v>42062.000099999997</v>
      </c>
      <c r="AA5" s="36" t="str">
        <f>IF(Z5&lt;'Time Breakdown'!$A$9,"",IF(VLOOKUP(Z5,'Time Breakdown'!$A$9:$E$425,2,1)=VLOOKUP(Z4,'Time Breakdown'!$A$9:$E$425,2,1)," ",VLOOKUP(Z5,'Time Breakdown'!$A$9:$E$425,2,1)))</f>
        <v xml:space="preserve"> </v>
      </c>
      <c r="AB5" s="357"/>
      <c r="AC5" s="94">
        <f>AC4+1/10000</f>
        <v>42063.000099999997</v>
      </c>
      <c r="AD5" s="36" t="str">
        <f>IF(AC5&lt;'Time Breakdown'!$A$9,"",IF(VLOOKUP(AC5,'Time Breakdown'!$A$9:$E$425,2,1)=VLOOKUP(AC4,'Time Breakdown'!$A$9:$E$425,2,1)," ",VLOOKUP(AC5,'Time Breakdown'!$A$9:$E$425,2,1)))</f>
        <v xml:space="preserve"> </v>
      </c>
      <c r="AE5" s="357"/>
      <c r="AF5" s="94">
        <f>AF4+1/10000</f>
        <v>42064.000099999997</v>
      </c>
      <c r="AG5" s="36" t="str">
        <f>IF(AF5&lt;'Time Breakdown'!$A$9,"",IF(VLOOKUP(AF5,'Time Breakdown'!$A$9:$E$425,2,1)=VLOOKUP(AF4,'Time Breakdown'!$A$9:$E$425,2,1)," ",VLOOKUP(AF5,'Time Breakdown'!$A$9:$E$425,2,1)))</f>
        <v xml:space="preserve"> </v>
      </c>
      <c r="AH5" s="357"/>
      <c r="AI5" s="94">
        <f>AI4+1/10000</f>
        <v>42065.000099999997</v>
      </c>
      <c r="AJ5" s="36" t="str">
        <f>IF(AI5&lt;'Time Breakdown'!$A$9,"",IF(VLOOKUP(AI5,'Time Breakdown'!$A$9:$E$425,2,1)=VLOOKUP(AI4,'Time Breakdown'!$A$9:$E$425,2,1)," ",VLOOKUP(AI5,'Time Breakdown'!$A$9:$E$425,2,1)))</f>
        <v>B/R OOH Shuaiba  from 5,866 ft to 4,075 ft 20 mins/std</v>
      </c>
      <c r="AK5" s="357"/>
      <c r="AL5" s="94">
        <f>AL4+1/10000</f>
        <v>42066.000099999997</v>
      </c>
      <c r="AM5" s="36" t="str">
        <f>IF(AL5&lt;'Time Breakdown'!$A$9,"",IF(VLOOKUP(AL5,'Time Breakdown'!$A$9:$E$425,2,1)=VLOOKUP(AL4,'Time Breakdown'!$A$9:$E$425,2,1)," ",VLOOKUP(AL5,'Time Breakdown'!$A$9:$E$425,2,1)))</f>
        <v xml:space="preserve"> </v>
      </c>
      <c r="AN5" s="357"/>
      <c r="AO5" s="94">
        <f>AO4+1/10000</f>
        <v>42067.000099999997</v>
      </c>
      <c r="AP5" s="36" t="str">
        <f>IF(AO5&lt;'Time Breakdown'!$A$9,"",IF(VLOOKUP(AO5,'Time Breakdown'!$A$9:$E$425,2,1)=VLOOKUP(AO4,'Time Breakdown'!$A$9:$E$425,2,1)," ",VLOOKUP(AO5,'Time Breakdown'!$A$9:$E$425,2,1)))</f>
        <v>M/U 9-5/8" shoetrack</v>
      </c>
      <c r="AQ5" s="357"/>
      <c r="AR5" s="94">
        <f>AR4+1/10000</f>
        <v>42068.000099999997</v>
      </c>
      <c r="AS5" s="36" t="str">
        <f>IF(AR5&lt;'Time Breakdown'!$A$9,"",IF(VLOOKUP(AR5,'Time Breakdown'!$A$9:$E$425,2,1)=VLOOKUP(AR4,'Time Breakdown'!$A$9:$E$425,2,1)," ",VLOOKUP(AR5,'Time Breakdown'!$A$9:$E$425,2,1)))</f>
        <v>Mix &amp; pump cement</v>
      </c>
      <c r="AT5" s="357"/>
      <c r="AU5" s="94">
        <f>AU4+1/10000</f>
        <v>42069.000099999997</v>
      </c>
      <c r="AV5" s="36" t="str">
        <f>IF(AU5&lt;'Time Breakdown'!$A$9,"",IF(VLOOKUP(AU5,'Time Breakdown'!$A$9:$E$425,2,1)=VLOOKUP(AU4,'Time Breakdown'!$A$9:$E$425,2,1)," ",VLOOKUP(AU5,'Time Breakdown'!$A$9:$E$425,2,1)))</f>
        <v xml:space="preserve"> </v>
      </c>
      <c r="AW5" s="357"/>
      <c r="AX5" s="94">
        <f>AX4+1/10000</f>
        <v>42070.000099999997</v>
      </c>
      <c r="AY5" s="36" t="str">
        <f>IF(AX5&lt;'Time Breakdown'!$A$9,"",IF(VLOOKUP(AX5,'Time Breakdown'!$A$9:$E$425,2,1)=VLOOKUP(AX4,'Time Breakdown'!$A$9:$E$425,2,1)," ",VLOOKUP(AX5,'Time Breakdown'!$A$9:$E$425,2,1)))</f>
        <v xml:space="preserve">M/U 8-1/2" BHA (Xceed 675 /Tele-/Stethp/Ecoscope)   </v>
      </c>
      <c r="AZ5" s="357"/>
      <c r="BA5" s="94">
        <f>BA4+1/10000</f>
        <v>42071.000099999997</v>
      </c>
      <c r="BB5" s="36" t="str">
        <f>IF(BA5&lt;'Time Breakdown'!$A$9,"",IF(VLOOKUP(BA5,'Time Breakdown'!$A$9:$E$425,2,1)=VLOOKUP(BA4,'Time Breakdown'!$A$9:$E$425,2,1)," ",VLOOKUP(BA5,'Time Breakdown'!$A$9:$E$425,2,1)))</f>
        <v xml:space="preserve"> </v>
      </c>
      <c r="BC5" s="357"/>
      <c r="BD5" s="94">
        <f>BD4+1/10000</f>
        <v>42072.000099999997</v>
      </c>
      <c r="BE5" s="36" t="str">
        <f>IF(BD5&lt;'Time Breakdown'!$A$9,"",IF(VLOOKUP(BD5,'Time Breakdown'!$A$9:$E$425,2,1)=VLOOKUP(BD4,'Time Breakdown'!$A$9:$E$425,2,1)," ",VLOOKUP(BD5,'Time Breakdown'!$A$9:$E$425,2,1)))</f>
        <v xml:space="preserve"> </v>
      </c>
      <c r="BF5" s="357"/>
      <c r="BG5" s="94">
        <f>BG4+1/10000</f>
        <v>42073.000099999997</v>
      </c>
      <c r="BH5" s="36" t="str">
        <f>IF(BG5&lt;'Time Breakdown'!$A$9,"",IF(VLOOKUP(BG5,'Time Breakdown'!$A$9:$E$425,2,1)=VLOOKUP(BG4,'Time Breakdown'!$A$9:$E$425,2,1)," ",VLOOKUP(BG5,'Time Breakdown'!$A$9:$E$425,2,1)))</f>
        <v xml:space="preserve"> </v>
      </c>
      <c r="BI5" s="357"/>
      <c r="BJ5" s="94">
        <f>BJ4+1/10000</f>
        <v>42074.000099999997</v>
      </c>
      <c r="BK5" s="36" t="str">
        <f>IF(BJ5&lt;'Time Breakdown'!$A$9,"",IF(VLOOKUP(BJ5,'Time Breakdown'!$A$9:$E$425,2,1)=VLOOKUP(BJ4,'Time Breakdown'!$A$9:$E$425,2,1)," ",VLOOKUP(BJ5,'Time Breakdown'!$A$9:$E$425,2,1)))</f>
        <v xml:space="preserve"> </v>
      </c>
      <c r="BL5" s="357"/>
      <c r="BM5" s="94">
        <f>BM4+1/10000</f>
        <v>42075.000099999997</v>
      </c>
      <c r="BN5" s="36" t="str">
        <f>IF(BM5&lt;'Time Breakdown'!$A$9,"",IF(VLOOKUP(BM5,'Time Breakdown'!$A$9:$E$425,2,1)=VLOOKUP(BM4,'Time Breakdown'!$A$9:$E$425,2,1)," ",VLOOKUP(BM5,'Time Breakdown'!$A$9:$E$425,2,1)))</f>
        <v xml:space="preserve"> </v>
      </c>
      <c r="BO5" s="357"/>
      <c r="BP5" s="94">
        <f>BP4+1/10000</f>
        <v>42076.000099999997</v>
      </c>
      <c r="BQ5" s="36" t="str">
        <f>IF(BP5&lt;'Time Breakdown'!$A$9,"",IF(VLOOKUP(BP5,'Time Breakdown'!$A$9:$E$425,2,1)=VLOOKUP(BP4,'Time Breakdown'!$A$9:$E$425,2,1)," ",VLOOKUP(BP5,'Time Breakdown'!$A$9:$E$425,2,1)))</f>
        <v xml:space="preserve"> </v>
      </c>
      <c r="BR5" s="357"/>
      <c r="BS5" s="94">
        <f>BS4+1/10000</f>
        <v>42077.000099999997</v>
      </c>
      <c r="BT5" s="36" t="str">
        <f>IF(BS5&lt;'Time Breakdown'!$A$9,"",IF(VLOOKUP(BS5,'Time Breakdown'!$A$9:$E$425,2,1)=VLOOKUP(BS4,'Time Breakdown'!$A$9:$E$425,2,1)," ",VLOOKUP(BS5,'Time Breakdown'!$A$9:$E$425,2,1)))</f>
        <v xml:space="preserve"> </v>
      </c>
      <c r="BU5" s="357"/>
      <c r="BV5" s="94">
        <f>BV4+1/10000</f>
        <v>42078.000099999997</v>
      </c>
      <c r="BW5" s="36" t="str">
        <f>IF(BV5&lt;'Time Breakdown'!$A$9,"",IF(VLOOKUP(BV5,'Time Breakdown'!$A$9:$E$425,2,1)=VLOOKUP(BV4,'Time Breakdown'!$A$9:$E$425,2,1)," ",VLOOKUP(BV5,'Time Breakdown'!$A$9:$E$425,2,1)))</f>
        <v xml:space="preserve"> </v>
      </c>
      <c r="BX5" s="357"/>
      <c r="BY5" s="94">
        <f>BY4+1/10000</f>
        <v>42079.000099999997</v>
      </c>
      <c r="BZ5" s="36" t="str">
        <f>IF(BY5&lt;'Time Breakdown'!$A$9,"",IF(VLOOKUP(BY5,'Time Breakdown'!$A$9:$E$425,2,1)=VLOOKUP(BY4,'Time Breakdown'!$A$9:$E$425,2,1)," ",VLOOKUP(BY5,'Time Breakdown'!$A$9:$E$425,2,1)))</f>
        <v xml:space="preserve"> </v>
      </c>
      <c r="CA5" s="357"/>
      <c r="CB5" s="94">
        <f>CB4+1/10000</f>
        <v>42080.000099999997</v>
      </c>
      <c r="CC5" s="36" t="str">
        <f>IF(CB5&lt;'Time Breakdown'!$A$9,"",IF(VLOOKUP(CB5,'Time Breakdown'!$A$9:$E$425,2,1)=VLOOKUP(CB4,'Time Breakdown'!$A$9:$E$425,2,1)," ",VLOOKUP(CB5,'Time Breakdown'!$A$9:$E$425,2,1)))</f>
        <v xml:space="preserve"> </v>
      </c>
      <c r="CD5" s="357"/>
      <c r="CE5" s="94">
        <f>CE4+1/10000</f>
        <v>42081.000099999997</v>
      </c>
      <c r="CF5" s="36" t="str">
        <f>IF(CE5&lt;'Time Breakdown'!$A$9,"",IF(VLOOKUP(CE5,'Time Breakdown'!$A$9:$E$425,2,1)=VLOOKUP(CE4,'Time Breakdown'!$A$9:$E$425,2,1)," ",VLOOKUP(CE5,'Time Breakdown'!$A$9:$E$425,2,1)))</f>
        <v xml:space="preserve">P/U Baker PBR and RIH </v>
      </c>
      <c r="CG5" s="357"/>
      <c r="CH5" s="94">
        <f>CH4+1/10000</f>
        <v>42082.000099999997</v>
      </c>
      <c r="CI5" s="36" t="str">
        <f>IF(CH5&lt;'Time Breakdown'!$A$9,"",IF(VLOOKUP(CH5,'Time Breakdown'!$A$9:$E$425,2,1)=VLOOKUP(CH4,'Time Breakdown'!$A$9:$E$425,2,1)," ",VLOOKUP(CH5,'Time Breakdown'!$A$9:$E$425,2,1)))</f>
        <v xml:space="preserve"> </v>
      </c>
      <c r="CJ5" s="357"/>
      <c r="CK5" s="94">
        <f>CK4+1/10000</f>
        <v>42083.000099999997</v>
      </c>
      <c r="CL5" s="36" t="str">
        <f>IF(CK5&lt;'Time Breakdown'!$A$9,"",IF(VLOOKUP(CK5,'Time Breakdown'!$A$9:$E$425,2,1)=VLOOKUP(CK4,'Time Breakdown'!$A$9:$E$425,2,1)," ",VLOOKUP(CK5,'Time Breakdown'!$A$9:$E$425,2,1)))</f>
        <v xml:space="preserve"> </v>
      </c>
      <c r="CM5" s="357"/>
      <c r="CN5" s="94">
        <f>CN4+1/10000</f>
        <v>42084.000099999997</v>
      </c>
      <c r="CO5" s="36" t="str">
        <f>IF(CN5&lt;'Time Breakdown'!$A$9,"",IF(VLOOKUP(CN5,'Time Breakdown'!$A$9:$E$425,2,1)=VLOOKUP(CN4,'Time Breakdown'!$A$9:$E$425,2,1)," ",VLOOKUP(CN5,'Time Breakdown'!$A$9:$E$425,2,1)))</f>
        <v>L/O Liner # 3 running tool</v>
      </c>
      <c r="CP5" s="357"/>
      <c r="CQ5" s="94">
        <f>CQ4+1/10000</f>
        <v>42085.000099999997</v>
      </c>
      <c r="CR5" s="36" t="str">
        <f>IF(CQ5&lt;'Time Breakdown'!$A$9,"",IF(VLOOKUP(CQ5,'Time Breakdown'!$A$9:$E$425,2,1)=VLOOKUP(CQ4,'Time Breakdown'!$A$9:$E$425,2,1)," ",VLOOKUP(CQ5,'Time Breakdown'!$A$9:$E$425,2,1)))</f>
        <v xml:space="preserve"> </v>
      </c>
      <c r="CS5" s="357"/>
      <c r="CT5" s="94">
        <f>CT4+1/10000</f>
        <v>42086.000099999997</v>
      </c>
      <c r="CU5" s="36" t="str">
        <f>IF(CT5&lt;'Time Breakdown'!$A$9,"",IF(VLOOKUP(CT5,'Time Breakdown'!$A$9:$E$425,2,1)=VLOOKUP(CT4,'Time Breakdown'!$A$9:$E$425,2,1)," ",VLOOKUP(CT5,'Time Breakdown'!$A$9:$E$425,2,1)))</f>
        <v xml:space="preserve"> </v>
      </c>
      <c r="CV5" s="357"/>
      <c r="CW5" s="94">
        <f>CW4+1/10000</f>
        <v>42087.000099999997</v>
      </c>
      <c r="CX5" s="36" t="str">
        <f>IF(CW5&lt;'Time Breakdown'!$A$9,"",IF(VLOOKUP(CW5,'Time Breakdown'!$A$9:$E$425,2,1)=VLOOKUP(CW4,'Time Breakdown'!$A$9:$E$425,2,1)," ",VLOOKUP(CW5,'Time Breakdown'!$A$9:$E$425,2,1)))</f>
        <v xml:space="preserve"> </v>
      </c>
      <c r="CY5" s="357"/>
      <c r="CZ5" s="94">
        <f>CZ4+1/10000</f>
        <v>42088.000099999997</v>
      </c>
      <c r="DA5" s="36" t="str">
        <f>IF(CZ5&lt;'Time Breakdown'!$A$9,"",IF(VLOOKUP(CZ5,'Time Breakdown'!$A$9:$E$425,2,1)=VLOOKUP(CZ4,'Time Breakdown'!$A$9:$E$425,2,1)," ",VLOOKUP(CZ5,'Time Breakdown'!$A$9:$E$425,2,1)))</f>
        <v>P/U &amp; M/U ROC, LVO, X/O, HS-IVC</v>
      </c>
      <c r="DB5" s="357"/>
      <c r="DC5" s="94">
        <f>DC4+1/10000</f>
        <v>42089.000099999997</v>
      </c>
      <c r="DD5" s="36" t="str">
        <f>IF(DC5&lt;'Time Breakdown'!$A$9,"",IF(VLOOKUP(DC5,'Time Breakdown'!$A$9:$E$425,2,1)=VLOOKUP(DC4,'Time Breakdown'!$A$9:$E$425,2,1)," ",VLOOKUP(DC5,'Time Breakdown'!$A$9:$E$425,2,1)))</f>
        <v xml:space="preserve"> </v>
      </c>
      <c r="DE5" s="357"/>
      <c r="DF5" s="94">
        <f>DF4+1/10000</f>
        <v>42090.000099999997</v>
      </c>
      <c r="DG5" s="36" t="str">
        <f>IF(DF5&lt;'Time Breakdown'!$A$9,"",IF(VLOOKUP(DF5,'Time Breakdown'!$A$9:$E$425,2,1)=VLOOKUP(DF4,'Time Breakdown'!$A$9:$E$425,2,1)," ",VLOOKUP(DF5,'Time Breakdown'!$A$9:$E$425,2,1)))</f>
        <v xml:space="preserve"> </v>
      </c>
      <c r="DH5" s="357"/>
      <c r="DI5" s="94">
        <f>DI4+1/10000</f>
        <v>42091.000099999997</v>
      </c>
      <c r="DJ5" s="36" t="str">
        <f>IF(DI5&lt;'Time Breakdown'!$A$9,"",IF(VLOOKUP(DI5,'Time Breakdown'!$A$9:$E$425,2,1)=VLOOKUP(DI4,'Time Breakdown'!$A$9:$E$425,2,1)," ",VLOOKUP(DI5,'Time Breakdown'!$A$9:$E$425,2,1)))</f>
        <v>Shear GLV, inflow test GLV</v>
      </c>
      <c r="DK5" s="357"/>
      <c r="DL5" s="94">
        <f>DL4+1/10000</f>
        <v>42092.000099999997</v>
      </c>
      <c r="DM5" s="36" t="str">
        <f>IF(DL5&lt;'Time Breakdown'!$A$9,"",IF(VLOOKUP(DL5,'Time Breakdown'!$A$9:$E$425,2,1)=VLOOKUP(DL4,'Time Breakdown'!$A$9:$E$425,2,1)," ",VLOOKUP(DL5,'Time Breakdown'!$A$9:$E$425,2,1)))</f>
        <v>R/U Sline &amp; PCE, retrieve CRQ/DBSS, R/D Sline &amp; PCE</v>
      </c>
      <c r="DN5" s="357"/>
      <c r="DO5" s="94">
        <f>DO4+1/10000</f>
        <v>42093.000099999997</v>
      </c>
      <c r="DP5" s="36" t="str">
        <f>IF(DO5&lt;'Time Breakdown'!$A$9,"",IF(VLOOKUP(DO5,'Time Breakdown'!$A$9:$E$425,2,1)=VLOOKUP(DO4,'Time Breakdown'!$A$9:$E$425,2,1)," ",VLOOKUP(DO5,'Time Breakdown'!$A$9:$E$425,2,1)))</f>
        <v xml:space="preserve"> </v>
      </c>
      <c r="DQ5" s="357"/>
      <c r="DR5" s="94">
        <f>DR4+1/10000</f>
        <v>42094.000099999997</v>
      </c>
      <c r="DS5" s="36" t="str">
        <f>IF(DR5&lt;'Time Breakdown'!$A$9,"",IF(VLOOKUP(DR5,'Time Breakdown'!$A$9:$E$425,2,1)=VLOOKUP(DR4,'Time Breakdown'!$A$9:$E$425,2,1)," ",VLOOKUP(DR5,'Time Breakdown'!$A$9:$E$425,2,1)))</f>
        <v xml:space="preserve"> </v>
      </c>
      <c r="DT5" s="357"/>
      <c r="DU5" s="94">
        <f>DU4+1/10000</f>
        <v>42095.000099999997</v>
      </c>
      <c r="DV5" s="36" t="str">
        <f>IF(DU5&lt;'Time Breakdown'!$A$9,"",IF(VLOOKUP(DU5,'Time Breakdown'!$A$9:$E$425,2,1)=VLOOKUP(DU4,'Time Breakdown'!$A$9:$E$425,2,1)," ",VLOOKUP(DU5,'Time Breakdown'!$A$9:$E$425,2,1)))</f>
        <v xml:space="preserve"> </v>
      </c>
      <c r="DW5" s="357"/>
      <c r="DX5" s="94">
        <f>DX4+1/10000</f>
        <v>42096.000099999997</v>
      </c>
      <c r="DY5" s="36" t="str">
        <f>IF(DX5&lt;'Time Breakdown'!$A$9,"",IF(VLOOKUP(DX5,'Time Breakdown'!$A$9:$E$425,2,1)=VLOOKUP(DX4,'Time Breakdown'!$A$9:$E$425,2,1)," ",VLOOKUP(DX5,'Time Breakdown'!$A$9:$E$425,2,1)))</f>
        <v xml:space="preserve"> </v>
      </c>
      <c r="DZ5" s="357"/>
    </row>
    <row r="6" spans="2:130" ht="15" customHeight="1" x14ac:dyDescent="0.3">
      <c r="B6" s="94">
        <f>B5+1/24</f>
        <v>42054.041676666668</v>
      </c>
      <c r="C6" s="36" t="str">
        <f>IF(B6&lt;'Time Breakdown'!$A$9,"",IF(VLOOKUP(B6,'Time Breakdown'!$A$9:$E$428,2,1)=VLOOKUP(B5,'Time Breakdown'!$A$9:$E$428,2,1)," ",VLOOKUP(B6,'Time Breakdown'!$A$9:$E$428,2,1)))</f>
        <v/>
      </c>
      <c r="D6" s="355"/>
      <c r="E6" s="94">
        <f>E5+1/24</f>
        <v>42055.041766666662</v>
      </c>
      <c r="F6" s="36" t="str">
        <f>IF(E6&lt;'Time Breakdown'!$A$9,"",IF(VLOOKUP(E6,'Time Breakdown'!$A$9:$E$428,2,1)=VLOOKUP(E5,'Time Breakdown'!$A$9:$E$428,2,1)," ",VLOOKUP(E6,'Time Breakdown'!$A$9:$E$428,2,1)))</f>
        <v xml:space="preserve"> </v>
      </c>
      <c r="G6" s="355"/>
      <c r="H6" s="94">
        <f t="shared" ref="H6:H21" si="0">H5+1/24</f>
        <v>42056.041766666662</v>
      </c>
      <c r="I6" s="36" t="str">
        <f>IF(H6&lt;'Time Breakdown'!$A$9,"",IF(VLOOKUP(H6,'Time Breakdown'!$A$9:$E$428,2,1)=VLOOKUP(H5,'Time Breakdown'!$A$9:$E$428,2,1)," ",VLOOKUP(H6,'Time Breakdown'!$A$9:$E$428,2,1)))</f>
        <v xml:space="preserve"> </v>
      </c>
      <c r="J6" s="355"/>
      <c r="K6" s="94">
        <f t="shared" ref="K6:K21" si="1">K5+1/24</f>
        <v>42057.041766666662</v>
      </c>
      <c r="L6" s="36" t="str">
        <f>IF(K6&lt;'Time Breakdown'!$A$9,"",IF(VLOOKUP(K6,'Time Breakdown'!$A$9:$E$428,2,1)=VLOOKUP(K5,'Time Breakdown'!$A$9:$E$428,2,1)," ",VLOOKUP(K6,'Time Breakdown'!$A$9:$E$428,2,1)))</f>
        <v>Gyro data take check shot survey. SDC take one gyro single shot survey</v>
      </c>
      <c r="M6" s="355"/>
      <c r="N6" s="94">
        <f t="shared" ref="N6:N21" si="2">N5+1/24</f>
        <v>42058.041766666662</v>
      </c>
      <c r="O6" s="36" t="str">
        <f>IF(N6&lt;'Time Breakdown'!$A$9,"",IF(VLOOKUP(N6,'Time Breakdown'!$A$9:$E$428,2,1)=VLOOKUP(N5,'Time Breakdown'!$A$9:$E$428,2,1)," ",VLOOKUP(N6,'Time Breakdown'!$A$9:$E$428,2,1)))</f>
        <v xml:space="preserve">Drill 16" hole to ± 2,837 ft </v>
      </c>
      <c r="P6" s="355"/>
      <c r="Q6" s="94">
        <f t="shared" ref="Q6:Q21" si="3">Q5+1/24</f>
        <v>42059.041766666662</v>
      </c>
      <c r="R6" s="36" t="str">
        <f>IF(Q6&lt;'Time Breakdown'!$A$9,"",IF(VLOOKUP(Q6,'Time Breakdown'!$A$9:$E$428,2,1)=VLOOKUP(Q5,'Time Breakdown'!$A$9:$E$428,2,1)," ",VLOOKUP(Q6,'Time Breakdown'!$A$9:$E$428,2,1)))</f>
        <v xml:space="preserve"> </v>
      </c>
      <c r="S6" s="355"/>
      <c r="T6" s="94">
        <f t="shared" ref="T6:T28" si="4">T5+1/24</f>
        <v>42060.041766666662</v>
      </c>
      <c r="U6" s="36" t="str">
        <f>IF(T6&lt;'Time Breakdown'!$A$9,"",IF(VLOOKUP(T6,'Time Breakdown'!$A$9:$E$428,2,1)=VLOOKUP(T5,'Time Breakdown'!$A$9:$E$428,2,1)," ",VLOOKUP(T6,'Time Breakdown'!$A$9:$E$428,2,1)))</f>
        <v xml:space="preserve"> </v>
      </c>
      <c r="V6" s="355"/>
      <c r="W6" s="94">
        <f t="shared" ref="W6:W28" si="5">W5+1/24</f>
        <v>42061.041766666662</v>
      </c>
      <c r="X6" s="36" t="str">
        <f>IF(W6&lt;'Time Breakdown'!$A$9,"",IF(VLOOKUP(W6,'Time Breakdown'!$A$9:$E$428,2,1)=VLOOKUP(W5,'Time Breakdown'!$A$9:$E$428,2,1)," ",VLOOKUP(W6,'Time Breakdown'!$A$9:$E$428,2,1)))</f>
        <v xml:space="preserve"> </v>
      </c>
      <c r="Y6" s="355"/>
      <c r="Z6" s="94">
        <f t="shared" ref="Z6:Z28" si="6">Z5+1/24</f>
        <v>42062.041766666662</v>
      </c>
      <c r="AA6" s="36" t="str">
        <f>IF(Z6&lt;'Time Breakdown'!$A$9,"",IF(VLOOKUP(Z6,'Time Breakdown'!$A$9:$E$428,2,1)=VLOOKUP(Z5,'Time Breakdown'!$A$9:$E$428,2,1)," ",VLOOKUP(Z6,'Time Breakdown'!$A$9:$E$428,2,1)))</f>
        <v xml:space="preserve">POOH </v>
      </c>
      <c r="AB6" s="355"/>
      <c r="AC6" s="94">
        <f t="shared" ref="AC6:AC21" si="7">AC5+1/24</f>
        <v>42063.041766666662</v>
      </c>
      <c r="AD6" s="36" t="str">
        <f>IF(AC6&lt;'Time Breakdown'!$A$9,"",IF(VLOOKUP(AC6,'Time Breakdown'!$A$9:$E$428,2,1)=VLOOKUP(AC5,'Time Breakdown'!$A$9:$E$428,2,1)," ",VLOOKUP(AC6,'Time Breakdown'!$A$9:$E$428,2,1)))</f>
        <v xml:space="preserve"> </v>
      </c>
      <c r="AE6" s="355"/>
      <c r="AF6" s="94">
        <f t="shared" ref="AF6:AF28" si="8">AF5+1/24</f>
        <v>42064.041766666662</v>
      </c>
      <c r="AG6" s="36" t="str">
        <f>IF(AF6&lt;'Time Breakdown'!$A$9,"",IF(VLOOKUP(AF6,'Time Breakdown'!$A$9:$E$428,2,1)=VLOOKUP(AF5,'Time Breakdown'!$A$9:$E$428,2,1)," ",VLOOKUP(AF6,'Time Breakdown'!$A$9:$E$428,2,1)))</f>
        <v xml:space="preserve"> </v>
      </c>
      <c r="AH6" s="355"/>
      <c r="AI6" s="94">
        <f t="shared" ref="AI6:AI28" si="9">AI5+1/24</f>
        <v>42065.041766666662</v>
      </c>
      <c r="AJ6" s="36" t="str">
        <f>IF(AI6&lt;'Time Breakdown'!$A$9,"",IF(VLOOKUP(AI6,'Time Breakdown'!$A$9:$E$428,2,1)=VLOOKUP(AI5,'Time Breakdown'!$A$9:$E$428,2,1)," ",VLOOKUP(AI6,'Time Breakdown'!$A$9:$E$428,2,1)))</f>
        <v xml:space="preserve"> </v>
      </c>
      <c r="AK6" s="355"/>
      <c r="AL6" s="94">
        <f t="shared" ref="AL6:AL28" si="10">AL5+1/24</f>
        <v>42066.041766666662</v>
      </c>
      <c r="AM6" s="36" t="str">
        <f>IF(AL6&lt;'Time Breakdown'!$A$9,"",IF(VLOOKUP(AL6,'Time Breakdown'!$A$9:$E$428,2,1)=VLOOKUP(AL5,'Time Breakdown'!$A$9:$E$428,2,1)," ",VLOOKUP(AL6,'Time Breakdown'!$A$9:$E$428,2,1)))</f>
        <v>B/R OOH from 3,170 ft to shoe at 2,837 ft at 30 mins/std</v>
      </c>
      <c r="AN6" s="355"/>
      <c r="AO6" s="94">
        <f t="shared" ref="AO6:AO21" si="11">AO5+1/24</f>
        <v>42067.041766666662</v>
      </c>
      <c r="AP6" s="36" t="str">
        <f>IF(AO6&lt;'Time Breakdown'!$A$9,"",IF(VLOOKUP(AO6,'Time Breakdown'!$A$9:$E$428,2,1)=VLOOKUP(AO5,'Time Breakdown'!$A$9:$E$428,2,1)," ",VLOOKUP(AO6,'Time Breakdown'!$A$9:$E$428,2,1)))</f>
        <v>RIH 9-5/8" csg to 7,169 ft</v>
      </c>
      <c r="AQ6" s="355"/>
      <c r="AR6" s="94">
        <f t="shared" ref="AR6:AR28" si="12">AR5+1/24</f>
        <v>42068.041766666662</v>
      </c>
      <c r="AS6" s="36" t="str">
        <f>IF(AR6&lt;'Time Breakdown'!$A$9,"",IF(VLOOKUP(AR6,'Time Breakdown'!$A$9:$E$428,2,1)=VLOOKUP(AR5,'Time Breakdown'!$A$9:$E$428,2,1)," ",VLOOKUP(AR6,'Time Breakdown'!$A$9:$E$428,2,1)))</f>
        <v xml:space="preserve"> </v>
      </c>
      <c r="AT6" s="355"/>
      <c r="AU6" s="94">
        <f t="shared" ref="AU6:AU28" si="13">AU5+1/24</f>
        <v>42069.041766666662</v>
      </c>
      <c r="AV6" s="36" t="str">
        <f>IF(AU6&lt;'Time Breakdown'!$A$9,"",IF(VLOOKUP(AU6,'Time Breakdown'!$A$9:$E$428,2,1)=VLOOKUP(AU5,'Time Breakdown'!$A$9:$E$428,2,1)," ",VLOOKUP(AU6,'Time Breakdown'!$A$9:$E$428,2,1)))</f>
        <v xml:space="preserve"> </v>
      </c>
      <c r="AW6" s="355"/>
      <c r="AX6" s="94">
        <f t="shared" ref="AX6:AX28" si="14">AX5+1/24</f>
        <v>42070.041766666662</v>
      </c>
      <c r="AY6" s="36" t="str">
        <f>IF(AX6&lt;'Time Breakdown'!$A$9,"",IF(VLOOKUP(AX6,'Time Breakdown'!$A$9:$E$428,2,1)=VLOOKUP(AX5,'Time Breakdown'!$A$9:$E$428,2,1)," ",VLOOKUP(AX6,'Time Breakdown'!$A$9:$E$428,2,1)))</f>
        <v xml:space="preserve"> </v>
      </c>
      <c r="AZ6" s="355"/>
      <c r="BA6" s="94">
        <f t="shared" ref="BA6:BA21" si="15">BA5+1/24</f>
        <v>42071.041766666662</v>
      </c>
      <c r="BB6" s="36" t="str">
        <f>IF(BA6&lt;'Time Breakdown'!$A$9,"",IF(VLOOKUP(BA6,'Time Breakdown'!$A$9:$E$428,2,1)=VLOOKUP(BA5,'Time Breakdown'!$A$9:$E$428,2,1)," ",VLOOKUP(BA6,'Time Breakdown'!$A$9:$E$428,2,1)))</f>
        <v xml:space="preserve"> </v>
      </c>
      <c r="BC6" s="355"/>
      <c r="BD6" s="94">
        <f t="shared" ref="BD6:BD28" si="16">BD5+1/24</f>
        <v>42072.041766666662</v>
      </c>
      <c r="BE6" s="36" t="str">
        <f>IF(BD6&lt;'Time Breakdown'!$A$9,"",IF(VLOOKUP(BD6,'Time Breakdown'!$A$9:$E$428,2,1)=VLOOKUP(BD5,'Time Breakdown'!$A$9:$E$428,2,1)," ",VLOOKUP(BD6,'Time Breakdown'!$A$9:$E$428,2,1)))</f>
        <v xml:space="preserve"> </v>
      </c>
      <c r="BF6" s="355"/>
      <c r="BG6" s="94">
        <f t="shared" ref="BG6:BG28" si="17">BG5+1/24</f>
        <v>42073.041766666662</v>
      </c>
      <c r="BH6" s="36" t="str">
        <f>IF(BG6&lt;'Time Breakdown'!$A$9,"",IF(VLOOKUP(BG6,'Time Breakdown'!$A$9:$E$428,2,1)=VLOOKUP(BG5,'Time Breakdown'!$A$9:$E$428,2,1)," ",VLOOKUP(BG6,'Time Breakdown'!$A$9:$E$428,2,1)))</f>
        <v xml:space="preserve"> </v>
      </c>
      <c r="BI6" s="355"/>
      <c r="BJ6" s="94">
        <f t="shared" ref="BJ6:BJ28" si="18">BJ5+1/24</f>
        <v>42074.041766666662</v>
      </c>
      <c r="BK6" s="36" t="str">
        <f>IF(BJ6&lt;'Time Breakdown'!$A$9,"",IF(VLOOKUP(BJ6,'Time Breakdown'!$A$9:$E$428,2,1)=VLOOKUP(BJ5,'Time Breakdown'!$A$9:$E$428,2,1)," ",VLOOKUP(BJ6,'Time Breakdown'!$A$9:$E$428,2,1)))</f>
        <v xml:space="preserve"> </v>
      </c>
      <c r="BL6" s="355"/>
      <c r="BM6" s="94">
        <f t="shared" ref="BM6:BM21" si="19">BM5+1/24</f>
        <v>42075.041766666662</v>
      </c>
      <c r="BN6" s="36" t="str">
        <f>IF(BM6&lt;'Time Breakdown'!$A$9,"",IF(VLOOKUP(BM6,'Time Breakdown'!$A$9:$E$428,2,1)=VLOOKUP(BM5,'Time Breakdown'!$A$9:$E$428,2,1)," ",VLOOKUP(BM6,'Time Breakdown'!$A$9:$E$428,2,1)))</f>
        <v xml:space="preserve"> </v>
      </c>
      <c r="BO6" s="355"/>
      <c r="BP6" s="94">
        <f t="shared" ref="BP6:BP28" si="20">BP5+1/24</f>
        <v>42076.041766666662</v>
      </c>
      <c r="BQ6" s="36" t="str">
        <f>IF(BP6&lt;'Time Breakdown'!$A$9,"",IF(VLOOKUP(BP6,'Time Breakdown'!$A$9:$E$428,2,1)=VLOOKUP(BP5,'Time Breakdown'!$A$9:$E$428,2,1)," ",VLOOKUP(BP6,'Time Breakdown'!$A$9:$E$428,2,1)))</f>
        <v xml:space="preserve"> </v>
      </c>
      <c r="BR6" s="355"/>
      <c r="BS6" s="94">
        <f t="shared" ref="BS6:BS28" si="21">BS5+1/24</f>
        <v>42077.041766666662</v>
      </c>
      <c r="BT6" s="36" t="str">
        <f>IF(BS6&lt;'Time Breakdown'!$A$9,"",IF(VLOOKUP(BS6,'Time Breakdown'!$A$9:$E$428,2,1)=VLOOKUP(BS5,'Time Breakdown'!$A$9:$E$428,2,1)," ",VLOOKUP(BS6,'Time Breakdown'!$A$9:$E$428,2,1)))</f>
        <v xml:space="preserve"> </v>
      </c>
      <c r="BU6" s="355"/>
      <c r="BV6" s="94">
        <f t="shared" ref="BV6:BV28" si="22">BV5+1/24</f>
        <v>42078.041766666662</v>
      </c>
      <c r="BW6" s="36" t="str">
        <f>IF(BV6&lt;'Time Breakdown'!$A$9,"",IF(VLOOKUP(BV6,'Time Breakdown'!$A$9:$E$428,2,1)=VLOOKUP(BV5,'Time Breakdown'!$A$9:$E$428,2,1)," ",VLOOKUP(BV6,'Time Breakdown'!$A$9:$E$428,2,1)))</f>
        <v xml:space="preserve"> </v>
      </c>
      <c r="BX6" s="355"/>
      <c r="BY6" s="94">
        <f t="shared" ref="BY6:BY21" si="23">BY5+1/24</f>
        <v>42079.041766666662</v>
      </c>
      <c r="BZ6" s="36" t="str">
        <f>IF(BY6&lt;'Time Breakdown'!$A$9,"",IF(VLOOKUP(BY6,'Time Breakdown'!$A$9:$E$428,2,1)=VLOOKUP(BY5,'Time Breakdown'!$A$9:$E$428,2,1)," ",VLOOKUP(BY6,'Time Breakdown'!$A$9:$E$428,2,1)))</f>
        <v xml:space="preserve"> </v>
      </c>
      <c r="CA6" s="355"/>
      <c r="CB6" s="94">
        <f t="shared" ref="CB6:CB28" si="24">CB5+1/24</f>
        <v>42080.041766666662</v>
      </c>
      <c r="CC6" s="36" t="str">
        <f>IF(CB6&lt;'Time Breakdown'!$A$9,"",IF(VLOOKUP(CB6,'Time Breakdown'!$A$9:$E$428,2,1)=VLOOKUP(CB5,'Time Breakdown'!$A$9:$E$428,2,1)," ",VLOOKUP(CB6,'Time Breakdown'!$A$9:$E$428,2,1)))</f>
        <v xml:space="preserve"> </v>
      </c>
      <c r="CD6" s="355"/>
      <c r="CE6" s="94">
        <f t="shared" ref="CE6:CE28" si="25">CE5+1/24</f>
        <v>42081.041766666662</v>
      </c>
      <c r="CF6" s="36" t="str">
        <f>IF(CE6&lt;'Time Breakdown'!$A$9,"",IF(VLOOKUP(CE6,'Time Breakdown'!$A$9:$E$428,2,1)=VLOOKUP(CE5,'Time Breakdown'!$A$9:$E$428,2,1)," ",VLOOKUP(CE6,'Time Breakdown'!$A$9:$E$428,2,1)))</f>
        <v>RIH 2,400 ft pre-drilled 7" liner</v>
      </c>
      <c r="CG6" s="355"/>
      <c r="CH6" s="94">
        <f t="shared" ref="CH6:CH28" si="26">CH5+1/24</f>
        <v>42082.041766666662</v>
      </c>
      <c r="CI6" s="36" t="str">
        <f>IF(CH6&lt;'Time Breakdown'!$A$9,"",IF(VLOOKUP(CH6,'Time Breakdown'!$A$9:$E$428,2,1)=VLOOKUP(CH5,'Time Breakdown'!$A$9:$E$428,2,1)," ",VLOOKUP(CH6,'Time Breakdown'!$A$9:$E$428,2,1)))</f>
        <v xml:space="preserve">POOH from ± 16,236 ft to 9-5/8" shoe </v>
      </c>
      <c r="CJ6" s="355"/>
      <c r="CK6" s="94">
        <f t="shared" ref="CK6:CK21" si="27">CK5+1/24</f>
        <v>42083.041766666662</v>
      </c>
      <c r="CL6" s="36" t="str">
        <f>IF(CK6&lt;'Time Breakdown'!$A$9,"",IF(VLOOKUP(CK6,'Time Breakdown'!$A$9:$E$428,2,1)=VLOOKUP(CK5,'Time Breakdown'!$A$9:$E$428,2,1)," ",VLOOKUP(CK6,'Time Breakdown'!$A$9:$E$428,2,1)))</f>
        <v xml:space="preserve"> </v>
      </c>
      <c r="CM6" s="355"/>
      <c r="CN6" s="94">
        <f t="shared" ref="CN6:CN28" si="28">CN5+1/24</f>
        <v>42084.041766666662</v>
      </c>
      <c r="CO6" s="36" t="str">
        <f>IF(CN6&lt;'Time Breakdown'!$A$9,"",IF(VLOOKUP(CN6,'Time Breakdown'!$A$9:$E$428,2,1)=VLOOKUP(CN5,'Time Breakdown'!$A$9:$E$428,2,1)," ",VLOOKUP(CN6,'Time Breakdown'!$A$9:$E$428,2,1)))</f>
        <v xml:space="preserve">C/O to 7" liner equipment </v>
      </c>
      <c r="CP6" s="355"/>
      <c r="CQ6" s="94">
        <f t="shared" ref="CQ6:CQ28" si="29">CQ5+1/24</f>
        <v>42085.041766666662</v>
      </c>
      <c r="CR6" s="36" t="str">
        <f>IF(CQ6&lt;'Time Breakdown'!$A$9,"",IF(VLOOKUP(CQ6,'Time Breakdown'!$A$9:$E$428,2,1)=VLOOKUP(CQ5,'Time Breakdown'!$A$9:$E$428,2,1)," ",VLOOKUP(CQ6,'Time Breakdown'!$A$9:$E$428,2,1)))</f>
        <v xml:space="preserve">F/C well, POOH to surface </v>
      </c>
      <c r="CS6" s="355"/>
      <c r="CT6" s="94">
        <f t="shared" ref="CT6:CT28" si="30">CT5+1/24</f>
        <v>42086.041766666662</v>
      </c>
      <c r="CU6" s="36" t="str">
        <f>IF(CT6&lt;'Time Breakdown'!$A$9,"",IF(VLOOKUP(CT6,'Time Breakdown'!$A$9:$E$428,2,1)=VLOOKUP(CT5,'Time Breakdown'!$A$9:$E$428,2,1)," ",VLOOKUP(CT6,'Time Breakdown'!$A$9:$E$428,2,1)))</f>
        <v xml:space="preserve"> </v>
      </c>
      <c r="CV6" s="355"/>
      <c r="CW6" s="94">
        <f t="shared" ref="CW6:CW21" si="31">CW5+1/24</f>
        <v>42087.041766666662</v>
      </c>
      <c r="CX6" s="36" t="str">
        <f>IF(CW6&lt;'Time Breakdown'!$A$9,"",IF(VLOOKUP(CW6,'Time Breakdown'!$A$9:$E$428,2,1)=VLOOKUP(CW5,'Time Breakdown'!$A$9:$E$428,2,1)," ",VLOOKUP(CW6,'Time Breakdown'!$A$9:$E$428,2,1)))</f>
        <v xml:space="preserve"> </v>
      </c>
      <c r="CY6" s="355"/>
      <c r="CZ6" s="94">
        <f t="shared" ref="CZ6:CZ28" si="32">CZ5+1/24</f>
        <v>42088.041766666662</v>
      </c>
      <c r="DA6" s="36" t="str">
        <f>IF(CZ6&lt;'Time Breakdown'!$A$9,"",IF(VLOOKUP(CZ6,'Time Breakdown'!$A$9:$E$428,2,1)=VLOOKUP(CZ5,'Time Breakdown'!$A$9:$E$428,2,1)," ",VLOOKUP(CZ6,'Time Breakdown'!$A$9:$E$428,2,1)))</f>
        <v xml:space="preserve"> </v>
      </c>
      <c r="DB6" s="355"/>
      <c r="DC6" s="94">
        <f t="shared" ref="DC6:DC28" si="33">DC5+1/24</f>
        <v>42089.041766666662</v>
      </c>
      <c r="DD6" s="36" t="str">
        <f>IF(DC6&lt;'Time Breakdown'!$A$9,"",IF(VLOOKUP(DC6,'Time Breakdown'!$A$9:$E$428,2,1)=VLOOKUP(DC5,'Time Breakdown'!$A$9:$E$428,2,1)," ",VLOOKUP(DC6,'Time Breakdown'!$A$9:$E$428,2,1)))</f>
        <v xml:space="preserve"> </v>
      </c>
      <c r="DE6" s="355"/>
      <c r="DF6" s="94">
        <f t="shared" ref="DF6:DF28" si="34">DF5+1/24</f>
        <v>42090.041766666662</v>
      </c>
      <c r="DG6" s="36" t="str">
        <f>IF(DF6&lt;'Time Breakdown'!$A$9,"",IF(VLOOKUP(DF6,'Time Breakdown'!$A$9:$E$428,2,1)=VLOOKUP(DF5,'Time Breakdown'!$A$9:$E$428,2,1)," ",VLOOKUP(DF6,'Time Breakdown'!$A$9:$E$428,2,1)))</f>
        <v xml:space="preserve"> </v>
      </c>
      <c r="DH6" s="355"/>
      <c r="DI6" s="94">
        <f t="shared" ref="DI6:DI21" si="35">DI5+1/24</f>
        <v>42091.041766666662</v>
      </c>
      <c r="DJ6" s="36" t="str">
        <f>IF(DI6&lt;'Time Breakdown'!$A$9,"",IF(VLOOKUP(DI6,'Time Breakdown'!$A$9:$E$428,2,1)=VLOOKUP(DI5,'Time Breakdown'!$A$9:$E$428,2,1)," ",VLOOKUP(DI6,'Time Breakdown'!$A$9:$E$428,2,1)))</f>
        <v>R/U Sline, install CRQ/DBSS, P/T, R/D Sline</v>
      </c>
      <c r="DK6" s="355"/>
      <c r="DL6" s="94">
        <f t="shared" ref="DL6:DL28" si="36">DL5+1/24</f>
        <v>42092.041766666662</v>
      </c>
      <c r="DM6" s="36" t="str">
        <f>IF(DL6&lt;'Time Breakdown'!$A$9,"",IF(VLOOKUP(DL6,'Time Breakdown'!$A$9:$E$428,2,1)=VLOOKUP(DL5,'Time Breakdown'!$A$9:$E$428,2,1)," ",VLOOKUP(DL6,'Time Breakdown'!$A$9:$E$428,2,1)))</f>
        <v xml:space="preserve"> </v>
      </c>
      <c r="DN6" s="355"/>
      <c r="DO6" s="94">
        <f t="shared" ref="DO6:DO28" si="37">DO5+1/24</f>
        <v>42093.041766666662</v>
      </c>
      <c r="DP6" s="36" t="str">
        <f>IF(DO6&lt;'Time Breakdown'!$A$9,"",IF(VLOOKUP(DO6,'Time Breakdown'!$A$9:$E$428,2,1)=VLOOKUP(DO5,'Time Breakdown'!$A$9:$E$428,2,1)," ",VLOOKUP(DO6,'Time Breakdown'!$A$9:$E$428,2,1)))</f>
        <v xml:space="preserve"> </v>
      </c>
      <c r="DQ6" s="355"/>
      <c r="DR6" s="94">
        <f t="shared" ref="DR6:DR28" si="38">DR5+1/24</f>
        <v>42094.041766666662</v>
      </c>
      <c r="DS6" s="36" t="str">
        <f>IF(DR6&lt;'Time Breakdown'!$A$9,"",IF(VLOOKUP(DR6,'Time Breakdown'!$A$9:$E$428,2,1)=VLOOKUP(DR5,'Time Breakdown'!$A$9:$E$428,2,1)," ",VLOOKUP(DR6,'Time Breakdown'!$A$9:$E$428,2,1)))</f>
        <v xml:space="preserve"> </v>
      </c>
      <c r="DT6" s="355"/>
      <c r="DU6" s="94">
        <f t="shared" ref="DU6:DU21" si="39">DU5+1/24</f>
        <v>42095.041766666662</v>
      </c>
      <c r="DV6" s="36" t="str">
        <f>IF(DU6&lt;'Time Breakdown'!$A$9,"",IF(VLOOKUP(DU6,'Time Breakdown'!$A$9:$E$428,2,1)=VLOOKUP(DU5,'Time Breakdown'!$A$9:$E$428,2,1)," ",VLOOKUP(DU6,'Time Breakdown'!$A$9:$E$428,2,1)))</f>
        <v xml:space="preserve"> </v>
      </c>
      <c r="DW6" s="355"/>
      <c r="DX6" s="94">
        <f t="shared" ref="DX6:DX28" si="40">DX5+1/24</f>
        <v>42096.041766666662</v>
      </c>
      <c r="DY6" s="36" t="str">
        <f>IF(DX6&lt;'Time Breakdown'!$A$9,"",IF(VLOOKUP(DX6,'Time Breakdown'!$A$9:$E$428,2,1)=VLOOKUP(DX5,'Time Breakdown'!$A$9:$E$428,2,1)," ",VLOOKUP(DX6,'Time Breakdown'!$A$9:$E$428,2,1)))</f>
        <v xml:space="preserve"> </v>
      </c>
      <c r="DZ6" s="355"/>
    </row>
    <row r="7" spans="2:130" ht="15" customHeight="1" x14ac:dyDescent="0.3">
      <c r="B7" s="94">
        <f t="shared" ref="B7:B28" si="41">B6+1/24</f>
        <v>42054.083343333332</v>
      </c>
      <c r="C7" s="36" t="str">
        <f>IF(B7&lt;'Time Breakdown'!$A$9,"",IF(VLOOKUP(B7,'Time Breakdown'!$A$9:$E$428,2,1)=VLOOKUP(B6,'Time Breakdown'!$A$9:$E$428,2,1)," ",VLOOKUP(B7,'Time Breakdown'!$A$9:$E$428,2,1)))</f>
        <v/>
      </c>
      <c r="D7" s="355"/>
      <c r="E7" s="94">
        <f t="shared" ref="E7:E28" si="42">E6+1/24</f>
        <v>42055.083433333326</v>
      </c>
      <c r="F7" s="36" t="str">
        <f>IF(E7&lt;'Time Breakdown'!$A$9,"",IF(VLOOKUP(E7,'Time Breakdown'!$A$9:$E$428,2,1)=VLOOKUP(E6,'Time Breakdown'!$A$9:$E$428,2,1)," ",VLOOKUP(E7,'Time Breakdown'!$A$9:$E$428,2,1)))</f>
        <v xml:space="preserve"> </v>
      </c>
      <c r="G7" s="355"/>
      <c r="H7" s="94">
        <f t="shared" si="0"/>
        <v>42056.083433333326</v>
      </c>
      <c r="I7" s="36" t="str">
        <f>IF(H7&lt;'Time Breakdown'!$A$9,"",IF(VLOOKUP(H7,'Time Breakdown'!$A$9:$E$428,2,1)=VLOOKUP(H6,'Time Breakdown'!$A$9:$E$428,2,1)," ",VLOOKUP(H7,'Time Breakdown'!$A$9:$E$428,2,1)))</f>
        <v xml:space="preserve">N/U bell nipple </v>
      </c>
      <c r="J7" s="355"/>
      <c r="K7" s="94">
        <f t="shared" si="1"/>
        <v>42057.083433333326</v>
      </c>
      <c r="L7" s="36" t="str">
        <f>IF(K7&lt;'Time Breakdown'!$A$9,"",IF(VLOOKUP(K7,'Time Breakdown'!$A$9:$E$428,2,1)=VLOOKUP(K6,'Time Breakdown'!$A$9:$E$428,2,1)," ",VLOOKUP(K7,'Time Breakdown'!$A$9:$E$428,2,1)))</f>
        <v xml:space="preserve"> </v>
      </c>
      <c r="M7" s="355"/>
      <c r="N7" s="94">
        <f t="shared" si="2"/>
        <v>42058.083433333326</v>
      </c>
      <c r="O7" s="36" t="str">
        <f>IF(N7&lt;'Time Breakdown'!$A$9,"",IF(VLOOKUP(N7,'Time Breakdown'!$A$9:$E$428,2,1)=VLOOKUP(N6,'Time Breakdown'!$A$9:$E$428,2,1)," ",VLOOKUP(N7,'Time Breakdown'!$A$9:$E$428,2,1)))</f>
        <v xml:space="preserve"> </v>
      </c>
      <c r="P7" s="355"/>
      <c r="Q7" s="94">
        <f t="shared" si="3"/>
        <v>42059.083433333326</v>
      </c>
      <c r="R7" s="36" t="str">
        <f>IF(Q7&lt;'Time Breakdown'!$A$9,"",IF(VLOOKUP(Q7,'Time Breakdown'!$A$9:$E$428,2,1)=VLOOKUP(Q6,'Time Breakdown'!$A$9:$E$428,2,1)," ",VLOOKUP(Q7,'Time Breakdown'!$A$9:$E$428,2,1)))</f>
        <v>Pump sweeps, Circ hole clean</v>
      </c>
      <c r="S7" s="355"/>
      <c r="T7" s="94">
        <f t="shared" si="4"/>
        <v>42060.083433333326</v>
      </c>
      <c r="U7" s="36" t="str">
        <f>IF(T7&lt;'Time Breakdown'!$A$9,"",IF(VLOOKUP(T7,'Time Breakdown'!$A$9:$E$428,2,1)=VLOOKUP(T6,'Time Breakdown'!$A$9:$E$428,2,1)," ",VLOOKUP(T7,'Time Breakdown'!$A$9:$E$428,2,1)))</f>
        <v xml:space="preserve"> </v>
      </c>
      <c r="V7" s="355"/>
      <c r="W7" s="94">
        <f t="shared" si="5"/>
        <v>42061.083433333326</v>
      </c>
      <c r="X7" s="36" t="str">
        <f>IF(W7&lt;'Time Breakdown'!$A$9,"",IF(VLOOKUP(W7,'Time Breakdown'!$A$9:$E$428,2,1)=VLOOKUP(W6,'Time Breakdown'!$A$9:$E$428,2,1)," ",VLOOKUP(W7,'Time Breakdown'!$A$9:$E$428,2,1)))</f>
        <v>Heavy lift - N/U HP riser &amp; BOP's</v>
      </c>
      <c r="Y7" s="355"/>
      <c r="Z7" s="94">
        <f t="shared" si="6"/>
        <v>42062.083433333326</v>
      </c>
      <c r="AA7" s="36" t="str">
        <f>IF(Z7&lt;'Time Breakdown'!$A$9,"",IF(VLOOKUP(Z7,'Time Breakdown'!$A$9:$E$428,2,1)=VLOOKUP(Z6,'Time Breakdown'!$A$9:$E$428,2,1)," ",VLOOKUP(Z7,'Time Breakdown'!$A$9:$E$428,2,1)))</f>
        <v xml:space="preserve"> </v>
      </c>
      <c r="AB7" s="355"/>
      <c r="AC7" s="94">
        <f t="shared" si="7"/>
        <v>42063.083433333326</v>
      </c>
      <c r="AD7" s="36" t="str">
        <f>IF(AC7&lt;'Time Breakdown'!$A$9,"",IF(VLOOKUP(AC7,'Time Breakdown'!$A$9:$E$428,2,1)=VLOOKUP(AC6,'Time Breakdown'!$A$9:$E$428,2,1)," ",VLOOKUP(AC7,'Time Breakdown'!$A$9:$E$428,2,1)))</f>
        <v xml:space="preserve"> </v>
      </c>
      <c r="AE7" s="355"/>
      <c r="AF7" s="94">
        <f t="shared" si="8"/>
        <v>42064.083433333326</v>
      </c>
      <c r="AG7" s="36" t="str">
        <f>IF(AF7&lt;'Time Breakdown'!$A$9,"",IF(VLOOKUP(AF7,'Time Breakdown'!$A$9:$E$428,2,1)=VLOOKUP(AF6,'Time Breakdown'!$A$9:$E$428,2,1)," ",VLOOKUP(AF7,'Time Breakdown'!$A$9:$E$428,2,1)))</f>
        <v xml:space="preserve"> </v>
      </c>
      <c r="AH7" s="355"/>
      <c r="AI7" s="94">
        <f t="shared" si="9"/>
        <v>42065.083433333326</v>
      </c>
      <c r="AJ7" s="36" t="str">
        <f>IF(AI7&lt;'Time Breakdown'!$A$9,"",IF(VLOOKUP(AI7,'Time Breakdown'!$A$9:$E$428,2,1)=VLOOKUP(AI6,'Time Breakdown'!$A$9:$E$428,2,1)," ",VLOOKUP(AI7,'Time Breakdown'!$A$9:$E$428,2,1)))</f>
        <v xml:space="preserve"> </v>
      </c>
      <c r="AK7" s="355"/>
      <c r="AL7" s="94">
        <f t="shared" si="10"/>
        <v>42066.083433333326</v>
      </c>
      <c r="AM7" s="36" t="str">
        <f>IF(AL7&lt;'Time Breakdown'!$A$9,"",IF(VLOOKUP(AL7,'Time Breakdown'!$A$9:$E$428,2,1)=VLOOKUP(AL6,'Time Breakdown'!$A$9:$E$428,2,1)," ",VLOOKUP(AL7,'Time Breakdown'!$A$9:$E$428,2,1)))</f>
        <v xml:space="preserve"> </v>
      </c>
      <c r="AN7" s="355"/>
      <c r="AO7" s="94">
        <f t="shared" si="11"/>
        <v>42067.083433333326</v>
      </c>
      <c r="AP7" s="36" t="str">
        <f>IF(AO7&lt;'Time Breakdown'!$A$9,"",IF(VLOOKUP(AO7,'Time Breakdown'!$A$9:$E$428,2,1)=VLOOKUP(AO6,'Time Breakdown'!$A$9:$E$428,2,1)," ",VLOOKUP(AO7,'Time Breakdown'!$A$9:$E$428,2,1)))</f>
        <v xml:space="preserve"> </v>
      </c>
      <c r="AQ7" s="355"/>
      <c r="AR7" s="94">
        <f t="shared" si="12"/>
        <v>42068.083433333326</v>
      </c>
      <c r="AS7" s="36" t="str">
        <f>IF(AR7&lt;'Time Breakdown'!$A$9,"",IF(VLOOKUP(AR7,'Time Breakdown'!$A$9:$E$428,2,1)=VLOOKUP(AR6,'Time Breakdown'!$A$9:$E$428,2,1)," ",VLOOKUP(AR7,'Time Breakdown'!$A$9:$E$428,2,1)))</f>
        <v xml:space="preserve"> </v>
      </c>
      <c r="AT7" s="355"/>
      <c r="AU7" s="94">
        <f t="shared" si="13"/>
        <v>42069.083433333326</v>
      </c>
      <c r="AV7" s="36" t="str">
        <f>IF(AU7&lt;'Time Breakdown'!$A$9,"",IF(VLOOKUP(AU7,'Time Breakdown'!$A$9:$E$428,2,1)=VLOOKUP(AU6,'Time Breakdown'!$A$9:$E$428,2,1)," ",VLOOKUP(AU7,'Time Breakdown'!$A$9:$E$428,2,1)))</f>
        <v>Make up CTT Test SOV to 3,500. POOH and L/O CTT.</v>
      </c>
      <c r="AW7" s="355"/>
      <c r="AX7" s="94">
        <f t="shared" si="14"/>
        <v>42070.083433333326</v>
      </c>
      <c r="AY7" s="36" t="str">
        <f>IF(AX7&lt;'Time Breakdown'!$A$9,"",IF(VLOOKUP(AX7,'Time Breakdown'!$A$9:$E$428,2,1)=VLOOKUP(AX6,'Time Breakdown'!$A$9:$E$428,2,1)," ",VLOOKUP(AX7,'Time Breakdown'!$A$9:$E$428,2,1)))</f>
        <v xml:space="preserve"> </v>
      </c>
      <c r="AZ7" s="355"/>
      <c r="BA7" s="94">
        <f t="shared" si="15"/>
        <v>42071.083433333326</v>
      </c>
      <c r="BB7" s="36" t="str">
        <f>IF(BA7&lt;'Time Breakdown'!$A$9,"",IF(VLOOKUP(BA7,'Time Breakdown'!$A$9:$E$428,2,1)=VLOOKUP(BA6,'Time Breakdown'!$A$9:$E$428,2,1)," ",VLOOKUP(BA7,'Time Breakdown'!$A$9:$E$428,2,1)))</f>
        <v xml:space="preserve"> </v>
      </c>
      <c r="BC7" s="355"/>
      <c r="BD7" s="94">
        <f t="shared" si="16"/>
        <v>42072.083433333326</v>
      </c>
      <c r="BE7" s="36" t="str">
        <f>IF(BD7&lt;'Time Breakdown'!$A$9,"",IF(VLOOKUP(BD7,'Time Breakdown'!$A$9:$E$428,2,1)=VLOOKUP(BD6,'Time Breakdown'!$A$9:$E$428,2,1)," ",VLOOKUP(BD7,'Time Breakdown'!$A$9:$E$428,2,1)))</f>
        <v xml:space="preserve"> </v>
      </c>
      <c r="BF7" s="355"/>
      <c r="BG7" s="94">
        <f t="shared" si="17"/>
        <v>42073.083433333326</v>
      </c>
      <c r="BH7" s="36" t="str">
        <f>IF(BG7&lt;'Time Breakdown'!$A$9,"",IF(VLOOKUP(BG7,'Time Breakdown'!$A$9:$E$428,2,1)=VLOOKUP(BG6,'Time Breakdown'!$A$9:$E$428,2,1)," ",VLOOKUP(BG7,'Time Breakdown'!$A$9:$E$428,2,1)))</f>
        <v xml:space="preserve"> </v>
      </c>
      <c r="BI7" s="355"/>
      <c r="BJ7" s="94">
        <f t="shared" si="18"/>
        <v>42074.083433333326</v>
      </c>
      <c r="BK7" s="36" t="str">
        <f>IF(BJ7&lt;'Time Breakdown'!$A$9,"",IF(VLOOKUP(BJ7,'Time Breakdown'!$A$9:$E$428,2,1)=VLOOKUP(BJ6,'Time Breakdown'!$A$9:$E$428,2,1)," ",VLOOKUP(BJ7,'Time Breakdown'!$A$9:$E$428,2,1)))</f>
        <v xml:space="preserve"> </v>
      </c>
      <c r="BL7" s="355"/>
      <c r="BM7" s="94">
        <f t="shared" si="19"/>
        <v>42075.083433333326</v>
      </c>
      <c r="BN7" s="36" t="str">
        <f>IF(BM7&lt;'Time Breakdown'!$A$9,"",IF(VLOOKUP(BM7,'Time Breakdown'!$A$9:$E$428,2,1)=VLOOKUP(BM6,'Time Breakdown'!$A$9:$E$428,2,1)," ",VLOOKUP(BM7,'Time Breakdown'!$A$9:$E$428,2,1)))</f>
        <v xml:space="preserve"> </v>
      </c>
      <c r="BO7" s="355"/>
      <c r="BP7" s="94">
        <f t="shared" si="20"/>
        <v>42076.083433333326</v>
      </c>
      <c r="BQ7" s="36" t="str">
        <f>IF(BP7&lt;'Time Breakdown'!$A$9,"",IF(VLOOKUP(BP7,'Time Breakdown'!$A$9:$E$428,2,1)=VLOOKUP(BP6,'Time Breakdown'!$A$9:$E$428,2,1)," ",VLOOKUP(BP7,'Time Breakdown'!$A$9:$E$428,2,1)))</f>
        <v xml:space="preserve"> </v>
      </c>
      <c r="BR7" s="355"/>
      <c r="BS7" s="94">
        <f t="shared" si="21"/>
        <v>42077.083433333326</v>
      </c>
      <c r="BT7" s="36" t="str">
        <f>IF(BS7&lt;'Time Breakdown'!$A$9,"",IF(VLOOKUP(BS7,'Time Breakdown'!$A$9:$E$428,2,1)=VLOOKUP(BS6,'Time Breakdown'!$A$9:$E$428,2,1)," ",VLOOKUP(BS7,'Time Breakdown'!$A$9:$E$428,2,1)))</f>
        <v xml:space="preserve">Circ clean at 9-5/8" shoe, flow check </v>
      </c>
      <c r="BU7" s="355"/>
      <c r="BV7" s="94">
        <f t="shared" si="22"/>
        <v>42078.083433333326</v>
      </c>
      <c r="BW7" s="36" t="str">
        <f>IF(BV7&lt;'Time Breakdown'!$A$9,"",IF(VLOOKUP(BV7,'Time Breakdown'!$A$9:$E$428,2,1)=VLOOKUP(BV6,'Time Breakdown'!$A$9:$E$428,2,1)," ",VLOOKUP(BV7,'Time Breakdown'!$A$9:$E$428,2,1)))</f>
        <v xml:space="preserve"> </v>
      </c>
      <c r="BX7" s="355"/>
      <c r="BY7" s="94">
        <f t="shared" si="23"/>
        <v>42079.083433333326</v>
      </c>
      <c r="BZ7" s="36" t="str">
        <f>IF(BY7&lt;'Time Breakdown'!$A$9,"",IF(VLOOKUP(BY7,'Time Breakdown'!$A$9:$E$428,2,1)=VLOOKUP(BY6,'Time Breakdown'!$A$9:$E$428,2,1)," ",VLOOKUP(BY7,'Time Breakdown'!$A$9:$E$428,2,1)))</f>
        <v xml:space="preserve"> </v>
      </c>
      <c r="CA7" s="355"/>
      <c r="CB7" s="94">
        <f t="shared" si="24"/>
        <v>42080.083433333326</v>
      </c>
      <c r="CC7" s="36" t="str">
        <f>IF(CB7&lt;'Time Breakdown'!$A$9,"",IF(VLOOKUP(CB7,'Time Breakdown'!$A$9:$E$428,2,1)=VLOOKUP(CB6,'Time Breakdown'!$A$9:$E$428,2,1)," ",VLOOKUP(CB7,'Time Breakdown'!$A$9:$E$428,2,1)))</f>
        <v xml:space="preserve"> </v>
      </c>
      <c r="CD7" s="355"/>
      <c r="CE7" s="94">
        <f t="shared" si="25"/>
        <v>42081.083433333326</v>
      </c>
      <c r="CF7" s="36" t="str">
        <f>IF(CE7&lt;'Time Breakdown'!$A$9,"",IF(VLOOKUP(CE7,'Time Breakdown'!$A$9:$E$428,2,1)=VLOOKUP(CE6,'Time Breakdown'!$A$9:$E$428,2,1)," ",VLOOKUP(CE7,'Time Breakdown'!$A$9:$E$428,2,1)))</f>
        <v xml:space="preserve"> </v>
      </c>
      <c r="CG7" s="355"/>
      <c r="CH7" s="94">
        <f t="shared" si="26"/>
        <v>42082.083433333326</v>
      </c>
      <c r="CI7" s="36" t="str">
        <f>IF(CH7&lt;'Time Breakdown'!$A$9,"",IF(VLOOKUP(CH7,'Time Breakdown'!$A$9:$E$428,2,1)=VLOOKUP(CH6,'Time Breakdown'!$A$9:$E$428,2,1)," ",VLOOKUP(CH7,'Time Breakdown'!$A$9:$E$428,2,1)))</f>
        <v xml:space="preserve"> </v>
      </c>
      <c r="CJ7" s="355"/>
      <c r="CK7" s="94">
        <f t="shared" si="27"/>
        <v>42083.083433333326</v>
      </c>
      <c r="CL7" s="36" t="str">
        <f>IF(CK7&lt;'Time Breakdown'!$A$9,"",IF(VLOOKUP(CK7,'Time Breakdown'!$A$9:$E$428,2,1)=VLOOKUP(CK6,'Time Breakdown'!$A$9:$E$428,2,1)," ",VLOOKUP(CK7,'Time Breakdown'!$A$9:$E$428,2,1)))</f>
        <v>C/O to 5" DP equipment</v>
      </c>
      <c r="CM7" s="355"/>
      <c r="CN7" s="94">
        <f t="shared" si="28"/>
        <v>42084.083433333326</v>
      </c>
      <c r="CO7" s="36" t="str">
        <f>IF(CN7&lt;'Time Breakdown'!$A$9,"",IF(VLOOKUP(CN7,'Time Breakdown'!$A$9:$E$428,2,1)=VLOOKUP(CN6,'Time Breakdown'!$A$9:$E$428,2,1)," ",VLOOKUP(CN7,'Time Breakdown'!$A$9:$E$428,2,1)))</f>
        <v xml:space="preserve">RIH 7" liner # 4  p/u seal stem to PBR </v>
      </c>
      <c r="CP7" s="355"/>
      <c r="CQ7" s="94">
        <f t="shared" si="29"/>
        <v>42085.083433333326</v>
      </c>
      <c r="CR7" s="36" t="str">
        <f>IF(CQ7&lt;'Time Breakdown'!$A$9,"",IF(VLOOKUP(CQ7,'Time Breakdown'!$A$9:$E$428,2,1)=VLOOKUP(CQ6,'Time Breakdown'!$A$9:$E$428,2,1)," ",VLOOKUP(CQ7,'Time Breakdown'!$A$9:$E$428,2,1)))</f>
        <v xml:space="preserve"> </v>
      </c>
      <c r="CS7" s="355"/>
      <c r="CT7" s="94">
        <f t="shared" si="30"/>
        <v>42086.083433333326</v>
      </c>
      <c r="CU7" s="36" t="str">
        <f>IF(CT7&lt;'Time Breakdown'!$A$9,"",IF(VLOOKUP(CT7,'Time Breakdown'!$A$9:$E$428,2,1)=VLOOKUP(CT6,'Time Breakdown'!$A$9:$E$428,2,1)," ",VLOOKUP(CT7,'Time Breakdown'!$A$9:$E$428,2,1)))</f>
        <v xml:space="preserve"> </v>
      </c>
      <c r="CV7" s="355"/>
      <c r="CW7" s="94">
        <f t="shared" si="31"/>
        <v>42087.083433333326</v>
      </c>
      <c r="CX7" s="36" t="str">
        <f>IF(CW7&lt;'Time Breakdown'!$A$9,"",IF(VLOOKUP(CW7,'Time Breakdown'!$A$9:$E$428,2,1)=VLOOKUP(CW6,'Time Breakdown'!$A$9:$E$428,2,1)," ",VLOOKUP(CW7,'Time Breakdown'!$A$9:$E$428,2,1)))</f>
        <v xml:space="preserve"> </v>
      </c>
      <c r="CY7" s="355"/>
      <c r="CZ7" s="94">
        <f t="shared" si="32"/>
        <v>42088.083433333326</v>
      </c>
      <c r="DA7" s="36" t="str">
        <f>IF(CZ7&lt;'Time Breakdown'!$A$9,"",IF(VLOOKUP(CZ7,'Time Breakdown'!$A$9:$E$428,2,1)=VLOOKUP(CZ6,'Time Breakdown'!$A$9:$E$428,2,1)," ",VLOOKUP(CZ7,'Time Breakdown'!$A$9:$E$428,2,1)))</f>
        <v xml:space="preserve"> </v>
      </c>
      <c r="DB7" s="355"/>
      <c r="DC7" s="94">
        <f t="shared" si="33"/>
        <v>42089.083433333326</v>
      </c>
      <c r="DD7" s="36" t="str">
        <f>IF(DC7&lt;'Time Breakdown'!$A$9,"",IF(VLOOKUP(DC7,'Time Breakdown'!$A$9:$E$428,2,1)=VLOOKUP(DC6,'Time Breakdown'!$A$9:$E$428,2,1)," ",VLOOKUP(DC7,'Time Breakdown'!$A$9:$E$428,2,1)))</f>
        <v xml:space="preserve"> </v>
      </c>
      <c r="DE7" s="355"/>
      <c r="DF7" s="94">
        <f t="shared" si="34"/>
        <v>42090.083433333326</v>
      </c>
      <c r="DG7" s="36" t="str">
        <f>IF(DF7&lt;'Time Breakdown'!$A$9,"",IF(VLOOKUP(DF7,'Time Breakdown'!$A$9:$E$428,2,1)=VLOOKUP(DF6,'Time Breakdown'!$A$9:$E$428,2,1)," ",VLOOKUP(DF7,'Time Breakdown'!$A$9:$E$428,2,1)))</f>
        <v xml:space="preserve"> </v>
      </c>
      <c r="DH7" s="355"/>
      <c r="DI7" s="94">
        <f t="shared" si="35"/>
        <v>42091.083433333326</v>
      </c>
      <c r="DJ7" s="36" t="str">
        <f>IF(DI7&lt;'Time Breakdown'!$A$9,"",IF(VLOOKUP(DI7,'Time Breakdown'!$A$9:$E$428,2,1)=VLOOKUP(DI6,'Time Breakdown'!$A$9:$E$428,2,1)," ",VLOOKUP(DI7,'Time Breakdown'!$A$9:$E$428,2,1)))</f>
        <v xml:space="preserve"> </v>
      </c>
      <c r="DK7" s="355"/>
      <c r="DL7" s="94">
        <f t="shared" si="36"/>
        <v>42092.083433333326</v>
      </c>
      <c r="DM7" s="36" t="str">
        <f>IF(DL7&lt;'Time Breakdown'!$A$9,"",IF(VLOOKUP(DL7,'Time Breakdown'!$A$9:$E$428,2,1)=VLOOKUP(DL6,'Time Breakdown'!$A$9:$E$428,2,1)," ",VLOOKUP(DL7,'Time Breakdown'!$A$9:$E$428,2,1)))</f>
        <v xml:space="preserve"> </v>
      </c>
      <c r="DN7" s="355"/>
      <c r="DO7" s="94">
        <f t="shared" si="37"/>
        <v>42093.083433333326</v>
      </c>
      <c r="DP7" s="36" t="str">
        <f>IF(DO7&lt;'Time Breakdown'!$A$9,"",IF(VLOOKUP(DO7,'Time Breakdown'!$A$9:$E$428,2,1)=VLOOKUP(DO6,'Time Breakdown'!$A$9:$E$428,2,1)," ",VLOOKUP(DO7,'Time Breakdown'!$A$9:$E$428,2,1)))</f>
        <v xml:space="preserve"> </v>
      </c>
      <c r="DQ7" s="355"/>
      <c r="DR7" s="94">
        <f t="shared" si="38"/>
        <v>42094.083433333326</v>
      </c>
      <c r="DS7" s="36" t="str">
        <f>IF(DR7&lt;'Time Breakdown'!$A$9,"",IF(VLOOKUP(DR7,'Time Breakdown'!$A$9:$E$428,2,1)=VLOOKUP(DR6,'Time Breakdown'!$A$9:$E$428,2,1)," ",VLOOKUP(DR7,'Time Breakdown'!$A$9:$E$428,2,1)))</f>
        <v xml:space="preserve"> </v>
      </c>
      <c r="DT7" s="355"/>
      <c r="DU7" s="94">
        <f t="shared" si="39"/>
        <v>42095.083433333326</v>
      </c>
      <c r="DV7" s="36" t="str">
        <f>IF(DU7&lt;'Time Breakdown'!$A$9,"",IF(VLOOKUP(DU7,'Time Breakdown'!$A$9:$E$428,2,1)=VLOOKUP(DU6,'Time Breakdown'!$A$9:$E$428,2,1)," ",VLOOKUP(DU7,'Time Breakdown'!$A$9:$E$428,2,1)))</f>
        <v xml:space="preserve"> </v>
      </c>
      <c r="DW7" s="355"/>
      <c r="DX7" s="94">
        <f t="shared" si="40"/>
        <v>42096.083433333326</v>
      </c>
      <c r="DY7" s="36" t="str">
        <f>IF(DX7&lt;'Time Breakdown'!$A$9,"",IF(VLOOKUP(DX7,'Time Breakdown'!$A$9:$E$428,2,1)=VLOOKUP(DX6,'Time Breakdown'!$A$9:$E$428,2,1)," ",VLOOKUP(DX7,'Time Breakdown'!$A$9:$E$428,2,1)))</f>
        <v xml:space="preserve"> </v>
      </c>
      <c r="DZ7" s="355"/>
    </row>
    <row r="8" spans="2:130" ht="15" customHeight="1" x14ac:dyDescent="0.3">
      <c r="B8" s="94">
        <f t="shared" si="41"/>
        <v>42054.125009999996</v>
      </c>
      <c r="C8" s="36" t="str">
        <f>IF(B8&lt;'Time Breakdown'!$A$9,"",IF(VLOOKUP(B8,'Time Breakdown'!$A$9:$E$428,2,1)=VLOOKUP(B7,'Time Breakdown'!$A$9:$E$428,2,1)," ",VLOOKUP(B8,'Time Breakdown'!$A$9:$E$428,2,1)))</f>
        <v/>
      </c>
      <c r="D8" s="355"/>
      <c r="E8" s="94">
        <f t="shared" si="42"/>
        <v>42055.12509999999</v>
      </c>
      <c r="F8" s="36" t="str">
        <f>IF(E8&lt;'Time Breakdown'!$A$9,"",IF(VLOOKUP(E8,'Time Breakdown'!$A$9:$E$428,2,1)=VLOOKUP(E7,'Time Breakdown'!$A$9:$E$428,2,1)," ",VLOOKUP(E8,'Time Breakdown'!$A$9:$E$428,2,1)))</f>
        <v xml:space="preserve"> </v>
      </c>
      <c r="G8" s="355"/>
      <c r="H8" s="94">
        <f t="shared" si="0"/>
        <v>42056.12509999999</v>
      </c>
      <c r="I8" s="36" t="str">
        <f>IF(H8&lt;'Time Breakdown'!$A$9,"",IF(VLOOKUP(H8,'Time Breakdown'!$A$9:$E$428,2,1)=VLOOKUP(H7,'Time Breakdown'!$A$9:$E$428,2,1)," ",VLOOKUP(H8,'Time Breakdown'!$A$9:$E$428,2,1)))</f>
        <v>N/u flood line</v>
      </c>
      <c r="J8" s="355"/>
      <c r="K8" s="94">
        <f t="shared" si="1"/>
        <v>42057.12509999999</v>
      </c>
      <c r="L8" s="36" t="str">
        <f>IF(K8&lt;'Time Breakdown'!$A$9,"",IF(VLOOKUP(K8,'Time Breakdown'!$A$9:$E$428,2,1)=VLOOKUP(K7,'Time Breakdown'!$A$9:$E$428,2,1)," ",VLOOKUP(K8,'Time Breakdown'!$A$9:$E$428,2,1)))</f>
        <v>Clean out conductor to 593 ft</v>
      </c>
      <c r="M8" s="355"/>
      <c r="N8" s="94">
        <f t="shared" si="2"/>
        <v>42058.12509999999</v>
      </c>
      <c r="O8" s="36" t="str">
        <f>IF(N8&lt;'Time Breakdown'!$A$9,"",IF(VLOOKUP(N8,'Time Breakdown'!$A$9:$E$428,2,1)=VLOOKUP(N7,'Time Breakdown'!$A$9:$E$428,2,1)," ",VLOOKUP(N8,'Time Breakdown'!$A$9:$E$428,2,1)))</f>
        <v xml:space="preserve"> </v>
      </c>
      <c r="P8" s="355"/>
      <c r="Q8" s="94">
        <f t="shared" si="3"/>
        <v>42059.12509999999</v>
      </c>
      <c r="R8" s="36" t="str">
        <f>IF(Q8&lt;'Time Breakdown'!$A$9,"",IF(VLOOKUP(Q8,'Time Breakdown'!$A$9:$E$428,2,1)=VLOOKUP(Q7,'Time Breakdown'!$A$9:$E$428,2,1)," ",VLOOKUP(Q8,'Time Breakdown'!$A$9:$E$428,2,1)))</f>
        <v>B/R OOH to ± 1,800 ft</v>
      </c>
      <c r="S8" s="355"/>
      <c r="T8" s="94">
        <f t="shared" si="4"/>
        <v>42060.12509999999</v>
      </c>
      <c r="U8" s="36" t="str">
        <f>IF(T8&lt;'Time Breakdown'!$A$9,"",IF(VLOOKUP(T8,'Time Breakdown'!$A$9:$E$428,2,1)=VLOOKUP(T7,'Time Breakdown'!$A$9:$E$428,2,1)," ",VLOOKUP(T8,'Time Breakdown'!$A$9:$E$428,2,1)))</f>
        <v xml:space="preserve"> </v>
      </c>
      <c r="V8" s="355"/>
      <c r="W8" s="94">
        <f t="shared" si="5"/>
        <v>42061.12509999999</v>
      </c>
      <c r="X8" s="36" t="str">
        <f>IF(W8&lt;'Time Breakdown'!$A$9,"",IF(VLOOKUP(W8,'Time Breakdown'!$A$9:$E$428,2,1)=VLOOKUP(W7,'Time Breakdown'!$A$9:$E$428,2,1)," ",VLOOKUP(W8,'Time Breakdown'!$A$9:$E$428,2,1)))</f>
        <v xml:space="preserve"> </v>
      </c>
      <c r="Y8" s="355"/>
      <c r="Z8" s="94">
        <f t="shared" si="6"/>
        <v>42062.12509999999</v>
      </c>
      <c r="AA8" s="36" t="str">
        <f>IF(Z8&lt;'Time Breakdown'!$A$9,"",IF(VLOOKUP(Z8,'Time Breakdown'!$A$9:$E$428,2,1)=VLOOKUP(Z7,'Time Breakdown'!$A$9:$E$428,2,1)," ",VLOOKUP(Z8,'Time Breakdown'!$A$9:$E$428,2,1)))</f>
        <v xml:space="preserve"> </v>
      </c>
      <c r="AB8" s="355"/>
      <c r="AC8" s="94">
        <f t="shared" si="7"/>
        <v>42063.12509999999</v>
      </c>
      <c r="AD8" s="36" t="str">
        <f>IF(AC8&lt;'Time Breakdown'!$A$9,"",IF(VLOOKUP(AC8,'Time Breakdown'!$A$9:$E$428,2,1)=VLOOKUP(AC7,'Time Breakdown'!$A$9:$E$428,2,1)," ",VLOOKUP(AC8,'Time Breakdown'!$A$9:$E$428,2,1)))</f>
        <v xml:space="preserve"> </v>
      </c>
      <c r="AE8" s="355"/>
      <c r="AF8" s="94">
        <f t="shared" si="8"/>
        <v>42064.12509999999</v>
      </c>
      <c r="AG8" s="36" t="str">
        <f>IF(AF8&lt;'Time Breakdown'!$A$9,"",IF(VLOOKUP(AF8,'Time Breakdown'!$A$9:$E$428,2,1)=VLOOKUP(AF7,'Time Breakdown'!$A$9:$E$428,2,1)," ",VLOOKUP(AF8,'Time Breakdown'!$A$9:$E$428,2,1)))</f>
        <v xml:space="preserve"> </v>
      </c>
      <c r="AH8" s="355"/>
      <c r="AI8" s="94">
        <f t="shared" si="9"/>
        <v>42065.12509999999</v>
      </c>
      <c r="AJ8" s="36" t="str">
        <f>IF(AI8&lt;'Time Breakdown'!$A$9,"",IF(VLOOKUP(AI8,'Time Breakdown'!$A$9:$E$428,2,1)=VLOOKUP(AI7,'Time Breakdown'!$A$9:$E$428,2,1)," ",VLOOKUP(AI8,'Time Breakdown'!$A$9:$E$428,2,1)))</f>
        <v xml:space="preserve"> </v>
      </c>
      <c r="AK8" s="355"/>
      <c r="AL8" s="94">
        <f t="shared" si="10"/>
        <v>42066.12509999999</v>
      </c>
      <c r="AM8" s="36" t="str">
        <f>IF(AL8&lt;'Time Breakdown'!$A$9,"",IF(VLOOKUP(AL8,'Time Breakdown'!$A$9:$E$428,2,1)=VLOOKUP(AL7,'Time Breakdown'!$A$9:$E$428,2,1)," ",VLOOKUP(AL8,'Time Breakdown'!$A$9:$E$428,2,1)))</f>
        <v xml:space="preserve"> </v>
      </c>
      <c r="AN8" s="355"/>
      <c r="AO8" s="94">
        <f t="shared" si="11"/>
        <v>42067.12509999999</v>
      </c>
      <c r="AP8" s="36" t="str">
        <f>IF(AO8&lt;'Time Breakdown'!$A$9,"",IF(VLOOKUP(AO8,'Time Breakdown'!$A$9:$E$428,2,1)=VLOOKUP(AO7,'Time Breakdown'!$A$9:$E$428,2,1)," ",VLOOKUP(AO8,'Time Breakdown'!$A$9:$E$428,2,1)))</f>
        <v xml:space="preserve"> </v>
      </c>
      <c r="AQ8" s="355"/>
      <c r="AR8" s="94">
        <f t="shared" si="12"/>
        <v>42068.12509999999</v>
      </c>
      <c r="AS8" s="36" t="str">
        <f>IF(AR8&lt;'Time Breakdown'!$A$9,"",IF(VLOOKUP(AR8,'Time Breakdown'!$A$9:$E$428,2,1)=VLOOKUP(AR7,'Time Breakdown'!$A$9:$E$428,2,1)," ",VLOOKUP(AR8,'Time Breakdown'!$A$9:$E$428,2,1)))</f>
        <v xml:space="preserve">Displace &amp; bump plug </v>
      </c>
      <c r="AT8" s="355"/>
      <c r="AU8" s="94">
        <f t="shared" si="13"/>
        <v>42069.12509999999</v>
      </c>
      <c r="AV8" s="36" t="str">
        <f>IF(AU8&lt;'Time Breakdown'!$A$9,"",IF(VLOOKUP(AU8,'Time Breakdown'!$A$9:$E$428,2,1)=VLOOKUP(AU7,'Time Breakdown'!$A$9:$E$428,2,1)," ",VLOOKUP(AU8,'Time Breakdown'!$A$9:$E$428,2,1)))</f>
        <v xml:space="preserve"> </v>
      </c>
      <c r="AW8" s="355"/>
      <c r="AX8" s="94">
        <f t="shared" si="14"/>
        <v>42070.12509999999</v>
      </c>
      <c r="AY8" s="36" t="str">
        <f>IF(AX8&lt;'Time Breakdown'!$A$9,"",IF(VLOOKUP(AX8,'Time Breakdown'!$A$9:$E$428,2,1)=VLOOKUP(AX7,'Time Breakdown'!$A$9:$E$428,2,1)," ",VLOOKUP(AX8,'Time Breakdown'!$A$9:$E$428,2,1)))</f>
        <v xml:space="preserve"> </v>
      </c>
      <c r="AZ8" s="355"/>
      <c r="BA8" s="94">
        <f t="shared" si="15"/>
        <v>42071.12509999999</v>
      </c>
      <c r="BB8" s="36" t="str">
        <f>IF(BA8&lt;'Time Breakdown'!$A$9,"",IF(VLOOKUP(BA8,'Time Breakdown'!$A$9:$E$428,2,1)=VLOOKUP(BA7,'Time Breakdown'!$A$9:$E$428,2,1)," ",VLOOKUP(BA8,'Time Breakdown'!$A$9:$E$428,2,1)))</f>
        <v xml:space="preserve"> </v>
      </c>
      <c r="BC8" s="355"/>
      <c r="BD8" s="94">
        <f t="shared" si="16"/>
        <v>42072.12509999999</v>
      </c>
      <c r="BE8" s="36" t="str">
        <f>IF(BD8&lt;'Time Breakdown'!$A$9,"",IF(VLOOKUP(BD8,'Time Breakdown'!$A$9:$E$428,2,1)=VLOOKUP(BD7,'Time Breakdown'!$A$9:$E$428,2,1)," ",VLOOKUP(BD8,'Time Breakdown'!$A$9:$E$428,2,1)))</f>
        <v xml:space="preserve"> </v>
      </c>
      <c r="BF8" s="355"/>
      <c r="BG8" s="94">
        <f t="shared" si="17"/>
        <v>42073.12509999999</v>
      </c>
      <c r="BH8" s="36" t="str">
        <f>IF(BG8&lt;'Time Breakdown'!$A$9,"",IF(VLOOKUP(BG8,'Time Breakdown'!$A$9:$E$428,2,1)=VLOOKUP(BG7,'Time Breakdown'!$A$9:$E$428,2,1)," ",VLOOKUP(BG8,'Time Breakdown'!$A$9:$E$428,2,1)))</f>
        <v xml:space="preserve"> </v>
      </c>
      <c r="BI8" s="355"/>
      <c r="BJ8" s="94">
        <f t="shared" si="18"/>
        <v>42074.12509999999</v>
      </c>
      <c r="BK8" s="36" t="str">
        <f>IF(BJ8&lt;'Time Breakdown'!$A$9,"",IF(VLOOKUP(BJ8,'Time Breakdown'!$A$9:$E$428,2,1)=VLOOKUP(BJ7,'Time Breakdown'!$A$9:$E$428,2,1)," ",VLOOKUP(BJ8,'Time Breakdown'!$A$9:$E$428,2,1)))</f>
        <v xml:space="preserve"> </v>
      </c>
      <c r="BL8" s="355"/>
      <c r="BM8" s="94">
        <f t="shared" si="19"/>
        <v>42075.12509999999</v>
      </c>
      <c r="BN8" s="36" t="str">
        <f>IF(BM8&lt;'Time Breakdown'!$A$9,"",IF(VLOOKUP(BM8,'Time Breakdown'!$A$9:$E$428,2,1)=VLOOKUP(BM7,'Time Breakdown'!$A$9:$E$428,2,1)," ",VLOOKUP(BM8,'Time Breakdown'!$A$9:$E$428,2,1)))</f>
        <v xml:space="preserve"> </v>
      </c>
      <c r="BO8" s="355"/>
      <c r="BP8" s="94">
        <f t="shared" si="20"/>
        <v>42076.12509999999</v>
      </c>
      <c r="BQ8" s="36" t="str">
        <f>IF(BP8&lt;'Time Breakdown'!$A$9,"",IF(VLOOKUP(BP8,'Time Breakdown'!$A$9:$E$428,2,1)=VLOOKUP(BP7,'Time Breakdown'!$A$9:$E$428,2,1)," ",VLOOKUP(BP8,'Time Breakdown'!$A$9:$E$428,2,1)))</f>
        <v xml:space="preserve"> </v>
      </c>
      <c r="BR8" s="355"/>
      <c r="BS8" s="94">
        <f t="shared" si="21"/>
        <v>42077.12509999999</v>
      </c>
      <c r="BT8" s="36" t="str">
        <f>IF(BS8&lt;'Time Breakdown'!$A$9,"",IF(VLOOKUP(BS8,'Time Breakdown'!$A$9:$E$428,2,1)=VLOOKUP(BS7,'Time Breakdown'!$A$9:$E$428,2,1)," ",VLOOKUP(BS8,'Time Breakdown'!$A$9:$E$428,2,1)))</f>
        <v>Service TDS. Drops inspection F/C well,</v>
      </c>
      <c r="BU8" s="355"/>
      <c r="BV8" s="94">
        <f t="shared" si="22"/>
        <v>42078.12509999999</v>
      </c>
      <c r="BW8" s="36" t="str">
        <f>IF(BV8&lt;'Time Breakdown'!$A$9,"",IF(VLOOKUP(BV8,'Time Breakdown'!$A$9:$E$428,2,1)=VLOOKUP(BV7,'Time Breakdown'!$A$9:$E$428,2,1)," ",VLOOKUP(BV8,'Time Breakdown'!$A$9:$E$428,2,1)))</f>
        <v>Clean and clear rig floor and PJSM</v>
      </c>
      <c r="BX8" s="355"/>
      <c r="BY8" s="94">
        <f t="shared" si="23"/>
        <v>42079.12509999999</v>
      </c>
      <c r="BZ8" s="36" t="str">
        <f>IF(BY8&lt;'Time Breakdown'!$A$9,"",IF(VLOOKUP(BY8,'Time Breakdown'!$A$9:$E$428,2,1)=VLOOKUP(BY7,'Time Breakdown'!$A$9:$E$428,2,1)," ",VLOOKUP(BY8,'Time Breakdown'!$A$9:$E$428,2,1)))</f>
        <v xml:space="preserve"> </v>
      </c>
      <c r="CA8" s="355"/>
      <c r="CB8" s="94">
        <f t="shared" si="24"/>
        <v>42080.12509999999</v>
      </c>
      <c r="CC8" s="36" t="str">
        <f>IF(CB8&lt;'Time Breakdown'!$A$9,"",IF(VLOOKUP(CB8,'Time Breakdown'!$A$9:$E$428,2,1)=VLOOKUP(CB7,'Time Breakdown'!$A$9:$E$428,2,1)," ",VLOOKUP(CB8,'Time Breakdown'!$A$9:$E$428,2,1)))</f>
        <v xml:space="preserve"> </v>
      </c>
      <c r="CD8" s="355"/>
      <c r="CE8" s="94">
        <f t="shared" si="25"/>
        <v>42081.12509999999</v>
      </c>
      <c r="CF8" s="36" t="str">
        <f>IF(CE8&lt;'Time Breakdown'!$A$9,"",IF(VLOOKUP(CE8,'Time Breakdown'!$A$9:$E$428,2,1)=VLOOKUP(CE7,'Time Breakdown'!$A$9:$E$428,2,1)," ",VLOOKUP(CE8,'Time Breakdown'!$A$9:$E$428,2,1)))</f>
        <v xml:space="preserve"> </v>
      </c>
      <c r="CG8" s="355"/>
      <c r="CH8" s="94">
        <f t="shared" si="26"/>
        <v>42082.12509999999</v>
      </c>
      <c r="CI8" s="36" t="str">
        <f>IF(CH8&lt;'Time Breakdown'!$A$9,"",IF(VLOOKUP(CH8,'Time Breakdown'!$A$9:$E$428,2,1)=VLOOKUP(CH7,'Time Breakdown'!$A$9:$E$428,2,1)," ",VLOOKUP(CH8,'Time Breakdown'!$A$9:$E$428,2,1)))</f>
        <v xml:space="preserve"> </v>
      </c>
      <c r="CJ8" s="355"/>
      <c r="CK8" s="94">
        <f t="shared" si="27"/>
        <v>42083.12509999999</v>
      </c>
      <c r="CL8" s="36" t="str">
        <f>IF(CK8&lt;'Time Breakdown'!$A$9,"",IF(VLOOKUP(CK8,'Time Breakdown'!$A$9:$E$428,2,1)=VLOOKUP(CK7,'Time Breakdown'!$A$9:$E$428,2,1)," ",VLOOKUP(CK8,'Time Breakdown'!$A$9:$E$428,2,1)))</f>
        <v>M/U liner setting sleeve / PBR</v>
      </c>
      <c r="CM8" s="355"/>
      <c r="CN8" s="94">
        <f t="shared" si="28"/>
        <v>42084.12509999999</v>
      </c>
      <c r="CO8" s="36" t="str">
        <f>IF(CN8&lt;'Time Breakdown'!$A$9,"",IF(VLOOKUP(CN8,'Time Breakdown'!$A$9:$E$428,2,1)=VLOOKUP(CN7,'Time Breakdown'!$A$9:$E$428,2,1)," ",VLOOKUP(CN8,'Time Breakdown'!$A$9:$E$428,2,1)))</f>
        <v>RIH 1,500 ft pre-drilled 7" liner # 4</v>
      </c>
      <c r="CP8" s="355"/>
      <c r="CQ8" s="94">
        <f t="shared" si="29"/>
        <v>42085.12509999999</v>
      </c>
      <c r="CR8" s="36" t="str">
        <f>IF(CQ8&lt;'Time Breakdown'!$A$9,"",IF(VLOOKUP(CQ8,'Time Breakdown'!$A$9:$E$428,2,1)=VLOOKUP(CQ7,'Time Breakdown'!$A$9:$E$428,2,1)," ",VLOOKUP(CQ8,'Time Breakdown'!$A$9:$E$428,2,1)))</f>
        <v xml:space="preserve"> </v>
      </c>
      <c r="CS8" s="355"/>
      <c r="CT8" s="94">
        <f t="shared" si="30"/>
        <v>42086.12509999999</v>
      </c>
      <c r="CU8" s="36" t="str">
        <f>IF(CT8&lt;'Time Breakdown'!$A$9,"",IF(VLOOKUP(CT8,'Time Breakdown'!$A$9:$E$428,2,1)=VLOOKUP(CT7,'Time Breakdown'!$A$9:$E$428,2,1)," ",VLOOKUP(CT8,'Time Breakdown'!$A$9:$E$428,2,1)))</f>
        <v xml:space="preserve"> </v>
      </c>
      <c r="CV8" s="355"/>
      <c r="CW8" s="94">
        <f t="shared" si="31"/>
        <v>42087.12509999999</v>
      </c>
      <c r="CX8" s="36" t="str">
        <f>IF(CW8&lt;'Time Breakdown'!$A$9,"",IF(VLOOKUP(CW8,'Time Breakdown'!$A$9:$E$428,2,1)=VLOOKUP(CW7,'Time Breakdown'!$A$9:$E$428,2,1)," ",VLOOKUP(CW8,'Time Breakdown'!$A$9:$E$428,2,1)))</f>
        <v xml:space="preserve"> </v>
      </c>
      <c r="CY8" s="355"/>
      <c r="CZ8" s="94">
        <f t="shared" si="32"/>
        <v>42088.12509999999</v>
      </c>
      <c r="DA8" s="36" t="str">
        <f>IF(CZ8&lt;'Time Breakdown'!$A$9,"",IF(VLOOKUP(CZ8,'Time Breakdown'!$A$9:$E$428,2,1)=VLOOKUP(CZ7,'Time Breakdown'!$A$9:$E$428,2,1)," ",VLOOKUP(CZ8,'Time Breakdown'!$A$9:$E$428,2,1)))</f>
        <v>P/U &amp; M/U 1 jt x 3-1/2 tbg, 7" MFT pkr, x/o</v>
      </c>
      <c r="DB8" s="355"/>
      <c r="DC8" s="94">
        <f t="shared" si="33"/>
        <v>42089.12509999999</v>
      </c>
      <c r="DD8" s="36" t="str">
        <f>IF(DC8&lt;'Time Breakdown'!$A$9,"",IF(VLOOKUP(DC8,'Time Breakdown'!$A$9:$E$428,2,1)=VLOOKUP(DC7,'Time Breakdown'!$A$9:$E$428,2,1)," ",VLOOKUP(DC8,'Time Breakdown'!$A$9:$E$428,2,1)))</f>
        <v xml:space="preserve"> </v>
      </c>
      <c r="DE8" s="355"/>
      <c r="DF8" s="94">
        <f t="shared" si="34"/>
        <v>42090.12509999999</v>
      </c>
      <c r="DG8" s="36" t="str">
        <f>IF(DF8&lt;'Time Breakdown'!$A$9,"",IF(VLOOKUP(DF8,'Time Breakdown'!$A$9:$E$428,2,1)=VLOOKUP(DF7,'Time Breakdown'!$A$9:$E$428,2,1)," ",VLOOKUP(DF8,'Time Breakdown'!$A$9:$E$428,2,1)))</f>
        <v>Sting in and Space out</v>
      </c>
      <c r="DH8" s="355"/>
      <c r="DI8" s="94">
        <f t="shared" si="35"/>
        <v>42091.12509999999</v>
      </c>
      <c r="DJ8" s="36" t="str">
        <f>IF(DI8&lt;'Time Breakdown'!$A$9,"",IF(VLOOKUP(DI8,'Time Breakdown'!$A$9:$E$428,2,1)=VLOOKUP(DI7,'Time Breakdown'!$A$9:$E$428,2,1)," ",VLOOKUP(DI8,'Time Breakdown'!$A$9:$E$428,2,1)))</f>
        <v xml:space="preserve"> </v>
      </c>
      <c r="DK8" s="355"/>
      <c r="DL8" s="94">
        <f t="shared" si="36"/>
        <v>42092.12509999999</v>
      </c>
      <c r="DM8" s="36" t="str">
        <f>IF(DL8&lt;'Time Breakdown'!$A$9,"",IF(VLOOKUP(DL8,'Time Breakdown'!$A$9:$E$428,2,1)=VLOOKUP(DL7,'Time Breakdown'!$A$9:$E$428,2,1)," ",VLOOKUP(DL8,'Time Breakdown'!$A$9:$E$428,2,1)))</f>
        <v xml:space="preserve"> </v>
      </c>
      <c r="DN8" s="355"/>
      <c r="DO8" s="94">
        <f t="shared" si="37"/>
        <v>42093.12509999999</v>
      </c>
      <c r="DP8" s="36" t="str">
        <f>IF(DO8&lt;'Time Breakdown'!$A$9,"",IF(VLOOKUP(DO8,'Time Breakdown'!$A$9:$E$428,2,1)=VLOOKUP(DO7,'Time Breakdown'!$A$9:$E$428,2,1)," ",VLOOKUP(DO8,'Time Breakdown'!$A$9:$E$428,2,1)))</f>
        <v xml:space="preserve"> </v>
      </c>
      <c r="DQ8" s="355"/>
      <c r="DR8" s="94">
        <f t="shared" si="38"/>
        <v>42094.12509999999</v>
      </c>
      <c r="DS8" s="36" t="str">
        <f>IF(DR8&lt;'Time Breakdown'!$A$9,"",IF(VLOOKUP(DR8,'Time Breakdown'!$A$9:$E$428,2,1)=VLOOKUP(DR7,'Time Breakdown'!$A$9:$E$428,2,1)," ",VLOOKUP(DR8,'Time Breakdown'!$A$9:$E$428,2,1)))</f>
        <v xml:space="preserve"> </v>
      </c>
      <c r="DT8" s="355"/>
      <c r="DU8" s="94">
        <f t="shared" si="39"/>
        <v>42095.12509999999</v>
      </c>
      <c r="DV8" s="36" t="str">
        <f>IF(DU8&lt;'Time Breakdown'!$A$9,"",IF(VLOOKUP(DU8,'Time Breakdown'!$A$9:$E$428,2,1)=VLOOKUP(DU7,'Time Breakdown'!$A$9:$E$428,2,1)," ",VLOOKUP(DU8,'Time Breakdown'!$A$9:$E$428,2,1)))</f>
        <v xml:space="preserve"> </v>
      </c>
      <c r="DW8" s="355"/>
      <c r="DX8" s="94">
        <f t="shared" si="40"/>
        <v>42096.12509999999</v>
      </c>
      <c r="DY8" s="36" t="str">
        <f>IF(DX8&lt;'Time Breakdown'!$A$9,"",IF(VLOOKUP(DX8,'Time Breakdown'!$A$9:$E$428,2,1)=VLOOKUP(DX7,'Time Breakdown'!$A$9:$E$428,2,1)," ",VLOOKUP(DX8,'Time Breakdown'!$A$9:$E$428,2,1)))</f>
        <v xml:space="preserve"> </v>
      </c>
      <c r="DZ8" s="355"/>
    </row>
    <row r="9" spans="2:130" ht="15" customHeight="1" x14ac:dyDescent="0.3">
      <c r="B9" s="94">
        <f t="shared" si="41"/>
        <v>42054.16667666666</v>
      </c>
      <c r="C9" s="36" t="str">
        <f>IF(B9&lt;'Time Breakdown'!$A$9,"",IF(VLOOKUP(B9,'Time Breakdown'!$A$9:$E$428,2,1)=VLOOKUP(B8,'Time Breakdown'!$A$9:$E$428,2,1)," ",VLOOKUP(B9,'Time Breakdown'!$A$9:$E$428,2,1)))</f>
        <v/>
      </c>
      <c r="D9" s="38"/>
      <c r="E9" s="94">
        <f t="shared" si="42"/>
        <v>42055.166766666654</v>
      </c>
      <c r="F9" s="36" t="str">
        <f>IF(E9&lt;'Time Breakdown'!$A$9,"",IF(VLOOKUP(E9,'Time Breakdown'!$A$9:$E$428,2,1)=VLOOKUP(E8,'Time Breakdown'!$A$9:$E$428,2,1)," ",VLOOKUP(E9,'Time Breakdown'!$A$9:$E$428,2,1)))</f>
        <v xml:space="preserve">Heavy lift - Install XMT </v>
      </c>
      <c r="G9" s="38"/>
      <c r="H9" s="94">
        <f t="shared" si="0"/>
        <v>42056.166766666654</v>
      </c>
      <c r="I9" s="36" t="str">
        <f>IF(H9&lt;'Time Breakdown'!$A$9,"",IF(VLOOKUP(H9,'Time Breakdown'!$A$9:$E$428,2,1)=VLOOKUP(H8,'Time Breakdown'!$A$9:$E$428,2,1)," ",VLOOKUP(H9,'Time Breakdown'!$A$9:$E$428,2,1)))</f>
        <v>M/U 17" Bit , Bit sub. RIH with clean out BHA</v>
      </c>
      <c r="J9" s="38"/>
      <c r="K9" s="94">
        <f t="shared" si="1"/>
        <v>42057.166766666654</v>
      </c>
      <c r="L9" s="36" t="str">
        <f>IF(K9&lt;'Time Breakdown'!$A$9,"",IF(VLOOKUP(K9,'Time Breakdown'!$A$9:$E$428,2,1)=VLOOKUP(K8,'Time Breakdown'!$A$9:$E$428,2,1)," ",VLOOKUP(K9,'Time Breakdown'!$A$9:$E$428,2,1)))</f>
        <v>Drill 16" hole to ± 1,400 ft</v>
      </c>
      <c r="M9" s="38"/>
      <c r="N9" s="94">
        <f t="shared" si="2"/>
        <v>42058.166766666654</v>
      </c>
      <c r="O9" s="36" t="str">
        <f>IF(N9&lt;'Time Breakdown'!$A$9,"",IF(VLOOKUP(N9,'Time Breakdown'!$A$9:$E$428,2,1)=VLOOKUP(N8,'Time Breakdown'!$A$9:$E$428,2,1)," ",VLOOKUP(N9,'Time Breakdown'!$A$9:$E$428,2,1)))</f>
        <v xml:space="preserve"> </v>
      </c>
      <c r="P9" s="38"/>
      <c r="Q9" s="94">
        <f t="shared" si="3"/>
        <v>42059.166766666654</v>
      </c>
      <c r="R9" s="36" t="str">
        <f>IF(Q9&lt;'Time Breakdown'!$A$9,"",IF(VLOOKUP(Q9,'Time Breakdown'!$A$9:$E$428,2,1)=VLOOKUP(Q8,'Time Breakdown'!$A$9:$E$428,2,1)," ",VLOOKUP(Q9,'Time Breakdown'!$A$9:$E$428,2,1)))</f>
        <v xml:space="preserve"> </v>
      </c>
      <c r="S9" s="38"/>
      <c r="T9" s="94">
        <f t="shared" si="4"/>
        <v>42060.166766666654</v>
      </c>
      <c r="U9" s="36" t="str">
        <f>IF(T9&lt;'Time Breakdown'!$A$9,"",IF(VLOOKUP(T9,'Time Breakdown'!$A$9:$E$428,2,1)=VLOOKUP(T8,'Time Breakdown'!$A$9:$E$428,2,1)," ",VLOOKUP(T9,'Time Breakdown'!$A$9:$E$428,2,1)))</f>
        <v xml:space="preserve">P/U CSS hgr and RIH to ± 2,837 ft </v>
      </c>
      <c r="V9" s="38"/>
      <c r="W9" s="94">
        <f t="shared" si="5"/>
        <v>42061.166766666654</v>
      </c>
      <c r="X9" s="36" t="str">
        <f>IF(W9&lt;'Time Breakdown'!$A$9,"",IF(VLOOKUP(W9,'Time Breakdown'!$A$9:$E$428,2,1)=VLOOKUP(W8,'Time Breakdown'!$A$9:$E$428,2,1)," ",VLOOKUP(W9,'Time Breakdown'!$A$9:$E$428,2,1)))</f>
        <v xml:space="preserve"> </v>
      </c>
      <c r="Y9" s="38"/>
      <c r="Z9" s="94">
        <f t="shared" si="6"/>
        <v>42062.166766666654</v>
      </c>
      <c r="AA9" s="36" t="str">
        <f>IF(Z9&lt;'Time Breakdown'!$A$9,"",IF(VLOOKUP(Z9,'Time Breakdown'!$A$9:$E$428,2,1)=VLOOKUP(Z8,'Time Breakdown'!$A$9:$E$428,2,1)," ",VLOOKUP(Z9,'Time Breakdown'!$A$9:$E$428,2,1)))</f>
        <v xml:space="preserve"> </v>
      </c>
      <c r="AB9" s="38"/>
      <c r="AC9" s="94">
        <f t="shared" si="7"/>
        <v>42063.166766666654</v>
      </c>
      <c r="AD9" s="36" t="str">
        <f>IF(AC9&lt;'Time Breakdown'!$A$9,"",IF(VLOOKUP(AC9,'Time Breakdown'!$A$9:$E$428,2,1)=VLOOKUP(AC8,'Time Breakdown'!$A$9:$E$428,2,1)," ",VLOOKUP(AC9,'Time Breakdown'!$A$9:$E$428,2,1)))</f>
        <v xml:space="preserve"> </v>
      </c>
      <c r="AE9" s="38"/>
      <c r="AF9" s="94">
        <f t="shared" si="8"/>
        <v>42064.166766666654</v>
      </c>
      <c r="AG9" s="36" t="str">
        <f>IF(AF9&lt;'Time Breakdown'!$A$9,"",IF(VLOOKUP(AF9,'Time Breakdown'!$A$9:$E$428,2,1)=VLOOKUP(AF8,'Time Breakdown'!$A$9:$E$428,2,1)," ",VLOOKUP(AF9,'Time Breakdown'!$A$9:$E$428,2,1)))</f>
        <v xml:space="preserve"> </v>
      </c>
      <c r="AH9" s="38"/>
      <c r="AI9" s="94">
        <f t="shared" si="9"/>
        <v>42065.166766666654</v>
      </c>
      <c r="AJ9" s="36" t="str">
        <f>IF(AI9&lt;'Time Breakdown'!$A$9,"",IF(VLOOKUP(AI9,'Time Breakdown'!$A$9:$E$428,2,1)=VLOOKUP(AI8,'Time Breakdown'!$A$9:$E$428,2,1)," ",VLOOKUP(AI9,'Time Breakdown'!$A$9:$E$428,2,1)))</f>
        <v xml:space="preserve"> </v>
      </c>
      <c r="AK9" s="38"/>
      <c r="AL9" s="94">
        <f t="shared" si="10"/>
        <v>42066.166766666654</v>
      </c>
      <c r="AM9" s="36" t="str">
        <f>IF(AL9&lt;'Time Breakdown'!$A$9,"",IF(VLOOKUP(AL9,'Time Breakdown'!$A$9:$E$428,2,1)=VLOOKUP(AL8,'Time Breakdown'!$A$9:$E$428,2,1)," ",VLOOKUP(AL9,'Time Breakdown'!$A$9:$E$428,2,1)))</f>
        <v xml:space="preserve"> </v>
      </c>
      <c r="AN9" s="38"/>
      <c r="AO9" s="94">
        <f t="shared" si="11"/>
        <v>42067.166766666654</v>
      </c>
      <c r="AP9" s="36" t="str">
        <f>IF(AO9&lt;'Time Breakdown'!$A$9,"",IF(VLOOKUP(AO9,'Time Breakdown'!$A$9:$E$428,2,1)=VLOOKUP(AO8,'Time Breakdown'!$A$9:$E$428,2,1)," ",VLOOKUP(AO9,'Time Breakdown'!$A$9:$E$428,2,1)))</f>
        <v xml:space="preserve"> </v>
      </c>
      <c r="AQ9" s="38"/>
      <c r="AR9" s="94">
        <f t="shared" si="12"/>
        <v>42068.166766666654</v>
      </c>
      <c r="AS9" s="36" t="str">
        <f>IF(AR9&lt;'Time Breakdown'!$A$9,"",IF(VLOOKUP(AR9,'Time Breakdown'!$A$9:$E$428,2,1)=VLOOKUP(AR8,'Time Breakdown'!$A$9:$E$428,2,1)," ",VLOOKUP(AR9,'Time Breakdown'!$A$9:$E$428,2,1)))</f>
        <v xml:space="preserve"> </v>
      </c>
      <c r="AT9" s="38"/>
      <c r="AU9" s="94">
        <f t="shared" si="13"/>
        <v>42069.166766666654</v>
      </c>
      <c r="AV9" s="36" t="str">
        <f>IF(AU9&lt;'Time Breakdown'!$A$9,"",IF(VLOOKUP(AU9,'Time Breakdown'!$A$9:$E$428,2,1)=VLOOKUP(AU8,'Time Breakdown'!$A$9:$E$428,2,1)," ",VLOOKUP(AU9,'Time Breakdown'!$A$9:$E$428,2,1)))</f>
        <v>Install short WB</v>
      </c>
      <c r="AW9" s="38"/>
      <c r="AX9" s="94">
        <f t="shared" si="14"/>
        <v>42070.166766666654</v>
      </c>
      <c r="AY9" s="36" t="str">
        <f>IF(AX9&lt;'Time Breakdown'!$A$9,"",IF(VLOOKUP(AX9,'Time Breakdown'!$A$9:$E$428,2,1)=VLOOKUP(AX8,'Time Breakdown'!$A$9:$E$428,2,1)," ",VLOOKUP(AX9,'Time Breakdown'!$A$9:$E$428,2,1)))</f>
        <v>Single in 59 stands with BHA</v>
      </c>
      <c r="AZ9" s="38"/>
      <c r="BA9" s="94">
        <f t="shared" si="15"/>
        <v>42071.166766666654</v>
      </c>
      <c r="BB9" s="36" t="str">
        <f>IF(BA9&lt;'Time Breakdown'!$A$9,"",IF(VLOOKUP(BA9,'Time Breakdown'!$A$9:$E$428,2,1)=VLOOKUP(BA8,'Time Breakdown'!$A$9:$E$428,2,1)," ",VLOOKUP(BA9,'Time Breakdown'!$A$9:$E$428,2,1)))</f>
        <v xml:space="preserve"> </v>
      </c>
      <c r="BC9" s="38"/>
      <c r="BD9" s="94">
        <f t="shared" si="16"/>
        <v>42072.166766666654</v>
      </c>
      <c r="BE9" s="36" t="str">
        <f>IF(BD9&lt;'Time Breakdown'!$A$9,"",IF(VLOOKUP(BD9,'Time Breakdown'!$A$9:$E$428,2,1)=VLOOKUP(BD8,'Time Breakdown'!$A$9:$E$428,2,1)," ",VLOOKUP(BD9,'Time Breakdown'!$A$9:$E$428,2,1)))</f>
        <v xml:space="preserve"> </v>
      </c>
      <c r="BF9" s="38"/>
      <c r="BG9" s="94">
        <f t="shared" si="17"/>
        <v>42073.166766666654</v>
      </c>
      <c r="BH9" s="36" t="str">
        <f>IF(BG9&lt;'Time Breakdown'!$A$9,"",IF(VLOOKUP(BG9,'Time Breakdown'!$A$9:$E$428,2,1)=VLOOKUP(BG8,'Time Breakdown'!$A$9:$E$428,2,1)," ",VLOOKUP(BG9,'Time Breakdown'!$A$9:$E$428,2,1)))</f>
        <v xml:space="preserve"> </v>
      </c>
      <c r="BI9" s="38"/>
      <c r="BJ9" s="94">
        <f t="shared" si="18"/>
        <v>42074.166766666654</v>
      </c>
      <c r="BK9" s="36" t="str">
        <f>IF(BJ9&lt;'Time Breakdown'!$A$9,"",IF(VLOOKUP(BJ9,'Time Breakdown'!$A$9:$E$428,2,1)=VLOOKUP(BJ8,'Time Breakdown'!$A$9:$E$428,2,1)," ",VLOOKUP(BJ9,'Time Breakdown'!$A$9:$E$428,2,1)))</f>
        <v xml:space="preserve"> </v>
      </c>
      <c r="BL9" s="38"/>
      <c r="BM9" s="94">
        <f t="shared" si="19"/>
        <v>42075.166766666654</v>
      </c>
      <c r="BN9" s="36" t="str">
        <f>IF(BM9&lt;'Time Breakdown'!$A$9,"",IF(VLOOKUP(BM9,'Time Breakdown'!$A$9:$E$428,2,1)=VLOOKUP(BM8,'Time Breakdown'!$A$9:$E$428,2,1)," ",VLOOKUP(BM9,'Time Breakdown'!$A$9:$E$428,2,1)))</f>
        <v xml:space="preserve"> </v>
      </c>
      <c r="BO9" s="38"/>
      <c r="BP9" s="94">
        <f t="shared" si="20"/>
        <v>42076.166766666654</v>
      </c>
      <c r="BQ9" s="36" t="str">
        <f>IF(BP9&lt;'Time Breakdown'!$A$9,"",IF(VLOOKUP(BP9,'Time Breakdown'!$A$9:$E$428,2,1)=VLOOKUP(BP8,'Time Breakdown'!$A$9:$E$428,2,1)," ",VLOOKUP(BP9,'Time Breakdown'!$A$9:$E$428,2,1)))</f>
        <v xml:space="preserve"> </v>
      </c>
      <c r="BR9" s="38"/>
      <c r="BS9" s="94">
        <f t="shared" si="21"/>
        <v>42077.166766666654</v>
      </c>
      <c r="BT9" s="36" t="str">
        <f>IF(BS9&lt;'Time Breakdown'!$A$9,"",IF(VLOOKUP(BS9,'Time Breakdown'!$A$9:$E$428,2,1)=VLOOKUP(BS8,'Time Breakdown'!$A$9:$E$428,2,1)," ",VLOOKUP(BS9,'Time Breakdown'!$A$9:$E$428,2,1)))</f>
        <v xml:space="preserve"> </v>
      </c>
      <c r="BU9" s="38"/>
      <c r="BV9" s="94">
        <f t="shared" si="22"/>
        <v>42078.166766666654</v>
      </c>
      <c r="BW9" s="36" t="str">
        <f>IF(BV9&lt;'Time Breakdown'!$A$9,"",IF(VLOOKUP(BV9,'Time Breakdown'!$A$9:$E$428,2,1)=VLOOKUP(BV8,'Time Breakdown'!$A$9:$E$428,2,1)," ",VLOOKUP(BV9,'Time Breakdown'!$A$9:$E$428,2,1)))</f>
        <v>R/U 5" liner handling equipment and M/U bullnose</v>
      </c>
      <c r="BX9" s="38"/>
      <c r="BY9" s="94">
        <f t="shared" si="23"/>
        <v>42079.166766666654</v>
      </c>
      <c r="BZ9" s="36" t="str">
        <f>IF(BY9&lt;'Time Breakdown'!$A$9,"",IF(VLOOKUP(BY9,'Time Breakdown'!$A$9:$E$428,2,1)=VLOOKUP(BY8,'Time Breakdown'!$A$9:$E$428,2,1)," ",VLOOKUP(BY9,'Time Breakdown'!$A$9:$E$428,2,1)))</f>
        <v xml:space="preserve">Dry Ream from +/- 17,300 ft to ± 23,800 ft, </v>
      </c>
      <c r="CA9" s="38"/>
      <c r="CB9" s="94">
        <f t="shared" si="24"/>
        <v>42080.166766666654</v>
      </c>
      <c r="CC9" s="36" t="str">
        <f>IF(CB9&lt;'Time Breakdown'!$A$9,"",IF(VLOOKUP(CB9,'Time Breakdown'!$A$9:$E$428,2,1)=VLOOKUP(CB8,'Time Breakdown'!$A$9:$E$428,2,1)," ",VLOOKUP(CB9,'Time Breakdown'!$A$9:$E$428,2,1)))</f>
        <v xml:space="preserve"> </v>
      </c>
      <c r="CD9" s="38"/>
      <c r="CE9" s="94">
        <f t="shared" si="25"/>
        <v>42081.166766666654</v>
      </c>
      <c r="CF9" s="36" t="str">
        <f>IF(CE9&lt;'Time Breakdown'!$A$9,"",IF(VLOOKUP(CE9,'Time Breakdown'!$A$9:$E$428,2,1)=VLOOKUP(CE8,'Time Breakdown'!$A$9:$E$428,2,1)," ",VLOOKUP(CE9,'Time Breakdown'!$A$9:$E$428,2,1)))</f>
        <v xml:space="preserve"> </v>
      </c>
      <c r="CG9" s="38"/>
      <c r="CH9" s="94">
        <f t="shared" si="26"/>
        <v>42082.166766666654</v>
      </c>
      <c r="CI9" s="36" t="str">
        <f>IF(CH9&lt;'Time Breakdown'!$A$9,"",IF(VLOOKUP(CH9,'Time Breakdown'!$A$9:$E$428,2,1)=VLOOKUP(CH8,'Time Breakdown'!$A$9:$E$428,2,1)," ",VLOOKUP(CH9,'Time Breakdown'!$A$9:$E$428,2,1)))</f>
        <v xml:space="preserve"> </v>
      </c>
      <c r="CJ9" s="38"/>
      <c r="CK9" s="94">
        <f t="shared" si="27"/>
        <v>42083.166766666654</v>
      </c>
      <c r="CL9" s="36" t="str">
        <f>IF(CK9&lt;'Time Breakdown'!$A$9,"",IF(VLOOKUP(CK9,'Time Breakdown'!$A$9:$E$428,2,1)=VLOOKUP(CK8,'Time Breakdown'!$A$9:$E$428,2,1)," ",VLOOKUP(CK9,'Time Breakdown'!$A$9:$E$428,2,1)))</f>
        <v>RIH 7" liner # 3  on 5" DP to ± 16,100 ft</v>
      </c>
      <c r="CM9" s="38"/>
      <c r="CN9" s="94">
        <f t="shared" si="28"/>
        <v>42084.166766666654</v>
      </c>
      <c r="CO9" s="36" t="str">
        <f>IF(CN9&lt;'Time Breakdown'!$A$9,"",IF(VLOOKUP(CN9,'Time Breakdown'!$A$9:$E$428,2,1)=VLOOKUP(CN8,'Time Breakdown'!$A$9:$E$428,2,1)," ",VLOOKUP(CN9,'Time Breakdown'!$A$9:$E$428,2,1)))</f>
        <v xml:space="preserve"> </v>
      </c>
      <c r="CP9" s="38"/>
      <c r="CQ9" s="94">
        <f t="shared" si="29"/>
        <v>42085.166766666654</v>
      </c>
      <c r="CR9" s="36" t="str">
        <f>IF(CQ9&lt;'Time Breakdown'!$A$9,"",IF(VLOOKUP(CQ9,'Time Breakdown'!$A$9:$E$428,2,1)=VLOOKUP(CQ8,'Time Breakdown'!$A$9:$E$428,2,1)," ",VLOOKUP(CQ9,'Time Breakdown'!$A$9:$E$428,2,1)))</f>
        <v xml:space="preserve"> </v>
      </c>
      <c r="CS9" s="38"/>
      <c r="CT9" s="94">
        <f t="shared" si="30"/>
        <v>42086.166766666654</v>
      </c>
      <c r="CU9" s="36" t="str">
        <f>IF(CT9&lt;'Time Breakdown'!$A$9,"",IF(VLOOKUP(CT9,'Time Breakdown'!$A$9:$E$428,2,1)=VLOOKUP(CT8,'Time Breakdown'!$A$9:$E$428,2,1)," ",VLOOKUP(CT9,'Time Breakdown'!$A$9:$E$428,2,1)))</f>
        <v xml:space="preserve"> </v>
      </c>
      <c r="CV9" s="38"/>
      <c r="CW9" s="94">
        <f t="shared" si="31"/>
        <v>42087.166766666654</v>
      </c>
      <c r="CX9" s="36" t="str">
        <f>IF(CW9&lt;'Time Breakdown'!$A$9,"",IF(VLOOKUP(CW9,'Time Breakdown'!$A$9:$E$428,2,1)=VLOOKUP(CW8,'Time Breakdown'!$A$9:$E$428,2,1)," ",VLOOKUP(CW9,'Time Breakdown'!$A$9:$E$428,2,1)))</f>
        <v xml:space="preserve"> </v>
      </c>
      <c r="CY9" s="38"/>
      <c r="CZ9" s="94">
        <f t="shared" si="32"/>
        <v>42088.166766666654</v>
      </c>
      <c r="DA9" s="36" t="str">
        <f>IF(CZ9&lt;'Time Breakdown'!$A$9,"",IF(VLOOKUP(CZ9,'Time Breakdown'!$A$9:$E$428,2,1)=VLOOKUP(CZ8,'Time Breakdown'!$A$9:$E$428,2,1)," ",VLOOKUP(CZ9,'Time Breakdown'!$A$9:$E$428,2,1)))</f>
        <v xml:space="preserve"> </v>
      </c>
      <c r="DB9" s="38"/>
      <c r="DC9" s="94">
        <f t="shared" si="33"/>
        <v>42089.166766666654</v>
      </c>
      <c r="DD9" s="36" t="str">
        <f>IF(DC9&lt;'Time Breakdown'!$A$9,"",IF(VLOOKUP(DC9,'Time Breakdown'!$A$9:$E$428,2,1)=VLOOKUP(DC8,'Time Breakdown'!$A$9:$E$428,2,1)," ",VLOOKUP(DC9,'Time Breakdown'!$A$9:$E$428,2,1)))</f>
        <v xml:space="preserve"> </v>
      </c>
      <c r="DE9" s="38"/>
      <c r="DF9" s="94">
        <f t="shared" si="34"/>
        <v>42090.166766666654</v>
      </c>
      <c r="DG9" s="36" t="str">
        <f>IF(DF9&lt;'Time Breakdown'!$A$9,"",IF(VLOOKUP(DF9,'Time Breakdown'!$A$9:$E$428,2,1)=VLOOKUP(DF8,'Time Breakdown'!$A$9:$E$428,2,1)," ",VLOOKUP(DF9,'Time Breakdown'!$A$9:$E$428,2,1)))</f>
        <v xml:space="preserve"> </v>
      </c>
      <c r="DH9" s="38"/>
      <c r="DI9" s="94">
        <f t="shared" si="35"/>
        <v>42091.166766666654</v>
      </c>
      <c r="DJ9" s="36" t="str">
        <f>IF(DI9&lt;'Time Breakdown'!$A$9,"",IF(VLOOKUP(DI9,'Time Breakdown'!$A$9:$E$428,2,1)=VLOOKUP(DI8,'Time Breakdown'!$A$9:$E$428,2,1)," ",VLOOKUP(DI9,'Time Breakdown'!$A$9:$E$428,2,1)))</f>
        <v xml:space="preserve"> </v>
      </c>
      <c r="DK9" s="38"/>
      <c r="DL9" s="94">
        <f t="shared" si="36"/>
        <v>42092.166766666654</v>
      </c>
      <c r="DM9" s="36" t="str">
        <f>IF(DL9&lt;'Time Breakdown'!$A$9,"",IF(VLOOKUP(DL9,'Time Breakdown'!$A$9:$E$428,2,1)=VLOOKUP(DL8,'Time Breakdown'!$A$9:$E$428,2,1)," ",VLOOKUP(DL9,'Time Breakdown'!$A$9:$E$428,2,1)))</f>
        <v xml:space="preserve"> </v>
      </c>
      <c r="DN9" s="38"/>
      <c r="DO9" s="94">
        <f t="shared" si="37"/>
        <v>42093.166766666654</v>
      </c>
      <c r="DP9" s="36" t="str">
        <f>IF(DO9&lt;'Time Breakdown'!$A$9,"",IF(VLOOKUP(DO9,'Time Breakdown'!$A$9:$E$428,2,1)=VLOOKUP(DO8,'Time Breakdown'!$A$9:$E$428,2,1)," ",VLOOKUP(DO9,'Time Breakdown'!$A$9:$E$428,2,1)))</f>
        <v xml:space="preserve"> </v>
      </c>
      <c r="DQ9" s="38"/>
      <c r="DR9" s="94">
        <f t="shared" si="38"/>
        <v>42094.166766666654</v>
      </c>
      <c r="DS9" s="36" t="str">
        <f>IF(DR9&lt;'Time Breakdown'!$A$9,"",IF(VLOOKUP(DR9,'Time Breakdown'!$A$9:$E$428,2,1)=VLOOKUP(DR8,'Time Breakdown'!$A$9:$E$428,2,1)," ",VLOOKUP(DR9,'Time Breakdown'!$A$9:$E$428,2,1)))</f>
        <v xml:space="preserve"> </v>
      </c>
      <c r="DT9" s="38"/>
      <c r="DU9" s="94">
        <f t="shared" si="39"/>
        <v>42095.166766666654</v>
      </c>
      <c r="DV9" s="36" t="str">
        <f>IF(DU9&lt;'Time Breakdown'!$A$9,"",IF(VLOOKUP(DU9,'Time Breakdown'!$A$9:$E$428,2,1)=VLOOKUP(DU8,'Time Breakdown'!$A$9:$E$428,2,1)," ",VLOOKUP(DU9,'Time Breakdown'!$A$9:$E$428,2,1)))</f>
        <v xml:space="preserve"> </v>
      </c>
      <c r="DW9" s="38"/>
      <c r="DX9" s="94">
        <f t="shared" si="40"/>
        <v>42096.166766666654</v>
      </c>
      <c r="DY9" s="36" t="str">
        <f>IF(DX9&lt;'Time Breakdown'!$A$9,"",IF(VLOOKUP(DX9,'Time Breakdown'!$A$9:$E$428,2,1)=VLOOKUP(DX8,'Time Breakdown'!$A$9:$E$428,2,1)," ",VLOOKUP(DX9,'Time Breakdown'!$A$9:$E$428,2,1)))</f>
        <v xml:space="preserve"> </v>
      </c>
      <c r="DZ9" s="38"/>
    </row>
    <row r="10" spans="2:130" ht="15" customHeight="1" x14ac:dyDescent="0.3">
      <c r="B10" s="94">
        <f t="shared" si="41"/>
        <v>42054.208343333325</v>
      </c>
      <c r="C10" s="36" t="str">
        <f>IF(B10&lt;'Time Breakdown'!$A$9,"",IF(VLOOKUP(B10,'Time Breakdown'!$A$9:$E$428,2,1)=VLOOKUP(B9,'Time Breakdown'!$A$9:$E$428,2,1)," ",VLOOKUP(B10,'Time Breakdown'!$A$9:$E$428,2,1)))</f>
        <v/>
      </c>
      <c r="D10" s="355"/>
      <c r="E10" s="94">
        <f t="shared" si="42"/>
        <v>42055.208433333319</v>
      </c>
      <c r="F10" s="36" t="str">
        <f>IF(E10&lt;'Time Breakdown'!$A$9,"",IF(VLOOKUP(E10,'Time Breakdown'!$A$9:$E$428,2,1)=VLOOKUP(E9,'Time Breakdown'!$A$9:$E$428,2,1)," ",VLOOKUP(E10,'Time Breakdown'!$A$9:$E$428,2,1)))</f>
        <v xml:space="preserve"> </v>
      </c>
      <c r="G10" s="355"/>
      <c r="H10" s="94">
        <f t="shared" si="0"/>
        <v>42056.208433333319</v>
      </c>
      <c r="I10" s="36" t="str">
        <f>IF(H10&lt;'Time Breakdown'!$A$9,"",IF(VLOOKUP(H10,'Time Breakdown'!$A$9:$E$428,2,1)=VLOOKUP(H9,'Time Breakdown'!$A$9:$E$428,2,1)," ",VLOOKUP(H10,'Time Breakdown'!$A$9:$E$428,2,1)))</f>
        <v xml:space="preserve"> </v>
      </c>
      <c r="J10" s="355"/>
      <c r="K10" s="94">
        <f t="shared" si="1"/>
        <v>42057.208433333319</v>
      </c>
      <c r="L10" s="36" t="str">
        <f>IF(K10&lt;'Time Breakdown'!$A$9,"",IF(VLOOKUP(K10,'Time Breakdown'!$A$9:$E$428,2,1)=VLOOKUP(K9,'Time Breakdown'!$A$9:$E$428,2,1)," ",VLOOKUP(K10,'Time Breakdown'!$A$9:$E$428,2,1)))</f>
        <v xml:space="preserve"> </v>
      </c>
      <c r="M10" s="355"/>
      <c r="N10" s="94">
        <f t="shared" si="2"/>
        <v>42058.208433333319</v>
      </c>
      <c r="O10" s="36" t="str">
        <f>IF(N10&lt;'Time Breakdown'!$A$9,"",IF(VLOOKUP(N10,'Time Breakdown'!$A$9:$E$428,2,1)=VLOOKUP(N9,'Time Breakdown'!$A$9:$E$428,2,1)," ",VLOOKUP(N10,'Time Breakdown'!$A$9:$E$428,2,1)))</f>
        <v xml:space="preserve"> </v>
      </c>
      <c r="P10" s="355"/>
      <c r="Q10" s="94">
        <f t="shared" si="3"/>
        <v>42059.208433333319</v>
      </c>
      <c r="R10" s="36" t="str">
        <f>IF(Q10&lt;'Time Breakdown'!$A$9,"",IF(VLOOKUP(Q10,'Time Breakdown'!$A$9:$E$428,2,1)=VLOOKUP(Q9,'Time Breakdown'!$A$9:$E$428,2,1)," ",VLOOKUP(Q10,'Time Breakdown'!$A$9:$E$428,2,1)))</f>
        <v xml:space="preserve"> </v>
      </c>
      <c r="S10" s="355"/>
      <c r="T10" s="94">
        <f t="shared" si="4"/>
        <v>42060.208433333319</v>
      </c>
      <c r="U10" s="36" t="str">
        <f>IF(T10&lt;'Time Breakdown'!$A$9,"",IF(VLOOKUP(T10,'Time Breakdown'!$A$9:$E$428,2,1)=VLOOKUP(T9,'Time Breakdown'!$A$9:$E$428,2,1)," ",VLOOKUP(T10,'Time Breakdown'!$A$9:$E$428,2,1)))</f>
        <v>L/D upper bell nipple</v>
      </c>
      <c r="V10" s="355"/>
      <c r="W10" s="94">
        <f t="shared" si="5"/>
        <v>42061.208433333319</v>
      </c>
      <c r="X10" s="36" t="str">
        <f>IF(W10&lt;'Time Breakdown'!$A$9,"",IF(VLOOKUP(W10,'Time Breakdown'!$A$9:$E$428,2,1)=VLOOKUP(W9,'Time Breakdown'!$A$9:$E$428,2,1)," ",VLOOKUP(W10,'Time Breakdown'!$A$9:$E$428,2,1)))</f>
        <v xml:space="preserve"> </v>
      </c>
      <c r="Y10" s="355"/>
      <c r="Z10" s="94">
        <f t="shared" si="6"/>
        <v>42062.208433333319</v>
      </c>
      <c r="AA10" s="36" t="str">
        <f>IF(Z10&lt;'Time Breakdown'!$A$9,"",IF(VLOOKUP(Z10,'Time Breakdown'!$A$9:$E$428,2,1)=VLOOKUP(Z9,'Time Breakdown'!$A$9:$E$428,2,1)," ",VLOOKUP(Z10,'Time Breakdown'!$A$9:$E$428,2,1)))</f>
        <v>Lay out 8" OD BHA</v>
      </c>
      <c r="AB10" s="355"/>
      <c r="AC10" s="94">
        <f t="shared" si="7"/>
        <v>42063.208433333319</v>
      </c>
      <c r="AD10" s="36" t="str">
        <f>IF(AC10&lt;'Time Breakdown'!$A$9,"",IF(VLOOKUP(AC10,'Time Breakdown'!$A$9:$E$428,2,1)=VLOOKUP(AC9,'Time Breakdown'!$A$9:$E$428,2,1)," ",VLOOKUP(AC10,'Time Breakdown'!$A$9:$E$428,2,1)))</f>
        <v xml:space="preserve"> </v>
      </c>
      <c r="AE10" s="355"/>
      <c r="AF10" s="94">
        <f t="shared" si="8"/>
        <v>42064.208433333319</v>
      </c>
      <c r="AG10" s="36" t="str">
        <f>IF(AF10&lt;'Time Breakdown'!$A$9,"",IF(VLOOKUP(AF10,'Time Breakdown'!$A$9:$E$428,2,1)=VLOOKUP(AF9,'Time Breakdown'!$A$9:$E$428,2,1)," ",VLOOKUP(AF10,'Time Breakdown'!$A$9:$E$428,2,1)))</f>
        <v xml:space="preserve"> </v>
      </c>
      <c r="AH10" s="355"/>
      <c r="AI10" s="94">
        <f t="shared" si="9"/>
        <v>42065.208433333319</v>
      </c>
      <c r="AJ10" s="36" t="str">
        <f>IF(AI10&lt;'Time Breakdown'!$A$9,"",IF(VLOOKUP(AI10,'Time Breakdown'!$A$9:$E$428,2,1)=VLOOKUP(AI9,'Time Breakdown'!$A$9:$E$428,2,1)," ",VLOOKUP(AI10,'Time Breakdown'!$A$9:$E$428,2,1)))</f>
        <v xml:space="preserve"> </v>
      </c>
      <c r="AK10" s="355"/>
      <c r="AL10" s="94">
        <f t="shared" si="10"/>
        <v>42066.208433333319</v>
      </c>
      <c r="AM10" s="36" t="str">
        <f>IF(AL10&lt;'Time Breakdown'!$A$9,"",IF(VLOOKUP(AL10,'Time Breakdown'!$A$9:$E$428,2,1)=VLOOKUP(AL9,'Time Breakdown'!$A$9:$E$428,2,1)," ",VLOOKUP(AL10,'Time Breakdown'!$A$9:$E$428,2,1)))</f>
        <v xml:space="preserve">Circ 1.5 Btms Up </v>
      </c>
      <c r="AN10" s="355"/>
      <c r="AO10" s="94">
        <f t="shared" si="11"/>
        <v>42067.208433333319</v>
      </c>
      <c r="AP10" s="36" t="str">
        <f>IF(AO10&lt;'Time Breakdown'!$A$9,"",IF(VLOOKUP(AO10,'Time Breakdown'!$A$9:$E$428,2,1)=VLOOKUP(AO9,'Time Breakdown'!$A$9:$E$428,2,1)," ",VLOOKUP(AO10,'Time Breakdown'!$A$9:$E$428,2,1)))</f>
        <v xml:space="preserve"> </v>
      </c>
      <c r="AQ10" s="355"/>
      <c r="AR10" s="94">
        <f t="shared" si="12"/>
        <v>42068.208433333319</v>
      </c>
      <c r="AS10" s="36" t="str">
        <f>IF(AR10&lt;'Time Breakdown'!$A$9,"",IF(VLOOKUP(AR10,'Time Breakdown'!$A$9:$E$428,2,1)=VLOOKUP(AR9,'Time Breakdown'!$A$9:$E$428,2,1)," ",VLOOKUP(AR10,'Time Breakdown'!$A$9:$E$428,2,1)))</f>
        <v>P/T casing 3,000 psi</v>
      </c>
      <c r="AT10" s="355"/>
      <c r="AU10" s="94">
        <f t="shared" si="13"/>
        <v>42069.208433333319</v>
      </c>
      <c r="AV10" s="36" t="str">
        <f>IF(AU10&lt;'Time Breakdown'!$A$9,"",IF(VLOOKUP(AU10,'Time Breakdown'!$A$9:$E$428,2,1)=VLOOKUP(AU9,'Time Breakdown'!$A$9:$E$428,2,1)," ",VLOOKUP(AU10,'Time Breakdown'!$A$9:$E$428,2,1)))</f>
        <v xml:space="preserve">Clear rig floor. </v>
      </c>
      <c r="AW10" s="355"/>
      <c r="AX10" s="94">
        <f t="shared" si="14"/>
        <v>42070.208433333319</v>
      </c>
      <c r="AY10" s="36" t="str">
        <f>IF(AX10&lt;'Time Breakdown'!$A$9,"",IF(VLOOKUP(AX10,'Time Breakdown'!$A$9:$E$428,2,1)=VLOOKUP(AX9,'Time Breakdown'!$A$9:$E$428,2,1)," ",VLOOKUP(AX10,'Time Breakdown'!$A$9:$E$428,2,1)))</f>
        <v xml:space="preserve"> </v>
      </c>
      <c r="AZ10" s="355"/>
      <c r="BA10" s="94">
        <f t="shared" si="15"/>
        <v>42071.208433333319</v>
      </c>
      <c r="BB10" s="36" t="str">
        <f>IF(BA10&lt;'Time Breakdown'!$A$9,"",IF(VLOOKUP(BA10,'Time Breakdown'!$A$9:$E$428,2,1)=VLOOKUP(BA9,'Time Breakdown'!$A$9:$E$428,2,1)," ",VLOOKUP(BA10,'Time Breakdown'!$A$9:$E$428,2,1)))</f>
        <v xml:space="preserve"> </v>
      </c>
      <c r="BC10" s="355"/>
      <c r="BD10" s="94">
        <f t="shared" si="16"/>
        <v>42072.208433333319</v>
      </c>
      <c r="BE10" s="36" t="str">
        <f>IF(BD10&lt;'Time Breakdown'!$A$9,"",IF(VLOOKUP(BD10,'Time Breakdown'!$A$9:$E$428,2,1)=VLOOKUP(BD9,'Time Breakdown'!$A$9:$E$428,2,1)," ",VLOOKUP(BD10,'Time Breakdown'!$A$9:$E$428,2,1)))</f>
        <v xml:space="preserve"> </v>
      </c>
      <c r="BF10" s="355"/>
      <c r="BG10" s="94">
        <f t="shared" si="17"/>
        <v>42073.208433333319</v>
      </c>
      <c r="BH10" s="36" t="str">
        <f>IF(BG10&lt;'Time Breakdown'!$A$9,"",IF(VLOOKUP(BG10,'Time Breakdown'!$A$9:$E$428,2,1)=VLOOKUP(BG9,'Time Breakdown'!$A$9:$E$428,2,1)," ",VLOOKUP(BG10,'Time Breakdown'!$A$9:$E$428,2,1)))</f>
        <v xml:space="preserve"> </v>
      </c>
      <c r="BI10" s="355"/>
      <c r="BJ10" s="94">
        <f t="shared" si="18"/>
        <v>42074.208433333319</v>
      </c>
      <c r="BK10" s="36" t="str">
        <f>IF(BJ10&lt;'Time Breakdown'!$A$9,"",IF(VLOOKUP(BJ10,'Time Breakdown'!$A$9:$E$428,2,1)=VLOOKUP(BJ9,'Time Breakdown'!$A$9:$E$428,2,1)," ",VLOOKUP(BJ10,'Time Breakdown'!$A$9:$E$428,2,1)))</f>
        <v xml:space="preserve"> </v>
      </c>
      <c r="BL10" s="355"/>
      <c r="BM10" s="94">
        <f t="shared" si="19"/>
        <v>42075.208433333319</v>
      </c>
      <c r="BN10" s="36" t="str">
        <f>IF(BM10&lt;'Time Breakdown'!$A$9,"",IF(VLOOKUP(BM10,'Time Breakdown'!$A$9:$E$428,2,1)=VLOOKUP(BM9,'Time Breakdown'!$A$9:$E$428,2,1)," ",VLOOKUP(BM10,'Time Breakdown'!$A$9:$E$428,2,1)))</f>
        <v xml:space="preserve"> </v>
      </c>
      <c r="BO10" s="355"/>
      <c r="BP10" s="94">
        <f t="shared" si="20"/>
        <v>42076.208433333319</v>
      </c>
      <c r="BQ10" s="36" t="str">
        <f>IF(BP10&lt;'Time Breakdown'!$A$9,"",IF(VLOOKUP(BP10,'Time Breakdown'!$A$9:$E$428,2,1)=VLOOKUP(BP9,'Time Breakdown'!$A$9:$E$428,2,1)," ",VLOOKUP(BP10,'Time Breakdown'!$A$9:$E$428,2,1)))</f>
        <v xml:space="preserve"> </v>
      </c>
      <c r="BR10" s="355"/>
      <c r="BS10" s="94">
        <f t="shared" si="21"/>
        <v>42077.208433333319</v>
      </c>
      <c r="BT10" s="36" t="str">
        <f>IF(BS10&lt;'Time Breakdown'!$A$9,"",IF(VLOOKUP(BS10,'Time Breakdown'!$A$9:$E$428,2,1)=VLOOKUP(BS9,'Time Breakdown'!$A$9:$E$428,2,1)," ",VLOOKUP(BS10,'Time Breakdown'!$A$9:$E$428,2,1)))</f>
        <v>POOH laying down 31 stds, RIH 28 stds, POOH laying down 28 stds</v>
      </c>
      <c r="BU10" s="355"/>
      <c r="BV10" s="94">
        <f t="shared" si="22"/>
        <v>42078.208433333319</v>
      </c>
      <c r="BW10" s="36" t="str">
        <f>IF(BV10&lt;'Time Breakdown'!$A$9,"",IF(VLOOKUP(BV10,'Time Breakdown'!$A$9:$E$428,2,1)=VLOOKUP(BV9,'Time Breakdown'!$A$9:$E$428,2,1)," ",VLOOKUP(BV10,'Time Breakdown'!$A$9:$E$428,2,1)))</f>
        <v>RIH 5" 2,200 ft pre-drilled liner # 1</v>
      </c>
      <c r="BX10" s="355"/>
      <c r="BY10" s="94">
        <f t="shared" si="23"/>
        <v>42079.208433333319</v>
      </c>
      <c r="BZ10" s="36" t="str">
        <f>IF(BY10&lt;'Time Breakdown'!$A$9,"",IF(VLOOKUP(BY10,'Time Breakdown'!$A$9:$E$428,2,1)=VLOOKUP(BY9,'Time Breakdown'!$A$9:$E$428,2,1)," ",VLOOKUP(BY10,'Time Breakdown'!$A$9:$E$428,2,1)))</f>
        <v xml:space="preserve"> </v>
      </c>
      <c r="CA10" s="355"/>
      <c r="CB10" s="94">
        <f t="shared" si="24"/>
        <v>42080.208433333319</v>
      </c>
      <c r="CC10" s="36" t="str">
        <f>IF(CB10&lt;'Time Breakdown'!$A$9,"",IF(VLOOKUP(CB10,'Time Breakdown'!$A$9:$E$428,2,1)=VLOOKUP(CB9,'Time Breakdown'!$A$9:$E$428,2,1)," ",VLOOKUP(CB10,'Time Breakdown'!$A$9:$E$428,2,1)))</f>
        <v xml:space="preserve"> </v>
      </c>
      <c r="CD10" s="355"/>
      <c r="CE10" s="94">
        <f t="shared" si="25"/>
        <v>42081.208433333319</v>
      </c>
      <c r="CF10" s="36" t="str">
        <f>IF(CE10&lt;'Time Breakdown'!$A$9,"",IF(VLOOKUP(CE10,'Time Breakdown'!$A$9:$E$428,2,1)=VLOOKUP(CE9,'Time Breakdown'!$A$9:$E$428,2,1)," ",VLOOKUP(CE10,'Time Breakdown'!$A$9:$E$428,2,1)))</f>
        <v xml:space="preserve">C/O to 5" DP equipment </v>
      </c>
      <c r="CG10" s="355"/>
      <c r="CH10" s="94">
        <f t="shared" si="26"/>
        <v>42082.208433333319</v>
      </c>
      <c r="CI10" s="36" t="str">
        <f>IF(CH10&lt;'Time Breakdown'!$A$9,"",IF(VLOOKUP(CH10,'Time Breakdown'!$A$9:$E$428,2,1)=VLOOKUP(CH9,'Time Breakdown'!$A$9:$E$428,2,1)," ",VLOOKUP(CH10,'Time Breakdown'!$A$9:$E$428,2,1)))</f>
        <v xml:space="preserve"> </v>
      </c>
      <c r="CJ10" s="355"/>
      <c r="CK10" s="94">
        <f t="shared" si="27"/>
        <v>42083.208433333319</v>
      </c>
      <c r="CL10" s="36" t="str">
        <f>IF(CK10&lt;'Time Breakdown'!$A$9,"",IF(VLOOKUP(CK10,'Time Breakdown'!$A$9:$E$428,2,1)=VLOOKUP(CK9,'Time Breakdown'!$A$9:$E$428,2,1)," ",VLOOKUP(CK10,'Time Breakdown'!$A$9:$E$428,2,1)))</f>
        <v xml:space="preserve"> </v>
      </c>
      <c r="CM10" s="355"/>
      <c r="CN10" s="94">
        <f t="shared" si="28"/>
        <v>42084.208433333319</v>
      </c>
      <c r="CO10" s="36" t="str">
        <f>IF(CN10&lt;'Time Breakdown'!$A$9,"",IF(VLOOKUP(CN10,'Time Breakdown'!$A$9:$E$428,2,1)=VLOOKUP(CN9,'Time Breakdown'!$A$9:$E$428,2,1)," ",VLOOKUP(CN10,'Time Breakdown'!$A$9:$E$428,2,1)))</f>
        <v xml:space="preserve"> </v>
      </c>
      <c r="CP10" s="355"/>
      <c r="CQ10" s="94">
        <f t="shared" si="29"/>
        <v>42085.208433333319</v>
      </c>
      <c r="CR10" s="36" t="str">
        <f>IF(CQ10&lt;'Time Breakdown'!$A$9,"",IF(VLOOKUP(CQ10,'Time Breakdown'!$A$9:$E$428,2,1)=VLOOKUP(CQ9,'Time Breakdown'!$A$9:$E$428,2,1)," ",VLOOKUP(CQ10,'Time Breakdown'!$A$9:$E$428,2,1)))</f>
        <v xml:space="preserve"> </v>
      </c>
      <c r="CS10" s="355"/>
      <c r="CT10" s="94">
        <f t="shared" si="30"/>
        <v>42086.208433333319</v>
      </c>
      <c r="CU10" s="36" t="str">
        <f>IF(CT10&lt;'Time Breakdown'!$A$9,"",IF(VLOOKUP(CT10,'Time Breakdown'!$A$9:$E$428,2,1)=VLOOKUP(CT9,'Time Breakdown'!$A$9:$E$428,2,1)," ",VLOOKUP(CT10,'Time Breakdown'!$A$9:$E$428,2,1)))</f>
        <v xml:space="preserve"> </v>
      </c>
      <c r="CV10" s="355"/>
      <c r="CW10" s="94">
        <f t="shared" si="31"/>
        <v>42087.208433333319</v>
      </c>
      <c r="CX10" s="36" t="str">
        <f>IF(CW10&lt;'Time Breakdown'!$A$9,"",IF(VLOOKUP(CW10,'Time Breakdown'!$A$9:$E$428,2,1)=VLOOKUP(CW9,'Time Breakdown'!$A$9:$E$428,2,1)," ",VLOOKUP(CW10,'Time Breakdown'!$A$9:$E$428,2,1)))</f>
        <v xml:space="preserve"> </v>
      </c>
      <c r="CY10" s="355"/>
      <c r="CZ10" s="94">
        <f t="shared" si="32"/>
        <v>42088.208433333319</v>
      </c>
      <c r="DA10" s="36" t="str">
        <f>IF(CZ10&lt;'Time Breakdown'!$A$9,"",IF(VLOOKUP(CZ10,'Time Breakdown'!$A$9:$E$428,2,1)=VLOOKUP(CZ9,'Time Breakdown'!$A$9:$E$428,2,1)," ",VLOOKUP(CZ10,'Time Breakdown'!$A$9:$E$428,2,1)))</f>
        <v xml:space="preserve">Change to 4 1/2 " RIH 1,400 ft 4-1/2" completion </v>
      </c>
      <c r="DB10" s="355"/>
      <c r="DC10" s="94">
        <f t="shared" si="33"/>
        <v>42089.208433333319</v>
      </c>
      <c r="DD10" s="36" t="str">
        <f>IF(DC10&lt;'Time Breakdown'!$A$9,"",IF(VLOOKUP(DC10,'Time Breakdown'!$A$9:$E$428,2,1)=VLOOKUP(DC9,'Time Breakdown'!$A$9:$E$428,2,1)," ",VLOOKUP(DC10,'Time Breakdown'!$A$9:$E$428,2,1)))</f>
        <v xml:space="preserve"> </v>
      </c>
      <c r="DE10" s="355"/>
      <c r="DF10" s="94">
        <f t="shared" si="34"/>
        <v>42090.208433333319</v>
      </c>
      <c r="DG10" s="36" t="str">
        <f>IF(DF10&lt;'Time Breakdown'!$A$9,"",IF(VLOOKUP(DF10,'Time Breakdown'!$A$9:$E$428,2,1)=VLOOKUP(DF9,'Time Breakdown'!$A$9:$E$428,2,1)," ",VLOOKUP(DF10,'Time Breakdown'!$A$9:$E$428,2,1)))</f>
        <v xml:space="preserve"> </v>
      </c>
      <c r="DH10" s="355"/>
      <c r="DI10" s="94">
        <f t="shared" si="35"/>
        <v>42091.208433333319</v>
      </c>
      <c r="DJ10" s="36" t="str">
        <f>IF(DI10&lt;'Time Breakdown'!$A$9,"",IF(VLOOKUP(DI10,'Time Breakdown'!$A$9:$E$428,2,1)=VLOOKUP(DI9,'Time Breakdown'!$A$9:$E$428,2,1)," ",VLOOKUP(DI10,'Time Breakdown'!$A$9:$E$428,2,1)))</f>
        <v xml:space="preserve"> </v>
      </c>
      <c r="DK10" s="355"/>
      <c r="DL10" s="94">
        <f t="shared" si="36"/>
        <v>42092.208433333319</v>
      </c>
      <c r="DM10" s="36" t="str">
        <f>IF(DL10&lt;'Time Breakdown'!$A$9,"",IF(VLOOKUP(DL10,'Time Breakdown'!$A$9:$E$428,2,1)=VLOOKUP(DL9,'Time Breakdown'!$A$9:$E$428,2,1)," ",VLOOKUP(DL10,'Time Breakdown'!$A$9:$E$428,2,1)))</f>
        <v>Shear chem inj burst disc. Pump 30 bbls.</v>
      </c>
      <c r="DN10" s="355"/>
      <c r="DO10" s="94">
        <f t="shared" si="37"/>
        <v>42093.208433333319</v>
      </c>
      <c r="DP10" s="36" t="str">
        <f>IF(DO10&lt;'Time Breakdown'!$A$9,"",IF(VLOOKUP(DO10,'Time Breakdown'!$A$9:$E$428,2,1)=VLOOKUP(DO9,'Time Breakdown'!$A$9:$E$428,2,1)," ",VLOOKUP(DO10,'Time Breakdown'!$A$9:$E$428,2,1)))</f>
        <v xml:space="preserve"> </v>
      </c>
      <c r="DQ10" s="355"/>
      <c r="DR10" s="94">
        <f t="shared" si="38"/>
        <v>42094.208433333319</v>
      </c>
      <c r="DS10" s="36" t="str">
        <f>IF(DR10&lt;'Time Breakdown'!$A$9,"",IF(VLOOKUP(DR10,'Time Breakdown'!$A$9:$E$428,2,1)=VLOOKUP(DR9,'Time Breakdown'!$A$9:$E$428,2,1)," ",VLOOKUP(DR10,'Time Breakdown'!$A$9:$E$428,2,1)))</f>
        <v xml:space="preserve"> </v>
      </c>
      <c r="DT10" s="355"/>
      <c r="DU10" s="94">
        <f t="shared" si="39"/>
        <v>42095.208433333319</v>
      </c>
      <c r="DV10" s="36" t="str">
        <f>IF(DU10&lt;'Time Breakdown'!$A$9,"",IF(VLOOKUP(DU10,'Time Breakdown'!$A$9:$E$428,2,1)=VLOOKUP(DU9,'Time Breakdown'!$A$9:$E$428,2,1)," ",VLOOKUP(DU10,'Time Breakdown'!$A$9:$E$428,2,1)))</f>
        <v xml:space="preserve"> </v>
      </c>
      <c r="DW10" s="355"/>
      <c r="DX10" s="94">
        <f t="shared" si="40"/>
        <v>42096.208433333319</v>
      </c>
      <c r="DY10" s="36" t="str">
        <f>IF(DX10&lt;'Time Breakdown'!$A$9,"",IF(VLOOKUP(DX10,'Time Breakdown'!$A$9:$E$428,2,1)=VLOOKUP(DX9,'Time Breakdown'!$A$9:$E$428,2,1)," ",VLOOKUP(DX10,'Time Breakdown'!$A$9:$E$428,2,1)))</f>
        <v xml:space="preserve"> </v>
      </c>
      <c r="DZ10" s="355"/>
    </row>
    <row r="11" spans="2:130" ht="15" customHeight="1" x14ac:dyDescent="0.3">
      <c r="B11" s="94">
        <f t="shared" si="41"/>
        <v>42054.250009999989</v>
      </c>
      <c r="C11" s="36" t="str">
        <f>IF(B11&lt;'Time Breakdown'!$A$9,"",IF(VLOOKUP(B11,'Time Breakdown'!$A$9:$E$428,2,1)=VLOOKUP(B10,'Time Breakdown'!$A$9:$E$428,2,1)," ",VLOOKUP(B11,'Time Breakdown'!$A$9:$E$428,2,1)))</f>
        <v/>
      </c>
      <c r="D11" s="355"/>
      <c r="E11" s="94">
        <f t="shared" si="42"/>
        <v>42055.250099999983</v>
      </c>
      <c r="F11" s="36" t="str">
        <f>IF(E11&lt;'Time Breakdown'!$A$9,"",IF(VLOOKUP(E11,'Time Breakdown'!$A$9:$E$428,2,1)=VLOOKUP(E10,'Time Breakdown'!$A$9:$E$428,2,1)," ",VLOOKUP(E11,'Time Breakdown'!$A$9:$E$428,2,1)))</f>
        <v xml:space="preserve"> </v>
      </c>
      <c r="G11" s="355"/>
      <c r="H11" s="94">
        <f t="shared" si="0"/>
        <v>42056.250099999983</v>
      </c>
      <c r="I11" s="36" t="str">
        <f>IF(H11&lt;'Time Breakdown'!$A$9,"",IF(VLOOKUP(H11,'Time Breakdown'!$A$9:$E$428,2,1)=VLOOKUP(H10,'Time Breakdown'!$A$9:$E$428,2,1)," ",VLOOKUP(H11,'Time Breakdown'!$A$9:$E$428,2,1)))</f>
        <v>Clean out conductor to 573 ft. POOH.</v>
      </c>
      <c r="J11" s="355"/>
      <c r="K11" s="94">
        <f t="shared" si="1"/>
        <v>42057.250099999983</v>
      </c>
      <c r="L11" s="36" t="str">
        <f>IF(K11&lt;'Time Breakdown'!$A$9,"",IF(VLOOKUP(K11,'Time Breakdown'!$A$9:$E$428,2,1)=VLOOKUP(K10,'Time Breakdown'!$A$9:$E$428,2,1)," ",VLOOKUP(K11,'Time Breakdown'!$A$9:$E$428,2,1)))</f>
        <v xml:space="preserve"> </v>
      </c>
      <c r="M11" s="355"/>
      <c r="N11" s="94">
        <f t="shared" si="2"/>
        <v>42058.250099999983</v>
      </c>
      <c r="O11" s="36" t="str">
        <f>IF(N11&lt;'Time Breakdown'!$A$9,"",IF(VLOOKUP(N11,'Time Breakdown'!$A$9:$E$428,2,1)=VLOOKUP(N10,'Time Breakdown'!$A$9:$E$428,2,1)," ",VLOOKUP(N11,'Time Breakdown'!$A$9:$E$428,2,1)))</f>
        <v xml:space="preserve"> </v>
      </c>
      <c r="P11" s="355"/>
      <c r="Q11" s="94">
        <f t="shared" si="3"/>
        <v>42059.250099999983</v>
      </c>
      <c r="R11" s="36" t="str">
        <f>IF(Q11&lt;'Time Breakdown'!$A$9,"",IF(VLOOKUP(Q11,'Time Breakdown'!$A$9:$E$428,2,1)=VLOOKUP(Q10,'Time Breakdown'!$A$9:$E$428,2,1)," ",VLOOKUP(Q11,'Time Breakdown'!$A$9:$E$428,2,1)))</f>
        <v xml:space="preserve"> </v>
      </c>
      <c r="S11" s="355"/>
      <c r="T11" s="94">
        <f t="shared" si="4"/>
        <v>42060.250099999983</v>
      </c>
      <c r="U11" s="36" t="str">
        <f>IF(T11&lt;'Time Breakdown'!$A$9,"",IF(VLOOKUP(T11,'Time Breakdown'!$A$9:$E$428,2,1)=VLOOKUP(T10,'Time Breakdown'!$A$9:$E$428,2,1)," ",VLOOKUP(T11,'Time Breakdown'!$A$9:$E$428,2,1)))</f>
        <v xml:space="preserve"> </v>
      </c>
      <c r="V11" s="355"/>
      <c r="W11" s="94">
        <f t="shared" si="5"/>
        <v>42061.250099999983</v>
      </c>
      <c r="X11" s="36" t="str">
        <f>IF(W11&lt;'Time Breakdown'!$A$9,"",IF(VLOOKUP(W11,'Time Breakdown'!$A$9:$E$428,2,1)=VLOOKUP(W10,'Time Breakdown'!$A$9:$E$428,2,1)," ",VLOOKUP(W11,'Time Breakdown'!$A$9:$E$428,2,1)))</f>
        <v xml:space="preserve"> </v>
      </c>
      <c r="Y11" s="355"/>
      <c r="Z11" s="94">
        <f t="shared" si="6"/>
        <v>42062.250099999983</v>
      </c>
      <c r="AA11" s="36" t="str">
        <f>IF(Z11&lt;'Time Breakdown'!$A$9,"",IF(VLOOKUP(Z11,'Time Breakdown'!$A$9:$E$428,2,1)=VLOOKUP(Z10,'Time Breakdown'!$A$9:$E$428,2,1)," ",VLOOKUP(Z11,'Time Breakdown'!$A$9:$E$428,2,1)))</f>
        <v xml:space="preserve"> </v>
      </c>
      <c r="AB11" s="355"/>
      <c r="AC11" s="94">
        <f t="shared" si="7"/>
        <v>42063.250099999983</v>
      </c>
      <c r="AD11" s="36" t="str">
        <f>IF(AC11&lt;'Time Breakdown'!$A$9,"",IF(VLOOKUP(AC11,'Time Breakdown'!$A$9:$E$428,2,1)=VLOOKUP(AC10,'Time Breakdown'!$A$9:$E$428,2,1)," ",VLOOKUP(AC11,'Time Breakdown'!$A$9:$E$428,2,1)))</f>
        <v xml:space="preserve"> </v>
      </c>
      <c r="AE11" s="355"/>
      <c r="AF11" s="94">
        <f t="shared" si="8"/>
        <v>42064.250099999983</v>
      </c>
      <c r="AG11" s="36" t="str">
        <f>IF(AF11&lt;'Time Breakdown'!$A$9,"",IF(VLOOKUP(AF11,'Time Breakdown'!$A$9:$E$428,2,1)=VLOOKUP(AF10,'Time Breakdown'!$A$9:$E$428,2,1)," ",VLOOKUP(AF11,'Time Breakdown'!$A$9:$E$428,2,1)))</f>
        <v xml:space="preserve"> </v>
      </c>
      <c r="AH11" s="355"/>
      <c r="AI11" s="94">
        <f t="shared" si="9"/>
        <v>42065.250099999983</v>
      </c>
      <c r="AJ11" s="36" t="str">
        <f>IF(AI11&lt;'Time Breakdown'!$A$9,"",IF(VLOOKUP(AI11,'Time Breakdown'!$A$9:$E$428,2,1)=VLOOKUP(AI10,'Time Breakdown'!$A$9:$E$428,2,1)," ",VLOOKUP(AI11,'Time Breakdown'!$A$9:$E$428,2,1)))</f>
        <v xml:space="preserve"> </v>
      </c>
      <c r="AK11" s="355"/>
      <c r="AL11" s="94">
        <f t="shared" si="10"/>
        <v>42066.250099999983</v>
      </c>
      <c r="AM11" s="36" t="str">
        <f>IF(AL11&lt;'Time Breakdown'!$A$9,"",IF(VLOOKUP(AL11,'Time Breakdown'!$A$9:$E$428,2,1)=VLOOKUP(AL10,'Time Breakdown'!$A$9:$E$428,2,1)," ",VLOOKUP(AL11,'Time Breakdown'!$A$9:$E$428,2,1)))</f>
        <v>Flow check. Service TDS.</v>
      </c>
      <c r="AN11" s="355"/>
      <c r="AO11" s="94">
        <f t="shared" si="11"/>
        <v>42067.250099999983</v>
      </c>
      <c r="AP11" s="36" t="str">
        <f>IF(AO11&lt;'Time Breakdown'!$A$9,"",IF(VLOOKUP(AO11,'Time Breakdown'!$A$9:$E$428,2,1)=VLOOKUP(AO10,'Time Breakdown'!$A$9:$E$428,2,1)," ",VLOOKUP(AO11,'Time Breakdown'!$A$9:$E$428,2,1)))</f>
        <v xml:space="preserve"> </v>
      </c>
      <c r="AQ11" s="355"/>
      <c r="AR11" s="94">
        <f t="shared" si="12"/>
        <v>42068.250099999983</v>
      </c>
      <c r="AS11" s="36" t="str">
        <f>IF(AR11&lt;'Time Breakdown'!$A$9,"",IF(VLOOKUP(AR11,'Time Breakdown'!$A$9:$E$428,2,1)=VLOOKUP(AR10,'Time Breakdown'!$A$9:$E$428,2,1)," ",VLOOKUP(AR11,'Time Breakdown'!$A$9:$E$428,2,1)))</f>
        <v>R/D cement lines and cmt head</v>
      </c>
      <c r="AT11" s="355"/>
      <c r="AU11" s="94">
        <f t="shared" si="13"/>
        <v>42069.250099999983</v>
      </c>
      <c r="AV11" s="36" t="str">
        <f>IF(AU11&lt;'Time Breakdown'!$A$9,"",IF(VLOOKUP(AU11,'Time Breakdown'!$A$9:$E$428,2,1)=VLOOKUP(AU10,'Time Breakdown'!$A$9:$E$428,2,1)," ",VLOOKUP(AU11,'Time Breakdown'!$A$9:$E$428,2,1)))</f>
        <v xml:space="preserve">P/U &amp; rack 219 jts 5" DP  </v>
      </c>
      <c r="AW11" s="355"/>
      <c r="AX11" s="94">
        <f t="shared" si="14"/>
        <v>42070.250099999983</v>
      </c>
      <c r="AY11" s="36" t="str">
        <f>IF(AX11&lt;'Time Breakdown'!$A$9,"",IF(VLOOKUP(AX11,'Time Breakdown'!$A$9:$E$428,2,1)=VLOOKUP(AX10,'Time Breakdown'!$A$9:$E$428,2,1)," ",VLOOKUP(AX11,'Time Breakdown'!$A$9:$E$428,2,1)))</f>
        <v xml:space="preserve"> </v>
      </c>
      <c r="AZ11" s="355"/>
      <c r="BA11" s="94">
        <f t="shared" si="15"/>
        <v>42071.250099999983</v>
      </c>
      <c r="BB11" s="36" t="str">
        <f>IF(BA11&lt;'Time Breakdown'!$A$9,"",IF(VLOOKUP(BA11,'Time Breakdown'!$A$9:$E$428,2,1)=VLOOKUP(BA10,'Time Breakdown'!$A$9:$E$428,2,1)," ",VLOOKUP(BA11,'Time Breakdown'!$A$9:$E$428,2,1)))</f>
        <v xml:space="preserve"> </v>
      </c>
      <c r="BC11" s="355"/>
      <c r="BD11" s="94">
        <f t="shared" si="16"/>
        <v>42072.250099999983</v>
      </c>
      <c r="BE11" s="36" t="str">
        <f>IF(BD11&lt;'Time Breakdown'!$A$9,"",IF(VLOOKUP(BD11,'Time Breakdown'!$A$9:$E$428,2,1)=VLOOKUP(BD10,'Time Breakdown'!$A$9:$E$428,2,1)," ",VLOOKUP(BD11,'Time Breakdown'!$A$9:$E$428,2,1)))</f>
        <v xml:space="preserve"> </v>
      </c>
      <c r="BF11" s="355"/>
      <c r="BG11" s="94">
        <f t="shared" si="17"/>
        <v>42073.250099999983</v>
      </c>
      <c r="BH11" s="36" t="str">
        <f>IF(BG11&lt;'Time Breakdown'!$A$9,"",IF(VLOOKUP(BG11,'Time Breakdown'!$A$9:$E$428,2,1)=VLOOKUP(BG10,'Time Breakdown'!$A$9:$E$428,2,1)," ",VLOOKUP(BG11,'Time Breakdown'!$A$9:$E$428,2,1)))</f>
        <v xml:space="preserve"> </v>
      </c>
      <c r="BI11" s="355"/>
      <c r="BJ11" s="94">
        <f t="shared" si="18"/>
        <v>42074.250099999983</v>
      </c>
      <c r="BK11" s="36" t="str">
        <f>IF(BJ11&lt;'Time Breakdown'!$A$9,"",IF(VLOOKUP(BJ11,'Time Breakdown'!$A$9:$E$428,2,1)=VLOOKUP(BJ10,'Time Breakdown'!$A$9:$E$428,2,1)," ",VLOOKUP(BJ11,'Time Breakdown'!$A$9:$E$428,2,1)))</f>
        <v xml:space="preserve"> </v>
      </c>
      <c r="BL11" s="355"/>
      <c r="BM11" s="94">
        <f t="shared" si="19"/>
        <v>42075.250099999983</v>
      </c>
      <c r="BN11" s="36" t="str">
        <f>IF(BM11&lt;'Time Breakdown'!$A$9,"",IF(VLOOKUP(BM11,'Time Breakdown'!$A$9:$E$428,2,1)=VLOOKUP(BM10,'Time Breakdown'!$A$9:$E$428,2,1)," ",VLOOKUP(BM11,'Time Breakdown'!$A$9:$E$428,2,1)))</f>
        <v xml:space="preserve"> </v>
      </c>
      <c r="BO11" s="355"/>
      <c r="BP11" s="94">
        <f t="shared" si="20"/>
        <v>42076.250099999983</v>
      </c>
      <c r="BQ11" s="36" t="str">
        <f>IF(BP11&lt;'Time Breakdown'!$A$9,"",IF(VLOOKUP(BP11,'Time Breakdown'!$A$9:$E$428,2,1)=VLOOKUP(BP10,'Time Breakdown'!$A$9:$E$428,2,1)," ",VLOOKUP(BP11,'Time Breakdown'!$A$9:$E$428,2,1)))</f>
        <v xml:space="preserve"> </v>
      </c>
      <c r="BR11" s="355"/>
      <c r="BS11" s="94">
        <f t="shared" si="21"/>
        <v>42077.250099999983</v>
      </c>
      <c r="BT11" s="36" t="str">
        <f>IF(BS11&lt;'Time Breakdown'!$A$9,"",IF(VLOOKUP(BS11,'Time Breakdown'!$A$9:$E$428,2,1)=VLOOKUP(BS10,'Time Breakdown'!$A$9:$E$428,2,1)," ",VLOOKUP(BS11,'Time Breakdown'!$A$9:$E$428,2,1)))</f>
        <v xml:space="preserve"> </v>
      </c>
      <c r="BU11" s="355"/>
      <c r="BV11" s="94">
        <f t="shared" si="22"/>
        <v>42078.250099999983</v>
      </c>
      <c r="BW11" s="36" t="str">
        <f>IF(BV11&lt;'Time Breakdown'!$A$9,"",IF(VLOOKUP(BV11,'Time Breakdown'!$A$9:$E$428,2,1)=VLOOKUP(BV10,'Time Breakdown'!$A$9:$E$428,2,1)," ",VLOOKUP(BV11,'Time Breakdown'!$A$9:$E$428,2,1)))</f>
        <v xml:space="preserve"> </v>
      </c>
      <c r="BX11" s="355"/>
      <c r="BY11" s="94">
        <f t="shared" si="23"/>
        <v>42079.250099999983</v>
      </c>
      <c r="BZ11" s="36" t="str">
        <f>IF(BY11&lt;'Time Breakdown'!$A$9,"",IF(VLOOKUP(BY11,'Time Breakdown'!$A$9:$E$428,2,1)=VLOOKUP(BY10,'Time Breakdown'!$A$9:$E$428,2,1)," ",VLOOKUP(BY11,'Time Breakdown'!$A$9:$E$428,2,1)))</f>
        <v xml:space="preserve"> </v>
      </c>
      <c r="CA11" s="355"/>
      <c r="CB11" s="94">
        <f t="shared" si="24"/>
        <v>42080.250099999983</v>
      </c>
      <c r="CC11" s="36" t="str">
        <f>IF(CB11&lt;'Time Breakdown'!$A$9,"",IF(VLOOKUP(CB11,'Time Breakdown'!$A$9:$E$428,2,1)=VLOOKUP(CB10,'Time Breakdown'!$A$9:$E$428,2,1)," ",VLOOKUP(CB11,'Time Breakdown'!$A$9:$E$428,2,1)))</f>
        <v xml:space="preserve"> </v>
      </c>
      <c r="CD11" s="355"/>
      <c r="CE11" s="94">
        <f t="shared" si="25"/>
        <v>42081.250099999983</v>
      </c>
      <c r="CF11" s="36" t="str">
        <f>IF(CE11&lt;'Time Breakdown'!$A$9,"",IF(VLOOKUP(CE11,'Time Breakdown'!$A$9:$E$428,2,1)=VLOOKUP(CE10,'Time Breakdown'!$A$9:$E$428,2,1)," ",VLOOKUP(CE11,'Time Breakdown'!$A$9:$E$428,2,1)))</f>
        <v>M/U liner setting sleeve / PBR</v>
      </c>
      <c r="CG11" s="355"/>
      <c r="CH11" s="94">
        <f t="shared" si="26"/>
        <v>42082.250099999983</v>
      </c>
      <c r="CI11" s="36" t="str">
        <f>IF(CH11&lt;'Time Breakdown'!$A$9,"",IF(VLOOKUP(CH11,'Time Breakdown'!$A$9:$E$428,2,1)=VLOOKUP(CH10,'Time Breakdown'!$A$9:$E$428,2,1)," ",VLOOKUP(CH11,'Time Breakdown'!$A$9:$E$428,2,1)))</f>
        <v xml:space="preserve"> </v>
      </c>
      <c r="CJ11" s="355"/>
      <c r="CK11" s="94">
        <f t="shared" si="27"/>
        <v>42083.250099999983</v>
      </c>
      <c r="CL11" s="36" t="str">
        <f>IF(CK11&lt;'Time Breakdown'!$A$9,"",IF(VLOOKUP(CK11,'Time Breakdown'!$A$9:$E$428,2,1)=VLOOKUP(CK10,'Time Breakdown'!$A$9:$E$428,2,1)," ",VLOOKUP(CK11,'Time Breakdown'!$A$9:$E$428,2,1)))</f>
        <v xml:space="preserve"> </v>
      </c>
      <c r="CM11" s="355"/>
      <c r="CN11" s="94">
        <f t="shared" si="28"/>
        <v>42084.250099999983</v>
      </c>
      <c r="CO11" s="36" t="str">
        <f>IF(CN11&lt;'Time Breakdown'!$A$9,"",IF(VLOOKUP(CN11,'Time Breakdown'!$A$9:$E$428,2,1)=VLOOKUP(CN10,'Time Breakdown'!$A$9:$E$428,2,1)," ",VLOOKUP(CN11,'Time Breakdown'!$A$9:$E$428,2,1)))</f>
        <v>P/U Resman tracer and 200 ft BLANK liner, Mpas and Swell packers</v>
      </c>
      <c r="CP11" s="355"/>
      <c r="CQ11" s="94">
        <f t="shared" si="29"/>
        <v>42085.250099999983</v>
      </c>
      <c r="CR11" s="36" t="str">
        <f>IF(CQ11&lt;'Time Breakdown'!$A$9,"",IF(VLOOKUP(CQ11,'Time Breakdown'!$A$9:$E$428,2,1)=VLOOKUP(CQ10,'Time Breakdown'!$A$9:$E$428,2,1)," ",VLOOKUP(CQ11,'Time Breakdown'!$A$9:$E$428,2,1)))</f>
        <v xml:space="preserve"> </v>
      </c>
      <c r="CS11" s="355"/>
      <c r="CT11" s="94">
        <f t="shared" si="30"/>
        <v>42086.250099999983</v>
      </c>
      <c r="CU11" s="36" t="str">
        <f>IF(CT11&lt;'Time Breakdown'!$A$9,"",IF(VLOOKUP(CT11,'Time Breakdown'!$A$9:$E$428,2,1)=VLOOKUP(CT10,'Time Breakdown'!$A$9:$E$428,2,1)," ",VLOOKUP(CT11,'Time Breakdown'!$A$9:$E$428,2,1)))</f>
        <v xml:space="preserve"> </v>
      </c>
      <c r="CV11" s="355"/>
      <c r="CW11" s="94">
        <f t="shared" si="31"/>
        <v>42087.250099999983</v>
      </c>
      <c r="CX11" s="36" t="str">
        <f>IF(CW11&lt;'Time Breakdown'!$A$9,"",IF(VLOOKUP(CW11,'Time Breakdown'!$A$9:$E$428,2,1)=VLOOKUP(CW10,'Time Breakdown'!$A$9:$E$428,2,1)," ",VLOOKUP(CW11,'Time Breakdown'!$A$9:$E$428,2,1)))</f>
        <v>Sting in and shear out Petrowell latch</v>
      </c>
      <c r="CY11" s="355"/>
      <c r="CZ11" s="94">
        <f t="shared" si="32"/>
        <v>42088.250099999983</v>
      </c>
      <c r="DA11" s="36" t="str">
        <f>IF(CZ11&lt;'Time Breakdown'!$A$9,"",IF(VLOOKUP(CZ11,'Time Breakdown'!$A$9:$E$428,2,1)=VLOOKUP(CZ10,'Time Breakdown'!$A$9:$E$428,2,1)," ",VLOOKUP(CZ11,'Time Breakdown'!$A$9:$E$428,2,1)))</f>
        <v xml:space="preserve"> </v>
      </c>
      <c r="DB11" s="355"/>
      <c r="DC11" s="94">
        <f t="shared" si="33"/>
        <v>42089.250099999983</v>
      </c>
      <c r="DD11" s="36" t="str">
        <f>IF(DC11&lt;'Time Breakdown'!$A$9,"",IF(VLOOKUP(DC11,'Time Breakdown'!$A$9:$E$428,2,1)=VLOOKUP(DC10,'Time Breakdown'!$A$9:$E$428,2,1)," ",VLOOKUP(DC11,'Time Breakdown'!$A$9:$E$428,2,1)))</f>
        <v xml:space="preserve"> </v>
      </c>
      <c r="DE11" s="355"/>
      <c r="DF11" s="94">
        <f t="shared" si="34"/>
        <v>42090.250099999983</v>
      </c>
      <c r="DG11" s="36" t="str">
        <f>IF(DF11&lt;'Time Breakdown'!$A$9,"",IF(VLOOKUP(DF11,'Time Breakdown'!$A$9:$E$428,2,1)=VLOOKUP(DF10,'Time Breakdown'!$A$9:$E$428,2,1)," ",VLOOKUP(DF11,'Time Breakdown'!$A$9:$E$428,2,1)))</f>
        <v xml:space="preserve"> </v>
      </c>
      <c r="DH11" s="355"/>
      <c r="DI11" s="94">
        <f t="shared" si="35"/>
        <v>42091.250099999983</v>
      </c>
      <c r="DJ11" s="36" t="str">
        <f>IF(DI11&lt;'Time Breakdown'!$A$9,"",IF(VLOOKUP(DI11,'Time Breakdown'!$A$9:$E$428,2,1)=VLOOKUP(DI10,'Time Breakdown'!$A$9:$E$428,2,1)," ",VLOOKUP(DI11,'Time Breakdown'!$A$9:$E$428,2,1)))</f>
        <v>L/D 7" landing string, clear rig floor</v>
      </c>
      <c r="DK11" s="355"/>
      <c r="DL11" s="94">
        <f t="shared" si="36"/>
        <v>42092.250099999983</v>
      </c>
      <c r="DM11" s="36" t="str">
        <f>IF(DL11&lt;'Time Breakdown'!$A$9,"",IF(VLOOKUP(DL11,'Time Breakdown'!$A$9:$E$428,2,1)=VLOOKUP(DL10,'Time Breakdown'!$A$9:$E$428,2,1)," ",VLOOKUP(DL11,'Time Breakdown'!$A$9:$E$428,2,1)))</f>
        <v>Prepare &amp; skid to GD-21</v>
      </c>
      <c r="DN11" s="355"/>
      <c r="DO11" s="94">
        <f t="shared" si="37"/>
        <v>42093.250099999983</v>
      </c>
      <c r="DP11" s="36" t="str">
        <f>IF(DO11&lt;'Time Breakdown'!$A$9,"",IF(VLOOKUP(DO11,'Time Breakdown'!$A$9:$E$428,2,1)=VLOOKUP(DO10,'Time Breakdown'!$A$9:$E$428,2,1)," ",VLOOKUP(DO11,'Time Breakdown'!$A$9:$E$428,2,1)))</f>
        <v xml:space="preserve"> </v>
      </c>
      <c r="DQ11" s="355"/>
      <c r="DR11" s="94">
        <f t="shared" si="38"/>
        <v>42094.250099999983</v>
      </c>
      <c r="DS11" s="36" t="str">
        <f>IF(DR11&lt;'Time Breakdown'!$A$9,"",IF(VLOOKUP(DR11,'Time Breakdown'!$A$9:$E$428,2,1)=VLOOKUP(DR10,'Time Breakdown'!$A$9:$E$428,2,1)," ",VLOOKUP(DR11,'Time Breakdown'!$A$9:$E$428,2,1)))</f>
        <v xml:space="preserve"> </v>
      </c>
      <c r="DT11" s="355"/>
      <c r="DU11" s="94">
        <f t="shared" si="39"/>
        <v>42095.250099999983</v>
      </c>
      <c r="DV11" s="36" t="str">
        <f>IF(DU11&lt;'Time Breakdown'!$A$9,"",IF(VLOOKUP(DU11,'Time Breakdown'!$A$9:$E$428,2,1)=VLOOKUP(DU10,'Time Breakdown'!$A$9:$E$428,2,1)," ",VLOOKUP(DU11,'Time Breakdown'!$A$9:$E$428,2,1)))</f>
        <v xml:space="preserve"> </v>
      </c>
      <c r="DW11" s="355"/>
      <c r="DX11" s="94">
        <f t="shared" si="40"/>
        <v>42096.250099999983</v>
      </c>
      <c r="DY11" s="36" t="str">
        <f>IF(DX11&lt;'Time Breakdown'!$A$9,"",IF(VLOOKUP(DX11,'Time Breakdown'!$A$9:$E$428,2,1)=VLOOKUP(DX10,'Time Breakdown'!$A$9:$E$428,2,1)," ",VLOOKUP(DX11,'Time Breakdown'!$A$9:$E$428,2,1)))</f>
        <v xml:space="preserve"> </v>
      </c>
      <c r="DZ11" s="355"/>
    </row>
    <row r="12" spans="2:130" ht="15" customHeight="1" x14ac:dyDescent="0.3">
      <c r="B12" s="94">
        <f t="shared" si="41"/>
        <v>42054.291676666653</v>
      </c>
      <c r="C12" s="36" t="str">
        <f>IF(B12&lt;'Time Breakdown'!$A$9,"",IF(VLOOKUP(B12,'Time Breakdown'!$A$9:$E$428,2,1)=VLOOKUP(B11,'Time Breakdown'!$A$9:$E$428,2,1)," ",VLOOKUP(B12,'Time Breakdown'!$A$9:$E$428,2,1)))</f>
        <v/>
      </c>
      <c r="D12" s="355"/>
      <c r="E12" s="94">
        <f t="shared" si="42"/>
        <v>42055.291766666647</v>
      </c>
      <c r="F12" s="36" t="str">
        <f>IF(E12&lt;'Time Breakdown'!$A$9,"",IF(VLOOKUP(E12,'Time Breakdown'!$A$9:$E$428,2,1)=VLOOKUP(E11,'Time Breakdown'!$A$9:$E$428,2,1)," ",VLOOKUP(E12,'Time Breakdown'!$A$9:$E$428,2,1)))</f>
        <v xml:space="preserve"> </v>
      </c>
      <c r="G12" s="355"/>
      <c r="H12" s="94">
        <f t="shared" si="0"/>
        <v>42056.291766666647</v>
      </c>
      <c r="I12" s="36" t="str">
        <f>IF(H12&lt;'Time Breakdown'!$A$9,"",IF(VLOOKUP(H12,'Time Breakdown'!$A$9:$E$428,2,1)=VLOOKUP(H11,'Time Breakdown'!$A$9:$E$428,2,1)," ",VLOOKUP(H12,'Time Breakdown'!$A$9:$E$428,2,1)))</f>
        <v xml:space="preserve"> </v>
      </c>
      <c r="J12" s="355"/>
      <c r="K12" s="94">
        <f t="shared" si="1"/>
        <v>42057.291766666647</v>
      </c>
      <c r="L12" s="36" t="str">
        <f>IF(K12&lt;'Time Breakdown'!$A$9,"",IF(VLOOKUP(K12,'Time Breakdown'!$A$9:$E$428,2,1)=VLOOKUP(K11,'Time Breakdown'!$A$9:$E$428,2,1)," ",VLOOKUP(K12,'Time Breakdown'!$A$9:$E$428,2,1)))</f>
        <v xml:space="preserve"> </v>
      </c>
      <c r="M12" s="355"/>
      <c r="N12" s="94">
        <f t="shared" si="2"/>
        <v>42058.291766666647</v>
      </c>
      <c r="O12" s="36" t="str">
        <f>IF(N12&lt;'Time Breakdown'!$A$9,"",IF(VLOOKUP(N12,'Time Breakdown'!$A$9:$E$428,2,1)=VLOOKUP(N11,'Time Breakdown'!$A$9:$E$428,2,1)," ",VLOOKUP(N12,'Time Breakdown'!$A$9:$E$428,2,1)))</f>
        <v xml:space="preserve"> </v>
      </c>
      <c r="P12" s="355"/>
      <c r="Q12" s="94">
        <f t="shared" si="3"/>
        <v>42059.291766666647</v>
      </c>
      <c r="R12" s="36" t="str">
        <f>IF(Q12&lt;'Time Breakdown'!$A$9,"",IF(VLOOKUP(Q12,'Time Breakdown'!$A$9:$E$428,2,1)=VLOOKUP(Q11,'Time Breakdown'!$A$9:$E$428,2,1)," ",VLOOKUP(Q12,'Time Breakdown'!$A$9:$E$428,2,1)))</f>
        <v>RIH to bottom</v>
      </c>
      <c r="S12" s="355"/>
      <c r="T12" s="94">
        <f t="shared" si="4"/>
        <v>42060.291766666647</v>
      </c>
      <c r="U12" s="36" t="str">
        <f>IF(T12&lt;'Time Breakdown'!$A$9,"",IF(VLOOKUP(T12,'Time Breakdown'!$A$9:$E$428,2,1)=VLOOKUP(T11,'Time Breakdown'!$A$9:$E$428,2,1)," ",VLOOKUP(T12,'Time Breakdown'!$A$9:$E$428,2,1)))</f>
        <v>R/U cmt head &amp; surface lines</v>
      </c>
      <c r="V12" s="355"/>
      <c r="W12" s="94">
        <f t="shared" si="5"/>
        <v>42061.291766666647</v>
      </c>
      <c r="X12" s="36" t="str">
        <f>IF(W12&lt;'Time Breakdown'!$A$9,"",IF(VLOOKUP(W12,'Time Breakdown'!$A$9:$E$428,2,1)=VLOOKUP(W11,'Time Breakdown'!$A$9:$E$428,2,1)," ",VLOOKUP(W12,'Time Breakdown'!$A$9:$E$428,2,1)))</f>
        <v xml:space="preserve"> </v>
      </c>
      <c r="Y12" s="355"/>
      <c r="Z12" s="94">
        <f t="shared" si="6"/>
        <v>42062.291766666647</v>
      </c>
      <c r="AA12" s="36" t="str">
        <f>IF(Z12&lt;'Time Breakdown'!$A$9,"",IF(VLOOKUP(Z12,'Time Breakdown'!$A$9:$E$428,2,1)=VLOOKUP(Z11,'Time Breakdown'!$A$9:$E$428,2,1)," ",VLOOKUP(Z12,'Time Breakdown'!$A$9:$E$428,2,1)))</f>
        <v xml:space="preserve"> </v>
      </c>
      <c r="AB12" s="355"/>
      <c r="AC12" s="94">
        <f t="shared" si="7"/>
        <v>42063.291766666647</v>
      </c>
      <c r="AD12" s="36" t="str">
        <f>IF(AC12&lt;'Time Breakdown'!$A$9,"",IF(VLOOKUP(AC12,'Time Breakdown'!$A$9:$E$428,2,1)=VLOOKUP(AC11,'Time Breakdown'!$A$9:$E$428,2,1)," ",VLOOKUP(AC12,'Time Breakdown'!$A$9:$E$428,2,1)))</f>
        <v xml:space="preserve"> </v>
      </c>
      <c r="AE12" s="355"/>
      <c r="AF12" s="94">
        <f t="shared" si="8"/>
        <v>42064.291766666647</v>
      </c>
      <c r="AG12" s="36" t="str">
        <f>IF(AF12&lt;'Time Breakdown'!$A$9,"",IF(VLOOKUP(AF12,'Time Breakdown'!$A$9:$E$428,2,1)=VLOOKUP(AF11,'Time Breakdown'!$A$9:$E$428,2,1)," ",VLOOKUP(AF12,'Time Breakdown'!$A$9:$E$428,2,1)))</f>
        <v xml:space="preserve"> </v>
      </c>
      <c r="AH12" s="355"/>
      <c r="AI12" s="94">
        <f t="shared" si="9"/>
        <v>42065.291766666647</v>
      </c>
      <c r="AJ12" s="36" t="str">
        <f>IF(AI12&lt;'Time Breakdown'!$A$9,"",IF(VLOOKUP(AI12,'Time Breakdown'!$A$9:$E$428,2,1)=VLOOKUP(AI11,'Time Breakdown'!$A$9:$E$428,2,1)," ",VLOOKUP(AI12,'Time Breakdown'!$A$9:$E$428,2,1)))</f>
        <v xml:space="preserve"> </v>
      </c>
      <c r="AK12" s="355"/>
      <c r="AL12" s="94">
        <f t="shared" si="10"/>
        <v>42066.291766666647</v>
      </c>
      <c r="AM12" s="36" t="str">
        <f>IF(AL12&lt;'Time Breakdown'!$A$9,"",IF(VLOOKUP(AL12,'Time Breakdown'!$A$9:$E$428,2,1)=VLOOKUP(AL11,'Time Breakdown'!$A$9:$E$428,2,1)," ",VLOOKUP(AL12,'Time Breakdown'!$A$9:$E$428,2,1)))</f>
        <v>B/R 5 stands for hole cleaning inside csg</v>
      </c>
      <c r="AN12" s="355"/>
      <c r="AO12" s="94">
        <f t="shared" si="11"/>
        <v>42067.291766666647</v>
      </c>
      <c r="AP12" s="36" t="str">
        <f>IF(AO12&lt;'Time Breakdown'!$A$9,"",IF(VLOOKUP(AO12,'Time Breakdown'!$A$9:$E$428,2,1)=VLOOKUP(AO11,'Time Breakdown'!$A$9:$E$428,2,1)," ",VLOOKUP(AO12,'Time Breakdown'!$A$9:$E$428,2,1)))</f>
        <v xml:space="preserve"> </v>
      </c>
      <c r="AQ12" s="355"/>
      <c r="AR12" s="94">
        <f t="shared" si="12"/>
        <v>42068.291766666647</v>
      </c>
      <c r="AS12" s="36" t="str">
        <f>IF(AR12&lt;'Time Breakdown'!$A$9,"",IF(VLOOKUP(AR12,'Time Breakdown'!$A$9:$E$428,2,1)=VLOOKUP(AR11,'Time Breakdown'!$A$9:$E$428,2,1)," ",VLOOKUP(AR12,'Time Breakdown'!$A$9:$E$428,2,1)))</f>
        <v>Back out rng tool. POOH LD landing joints.</v>
      </c>
      <c r="AT12" s="355"/>
      <c r="AU12" s="94">
        <f t="shared" si="13"/>
        <v>42069.291766666647</v>
      </c>
      <c r="AV12" s="36" t="str">
        <f>IF(AU12&lt;'Time Breakdown'!$A$9,"",IF(VLOOKUP(AU12,'Time Breakdown'!$A$9:$E$428,2,1)=VLOOKUP(AU11,'Time Breakdown'!$A$9:$E$428,2,1)," ",VLOOKUP(AU12,'Time Breakdown'!$A$9:$E$428,2,1)))</f>
        <v xml:space="preserve"> </v>
      </c>
      <c r="AW12" s="355"/>
      <c r="AX12" s="94">
        <f t="shared" si="14"/>
        <v>42070.291766666647</v>
      </c>
      <c r="AY12" s="36" t="str">
        <f>IF(AX12&lt;'Time Breakdown'!$A$9,"",IF(VLOOKUP(AX12,'Time Breakdown'!$A$9:$E$428,2,1)=VLOOKUP(AX11,'Time Breakdown'!$A$9:$E$428,2,1)," ",VLOOKUP(AX12,'Time Breakdown'!$A$9:$E$428,2,1)))</f>
        <v xml:space="preserve"> </v>
      </c>
      <c r="AZ12" s="355"/>
      <c r="BA12" s="94">
        <f t="shared" si="15"/>
        <v>42071.291766666647</v>
      </c>
      <c r="BB12" s="36" t="str">
        <f>IF(BA12&lt;'Time Breakdown'!$A$9,"",IF(VLOOKUP(BA12,'Time Breakdown'!$A$9:$E$428,2,1)=VLOOKUP(BA11,'Time Breakdown'!$A$9:$E$428,2,1)," ",VLOOKUP(BA12,'Time Breakdown'!$A$9:$E$428,2,1)))</f>
        <v xml:space="preserve"> </v>
      </c>
      <c r="BC12" s="355"/>
      <c r="BD12" s="94">
        <f t="shared" si="16"/>
        <v>42072.291766666647</v>
      </c>
      <c r="BE12" s="36" t="str">
        <f>IF(BD12&lt;'Time Breakdown'!$A$9,"",IF(VLOOKUP(BD12,'Time Breakdown'!$A$9:$E$428,2,1)=VLOOKUP(BD11,'Time Breakdown'!$A$9:$E$428,2,1)," ",VLOOKUP(BD12,'Time Breakdown'!$A$9:$E$428,2,1)))</f>
        <v xml:space="preserve"> </v>
      </c>
      <c r="BF12" s="355"/>
      <c r="BG12" s="94">
        <f t="shared" si="17"/>
        <v>42073.291766666647</v>
      </c>
      <c r="BH12" s="36" t="str">
        <f>IF(BG12&lt;'Time Breakdown'!$A$9,"",IF(VLOOKUP(BG12,'Time Breakdown'!$A$9:$E$428,2,1)=VLOOKUP(BG11,'Time Breakdown'!$A$9:$E$428,2,1)," ",VLOOKUP(BG12,'Time Breakdown'!$A$9:$E$428,2,1)))</f>
        <v xml:space="preserve"> </v>
      </c>
      <c r="BI12" s="355"/>
      <c r="BJ12" s="94">
        <f t="shared" si="18"/>
        <v>42074.291766666647</v>
      </c>
      <c r="BK12" s="36" t="str">
        <f>IF(BJ12&lt;'Time Breakdown'!$A$9,"",IF(VLOOKUP(BJ12,'Time Breakdown'!$A$9:$E$428,2,1)=VLOOKUP(BJ11,'Time Breakdown'!$A$9:$E$428,2,1)," ",VLOOKUP(BJ12,'Time Breakdown'!$A$9:$E$428,2,1)))</f>
        <v xml:space="preserve"> </v>
      </c>
      <c r="BL12" s="355"/>
      <c r="BM12" s="94">
        <f t="shared" si="19"/>
        <v>42075.291766666647</v>
      </c>
      <c r="BN12" s="36" t="str">
        <f>IF(BM12&lt;'Time Breakdown'!$A$9,"",IF(VLOOKUP(BM12,'Time Breakdown'!$A$9:$E$428,2,1)=VLOOKUP(BM11,'Time Breakdown'!$A$9:$E$428,2,1)," ",VLOOKUP(BM12,'Time Breakdown'!$A$9:$E$428,2,1)))</f>
        <v xml:space="preserve"> </v>
      </c>
      <c r="BO12" s="355"/>
      <c r="BP12" s="94">
        <f t="shared" si="20"/>
        <v>42076.291766666647</v>
      </c>
      <c r="BQ12" s="36" t="str">
        <f>IF(BP12&lt;'Time Breakdown'!$A$9,"",IF(VLOOKUP(BP12,'Time Breakdown'!$A$9:$E$428,2,1)=VLOOKUP(BP11,'Time Breakdown'!$A$9:$E$428,2,1)," ",VLOOKUP(BP12,'Time Breakdown'!$A$9:$E$428,2,1)))</f>
        <v xml:space="preserve"> </v>
      </c>
      <c r="BR12" s="355"/>
      <c r="BS12" s="94">
        <f t="shared" si="21"/>
        <v>42077.291766666647</v>
      </c>
      <c r="BT12" s="36" t="str">
        <f>IF(BS12&lt;'Time Breakdown'!$A$9,"",IF(VLOOKUP(BS12,'Time Breakdown'!$A$9:$E$428,2,1)=VLOOKUP(BS11,'Time Breakdown'!$A$9:$E$428,2,1)," ",VLOOKUP(BS12,'Time Breakdown'!$A$9:$E$428,2,1)))</f>
        <v xml:space="preserve"> </v>
      </c>
      <c r="BU12" s="355"/>
      <c r="BV12" s="94">
        <f t="shared" si="22"/>
        <v>42078.291766666647</v>
      </c>
      <c r="BW12" s="36" t="str">
        <f>IF(BV12&lt;'Time Breakdown'!$A$9,"",IF(VLOOKUP(BV12,'Time Breakdown'!$A$9:$E$428,2,1)=VLOOKUP(BV11,'Time Breakdown'!$A$9:$E$428,2,1)," ",VLOOKUP(BV12,'Time Breakdown'!$A$9:$E$428,2,1)))</f>
        <v xml:space="preserve"> </v>
      </c>
      <c r="BX12" s="355"/>
      <c r="BY12" s="94">
        <f t="shared" si="23"/>
        <v>42079.291766666647</v>
      </c>
      <c r="BZ12" s="36" t="str">
        <f>IF(BY12&lt;'Time Breakdown'!$A$9,"",IF(VLOOKUP(BY12,'Time Breakdown'!$A$9:$E$428,2,1)=VLOOKUP(BY11,'Time Breakdown'!$A$9:$E$428,2,1)," ",VLOOKUP(BY12,'Time Breakdown'!$A$9:$E$428,2,1)))</f>
        <v xml:space="preserve"> </v>
      </c>
      <c r="CA12" s="355"/>
      <c r="CB12" s="94">
        <f t="shared" si="24"/>
        <v>42080.291766666647</v>
      </c>
      <c r="CC12" s="36" t="str">
        <f>IF(CB12&lt;'Time Breakdown'!$A$9,"",IF(VLOOKUP(CB12,'Time Breakdown'!$A$9:$E$428,2,1)=VLOOKUP(CB11,'Time Breakdown'!$A$9:$E$428,2,1)," ",VLOOKUP(CB12,'Time Breakdown'!$A$9:$E$428,2,1)))</f>
        <v xml:space="preserve"> </v>
      </c>
      <c r="CD12" s="355"/>
      <c r="CE12" s="94">
        <f t="shared" si="25"/>
        <v>42081.291766666647</v>
      </c>
      <c r="CF12" s="36" t="str">
        <f>IF(CE12&lt;'Time Breakdown'!$A$9,"",IF(VLOOKUP(CE12,'Time Breakdown'!$A$9:$E$428,2,1)=VLOOKUP(CE11,'Time Breakdown'!$A$9:$E$428,2,1)," ",VLOOKUP(CE12,'Time Breakdown'!$A$9:$E$428,2,1)))</f>
        <v>RIH 7" liner # 2  on 5" DP to ± 17,650 ft</v>
      </c>
      <c r="CG12" s="355"/>
      <c r="CH12" s="94">
        <f t="shared" si="26"/>
        <v>42082.291766666647</v>
      </c>
      <c r="CI12" s="36" t="str">
        <f>IF(CH12&lt;'Time Breakdown'!$A$9,"",IF(VLOOKUP(CH12,'Time Breakdown'!$A$9:$E$428,2,1)=VLOOKUP(CH11,'Time Breakdown'!$A$9:$E$428,2,1)," ",VLOOKUP(CH12,'Time Breakdown'!$A$9:$E$428,2,1)))</f>
        <v xml:space="preserve"> </v>
      </c>
      <c r="CJ12" s="355"/>
      <c r="CK12" s="94">
        <f t="shared" si="27"/>
        <v>42083.291766666647</v>
      </c>
      <c r="CL12" s="36" t="str">
        <f>IF(CK12&lt;'Time Breakdown'!$A$9,"",IF(VLOOKUP(CK12,'Time Breakdown'!$A$9:$E$428,2,1)=VLOOKUP(CK11,'Time Breakdown'!$A$9:$E$428,2,1)," ",VLOOKUP(CK12,'Time Breakdown'!$A$9:$E$428,2,1)))</f>
        <v xml:space="preserve"> </v>
      </c>
      <c r="CM12" s="355"/>
      <c r="CN12" s="94">
        <f t="shared" si="28"/>
        <v>42084.291766666647</v>
      </c>
      <c r="CO12" s="36" t="str">
        <f>IF(CN12&lt;'Time Breakdown'!$A$9,"",IF(VLOOKUP(CN12,'Time Breakdown'!$A$9:$E$428,2,1)=VLOOKUP(CN11,'Time Breakdown'!$A$9:$E$428,2,1)," ",VLOOKUP(CN12,'Time Breakdown'!$A$9:$E$428,2,1)))</f>
        <v xml:space="preserve"> </v>
      </c>
      <c r="CP12" s="355"/>
      <c r="CQ12" s="94">
        <f t="shared" si="29"/>
        <v>42085.291766666647</v>
      </c>
      <c r="CR12" s="36" t="str">
        <f>IF(CQ12&lt;'Time Breakdown'!$A$9,"",IF(VLOOKUP(CQ12,'Time Breakdown'!$A$9:$E$428,2,1)=VLOOKUP(CQ11,'Time Breakdown'!$A$9:$E$428,2,1)," ",VLOOKUP(CQ12,'Time Breakdown'!$A$9:$E$428,2,1)))</f>
        <v xml:space="preserve"> </v>
      </c>
      <c r="CS12" s="355"/>
      <c r="CT12" s="94">
        <f t="shared" si="30"/>
        <v>42086.291766666647</v>
      </c>
      <c r="CU12" s="36" t="str">
        <f>IF(CT12&lt;'Time Breakdown'!$A$9,"",IF(VLOOKUP(CT12,'Time Breakdown'!$A$9:$E$428,2,1)=VLOOKUP(CT11,'Time Breakdown'!$A$9:$E$428,2,1)," ",VLOOKUP(CT12,'Time Breakdown'!$A$9:$E$428,2,1)))</f>
        <v xml:space="preserve"> </v>
      </c>
      <c r="CV12" s="355"/>
      <c r="CW12" s="94">
        <f t="shared" si="31"/>
        <v>42087.291766666647</v>
      </c>
      <c r="CX12" s="36" t="str">
        <f>IF(CW12&lt;'Time Breakdown'!$A$9,"",IF(VLOOKUP(CW12,'Time Breakdown'!$A$9:$E$428,2,1)=VLOOKUP(CW11,'Time Breakdown'!$A$9:$E$428,2,1)," ",VLOOKUP(CW12,'Time Breakdown'!$A$9:$E$428,2,1)))</f>
        <v>Displace to Brine/SGA II</v>
      </c>
      <c r="CY12" s="355"/>
      <c r="CZ12" s="94">
        <f t="shared" si="32"/>
        <v>42088.291766666647</v>
      </c>
      <c r="DA12" s="36" t="str">
        <f>IF(CZ12&lt;'Time Breakdown'!$A$9,"",IF(VLOOKUP(CZ12,'Time Breakdown'!$A$9:$E$428,2,1)=VLOOKUP(CZ11,'Time Breakdown'!$A$9:$E$428,2,1)," ",VLOOKUP(CZ12,'Time Breakdown'!$A$9:$E$428,2,1)))</f>
        <v xml:space="preserve"> </v>
      </c>
      <c r="DB12" s="355"/>
      <c r="DC12" s="94">
        <f t="shared" si="33"/>
        <v>42089.291766666647</v>
      </c>
      <c r="DD12" s="36" t="str">
        <f>IF(DC12&lt;'Time Breakdown'!$A$9,"",IF(VLOOKUP(DC12,'Time Breakdown'!$A$9:$E$428,2,1)=VLOOKUP(DC11,'Time Breakdown'!$A$9:$E$428,2,1)," ",VLOOKUP(DC12,'Time Breakdown'!$A$9:$E$428,2,1)))</f>
        <v xml:space="preserve"> </v>
      </c>
      <c r="DE12" s="355"/>
      <c r="DF12" s="94">
        <f t="shared" si="34"/>
        <v>42090.291766666647</v>
      </c>
      <c r="DG12" s="36" t="str">
        <f>IF(DF12&lt;'Time Breakdown'!$A$9,"",IF(VLOOKUP(DF12,'Time Breakdown'!$A$9:$E$428,2,1)=VLOOKUP(DF11,'Time Breakdown'!$A$9:$E$428,2,1)," ",VLOOKUP(DF12,'Time Breakdown'!$A$9:$E$428,2,1)))</f>
        <v>P/U tbg hanger, feed C/L through hgr</v>
      </c>
      <c r="DH12" s="355"/>
      <c r="DI12" s="94">
        <f t="shared" si="35"/>
        <v>42091.291766666647</v>
      </c>
      <c r="DJ12" s="36" t="str">
        <f>IF(DI12&lt;'Time Breakdown'!$A$9,"",IF(VLOOKUP(DI12,'Time Breakdown'!$A$9:$E$428,2,1)=VLOOKUP(DI11,'Time Breakdown'!$A$9:$E$428,2,1)," ",VLOOKUP(DI12,'Time Breakdown'!$A$9:$E$428,2,1)))</f>
        <v>Heavy Lift - N/D Bell Nipple, BOP &amp; Riser</v>
      </c>
      <c r="DK12" s="355"/>
      <c r="DL12" s="94">
        <f t="shared" si="36"/>
        <v>42092.291766666647</v>
      </c>
      <c r="DM12" s="36" t="str">
        <f>IF(DL12&lt;'Time Breakdown'!$A$9,"",IF(VLOOKUP(DL12,'Time Breakdown'!$A$9:$E$428,2,1)=VLOOKUP(DL11,'Time Breakdown'!$A$9:$E$428,2,1)," ",VLOOKUP(DL12,'Time Breakdown'!$A$9:$E$428,2,1)))</f>
        <v xml:space="preserve"> </v>
      </c>
      <c r="DN12" s="355"/>
      <c r="DO12" s="94">
        <f t="shared" si="37"/>
        <v>42093.291766666647</v>
      </c>
      <c r="DP12" s="36" t="str">
        <f>IF(DO12&lt;'Time Breakdown'!$A$9,"",IF(VLOOKUP(DO12,'Time Breakdown'!$A$9:$E$428,2,1)=VLOOKUP(DO11,'Time Breakdown'!$A$9:$E$428,2,1)," ",VLOOKUP(DO12,'Time Breakdown'!$A$9:$E$428,2,1)))</f>
        <v xml:space="preserve"> </v>
      </c>
      <c r="DQ12" s="355"/>
      <c r="DR12" s="94">
        <f t="shared" si="38"/>
        <v>42094.291766666647</v>
      </c>
      <c r="DS12" s="36" t="str">
        <f>IF(DR12&lt;'Time Breakdown'!$A$9,"",IF(VLOOKUP(DR12,'Time Breakdown'!$A$9:$E$428,2,1)=VLOOKUP(DR11,'Time Breakdown'!$A$9:$E$428,2,1)," ",VLOOKUP(DR12,'Time Breakdown'!$A$9:$E$428,2,1)))</f>
        <v xml:space="preserve"> </v>
      </c>
      <c r="DT12" s="355"/>
      <c r="DU12" s="94">
        <f t="shared" si="39"/>
        <v>42095.291766666647</v>
      </c>
      <c r="DV12" s="36" t="str">
        <f>IF(DU12&lt;'Time Breakdown'!$A$9,"",IF(VLOOKUP(DU12,'Time Breakdown'!$A$9:$E$428,2,1)=VLOOKUP(DU11,'Time Breakdown'!$A$9:$E$428,2,1)," ",VLOOKUP(DU12,'Time Breakdown'!$A$9:$E$428,2,1)))</f>
        <v xml:space="preserve"> </v>
      </c>
      <c r="DW12" s="355"/>
      <c r="DX12" s="94">
        <f t="shared" si="40"/>
        <v>42096.291766666647</v>
      </c>
      <c r="DY12" s="36" t="str">
        <f>IF(DX12&lt;'Time Breakdown'!$A$9,"",IF(VLOOKUP(DX12,'Time Breakdown'!$A$9:$E$428,2,1)=VLOOKUP(DX11,'Time Breakdown'!$A$9:$E$428,2,1)," ",VLOOKUP(DX12,'Time Breakdown'!$A$9:$E$428,2,1)))</f>
        <v xml:space="preserve"> </v>
      </c>
      <c r="DZ12" s="355"/>
    </row>
    <row r="13" spans="2:130" ht="15" customHeight="1" x14ac:dyDescent="0.3">
      <c r="B13" s="94">
        <f t="shared" si="41"/>
        <v>42054.333343333317</v>
      </c>
      <c r="C13" s="36" t="str">
        <f>IF(B13&lt;'Time Breakdown'!$A$9,"",IF(VLOOKUP(B13,'Time Breakdown'!$A$9:$E$428,2,1)=VLOOKUP(B12,'Time Breakdown'!$A$9:$E$428,2,1)," ",VLOOKUP(B13,'Time Breakdown'!$A$9:$E$428,2,1)))</f>
        <v/>
      </c>
      <c r="D13" s="355"/>
      <c r="E13" s="94">
        <f t="shared" si="42"/>
        <v>42055.333433333311</v>
      </c>
      <c r="F13" s="36" t="str">
        <f>IF(E13&lt;'Time Breakdown'!$A$9,"",IF(VLOOKUP(E13,'Time Breakdown'!$A$9:$E$428,2,1)=VLOOKUP(E12,'Time Breakdown'!$A$9:$E$428,2,1)," ",VLOOKUP(E13,'Time Breakdown'!$A$9:$E$428,2,1)))</f>
        <v>P/T XMT void, hgr neck seal &amp; body</v>
      </c>
      <c r="G13" s="355"/>
      <c r="H13" s="94">
        <f t="shared" si="0"/>
        <v>42056.333433333311</v>
      </c>
      <c r="I13" s="36" t="str">
        <f>IF(H13&lt;'Time Breakdown'!$A$9,"",IF(VLOOKUP(H13,'Time Breakdown'!$A$9:$E$428,2,1)=VLOOKUP(H12,'Time Breakdown'!$A$9:$E$428,2,1)," ",VLOOKUP(H13,'Time Breakdown'!$A$9:$E$428,2,1)))</f>
        <v xml:space="preserve"> </v>
      </c>
      <c r="J13" s="355"/>
      <c r="K13" s="94">
        <f t="shared" si="1"/>
        <v>42057.333433333311</v>
      </c>
      <c r="L13" s="36" t="str">
        <f>IF(K13&lt;'Time Breakdown'!$A$9,"",IF(VLOOKUP(K13,'Time Breakdown'!$A$9:$E$428,2,1)=VLOOKUP(K12,'Time Breakdown'!$A$9:$E$428,2,1)," ",VLOOKUP(K13,'Time Breakdown'!$A$9:$E$428,2,1)))</f>
        <v xml:space="preserve"> </v>
      </c>
      <c r="M13" s="355"/>
      <c r="N13" s="94">
        <f t="shared" si="2"/>
        <v>42058.333433333311</v>
      </c>
      <c r="O13" s="36" t="str">
        <f>IF(N13&lt;'Time Breakdown'!$A$9,"",IF(VLOOKUP(N13,'Time Breakdown'!$A$9:$E$428,2,1)=VLOOKUP(N12,'Time Breakdown'!$A$9:$E$428,2,1)," ",VLOOKUP(N13,'Time Breakdown'!$A$9:$E$428,2,1)))</f>
        <v xml:space="preserve"> </v>
      </c>
      <c r="P13" s="355"/>
      <c r="Q13" s="94">
        <f t="shared" si="3"/>
        <v>42059.333433333311</v>
      </c>
      <c r="R13" s="36" t="str">
        <f>IF(Q13&lt;'Time Breakdown'!$A$9,"",IF(VLOOKUP(Q13,'Time Breakdown'!$A$9:$E$428,2,1)=VLOOKUP(Q12,'Time Breakdown'!$A$9:$E$428,2,1)," ",VLOOKUP(Q13,'Time Breakdown'!$A$9:$E$428,2,1)))</f>
        <v xml:space="preserve"> </v>
      </c>
      <c r="S13" s="355"/>
      <c r="T13" s="94">
        <f t="shared" si="4"/>
        <v>42060.333433333311</v>
      </c>
      <c r="U13" s="36" t="str">
        <f>IF(T13&lt;'Time Breakdown'!$A$9,"",IF(VLOOKUP(T13,'Time Breakdown'!$A$9:$E$428,2,1)=VLOOKUP(T12,'Time Breakdown'!$A$9:$E$428,2,1)," ",VLOOKUP(T13,'Time Breakdown'!$A$9:$E$428,2,1)))</f>
        <v>Cement 1st Stage</v>
      </c>
      <c r="V13" s="355"/>
      <c r="W13" s="94">
        <f t="shared" si="5"/>
        <v>42061.333433333311</v>
      </c>
      <c r="X13" s="36" t="str">
        <f>IF(W13&lt;'Time Breakdown'!$A$9,"",IF(VLOOKUP(W13,'Time Breakdown'!$A$9:$E$428,2,1)=VLOOKUP(W12,'Time Breakdown'!$A$9:$E$428,2,1)," ",VLOOKUP(W13,'Time Breakdown'!$A$9:$E$428,2,1)))</f>
        <v xml:space="preserve">Function test BOP's, install bell nipple </v>
      </c>
      <c r="Y13" s="355"/>
      <c r="Z13" s="94">
        <f t="shared" si="6"/>
        <v>42062.333433333311</v>
      </c>
      <c r="AA13" s="36" t="str">
        <f>IF(Z13&lt;'Time Breakdown'!$A$9,"",IF(VLOOKUP(Z13,'Time Breakdown'!$A$9:$E$428,2,1)=VLOOKUP(Z12,'Time Breakdown'!$A$9:$E$428,2,1)," ",VLOOKUP(Z13,'Time Breakdown'!$A$9:$E$428,2,1)))</f>
        <v xml:space="preserve"> </v>
      </c>
      <c r="AB13" s="355"/>
      <c r="AC13" s="94">
        <f t="shared" si="7"/>
        <v>42063.333433333311</v>
      </c>
      <c r="AD13" s="36" t="str">
        <f>IF(AC13&lt;'Time Breakdown'!$A$9,"",IF(VLOOKUP(AC13,'Time Breakdown'!$A$9:$E$428,2,1)=VLOOKUP(AC12,'Time Breakdown'!$A$9:$E$428,2,1)," ",VLOOKUP(AC13,'Time Breakdown'!$A$9:$E$428,2,1)))</f>
        <v xml:space="preserve"> </v>
      </c>
      <c r="AE13" s="355"/>
      <c r="AF13" s="94">
        <f t="shared" si="8"/>
        <v>42064.333433333311</v>
      </c>
      <c r="AG13" s="36" t="str">
        <f>IF(AF13&lt;'Time Breakdown'!$A$9,"",IF(VLOOKUP(AF13,'Time Breakdown'!$A$9:$E$428,2,1)=VLOOKUP(AF12,'Time Breakdown'!$A$9:$E$428,2,1)," ",VLOOKUP(AF13,'Time Breakdown'!$A$9:$E$428,2,1)))</f>
        <v xml:space="preserve"> </v>
      </c>
      <c r="AH13" s="355"/>
      <c r="AI13" s="94">
        <f t="shared" si="9"/>
        <v>42065.333433333311</v>
      </c>
      <c r="AJ13" s="36" t="str">
        <f>IF(AI13&lt;'Time Breakdown'!$A$9,"",IF(VLOOKUP(AI13,'Time Breakdown'!$A$9:$E$428,2,1)=VLOOKUP(AI12,'Time Breakdown'!$A$9:$E$428,2,1)," ",VLOOKUP(AI13,'Time Breakdown'!$A$9:$E$428,2,1)))</f>
        <v xml:space="preserve"> </v>
      </c>
      <c r="AK13" s="355"/>
      <c r="AL13" s="94">
        <f t="shared" si="10"/>
        <v>42066.333433333311</v>
      </c>
      <c r="AM13" s="36" t="str">
        <f>IF(AL13&lt;'Time Breakdown'!$A$9,"",IF(VLOOKUP(AL13,'Time Breakdown'!$A$9:$E$428,2,1)=VLOOKUP(AL12,'Time Breakdown'!$A$9:$E$428,2,1)," ",VLOOKUP(AL13,'Time Breakdown'!$A$9:$E$428,2,1)))</f>
        <v xml:space="preserve"> </v>
      </c>
      <c r="AN13" s="355"/>
      <c r="AO13" s="94">
        <f t="shared" si="11"/>
        <v>42067.333433333311</v>
      </c>
      <c r="AP13" s="36" t="str">
        <f>IF(AO13&lt;'Time Breakdown'!$A$9,"",IF(VLOOKUP(AO13,'Time Breakdown'!$A$9:$E$428,2,1)=VLOOKUP(AO12,'Time Breakdown'!$A$9:$E$428,2,1)," ",VLOOKUP(AO13,'Time Breakdown'!$A$9:$E$428,2,1)))</f>
        <v xml:space="preserve"> </v>
      </c>
      <c r="AQ13" s="355"/>
      <c r="AR13" s="94">
        <f t="shared" si="12"/>
        <v>42068.333433333311</v>
      </c>
      <c r="AS13" s="36" t="str">
        <f>IF(AR13&lt;'Time Breakdown'!$A$9,"",IF(VLOOKUP(AR13,'Time Breakdown'!$A$9:$E$428,2,1)=VLOOKUP(AR12,'Time Breakdown'!$A$9:$E$428,2,1)," ",VLOOKUP(AR13,'Time Breakdown'!$A$9:$E$428,2,1)))</f>
        <v xml:space="preserve"> </v>
      </c>
      <c r="AT13" s="355"/>
      <c r="AU13" s="94">
        <f t="shared" si="13"/>
        <v>42069.333433333311</v>
      </c>
      <c r="AV13" s="36" t="str">
        <f>IF(AU13&lt;'Time Breakdown'!$A$9,"",IF(VLOOKUP(AU13,'Time Breakdown'!$A$9:$E$428,2,1)=VLOOKUP(AU12,'Time Breakdown'!$A$9:$E$428,2,1)," ",VLOOKUP(AU13,'Time Breakdown'!$A$9:$E$428,2,1)))</f>
        <v xml:space="preserve"> </v>
      </c>
      <c r="AW13" s="355"/>
      <c r="AX13" s="94">
        <f t="shared" si="14"/>
        <v>42070.333433333311</v>
      </c>
      <c r="AY13" s="36" t="str">
        <f>IF(AX13&lt;'Time Breakdown'!$A$9,"",IF(VLOOKUP(AX13,'Time Breakdown'!$A$9:$E$428,2,1)=VLOOKUP(AX12,'Time Breakdown'!$A$9:$E$428,2,1)," ",VLOOKUP(AX13,'Time Breakdown'!$A$9:$E$428,2,1)))</f>
        <v xml:space="preserve"> </v>
      </c>
      <c r="AZ13" s="355"/>
      <c r="BA13" s="94">
        <f t="shared" si="15"/>
        <v>42071.333433333311</v>
      </c>
      <c r="BB13" s="36" t="str">
        <f>IF(BA13&lt;'Time Breakdown'!$A$9,"",IF(VLOOKUP(BA13,'Time Breakdown'!$A$9:$E$428,2,1)=VLOOKUP(BA12,'Time Breakdown'!$A$9:$E$428,2,1)," ",VLOOKUP(BA13,'Time Breakdown'!$A$9:$E$428,2,1)))</f>
        <v xml:space="preserve"> </v>
      </c>
      <c r="BC13" s="355"/>
      <c r="BD13" s="94">
        <f t="shared" si="16"/>
        <v>42072.333433333311</v>
      </c>
      <c r="BE13" s="36" t="str">
        <f>IF(BD13&lt;'Time Breakdown'!$A$9,"",IF(VLOOKUP(BD13,'Time Breakdown'!$A$9:$E$428,2,1)=VLOOKUP(BD12,'Time Breakdown'!$A$9:$E$428,2,1)," ",VLOOKUP(BD13,'Time Breakdown'!$A$9:$E$428,2,1)))</f>
        <v xml:space="preserve"> </v>
      </c>
      <c r="BF13" s="355"/>
      <c r="BG13" s="94">
        <f t="shared" si="17"/>
        <v>42073.333433333311</v>
      </c>
      <c r="BH13" s="36" t="str">
        <f>IF(BG13&lt;'Time Breakdown'!$A$9,"",IF(VLOOKUP(BG13,'Time Breakdown'!$A$9:$E$428,2,1)=VLOOKUP(BG12,'Time Breakdown'!$A$9:$E$428,2,1)," ",VLOOKUP(BG13,'Time Breakdown'!$A$9:$E$428,2,1)))</f>
        <v xml:space="preserve"> </v>
      </c>
      <c r="BI13" s="355"/>
      <c r="BJ13" s="94">
        <f t="shared" si="18"/>
        <v>42074.333433333311</v>
      </c>
      <c r="BK13" s="36" t="str">
        <f>IF(BJ13&lt;'Time Breakdown'!$A$9,"",IF(VLOOKUP(BJ13,'Time Breakdown'!$A$9:$E$428,2,1)=VLOOKUP(BJ12,'Time Breakdown'!$A$9:$E$428,2,1)," ",VLOOKUP(BJ13,'Time Breakdown'!$A$9:$E$428,2,1)))</f>
        <v xml:space="preserve"> </v>
      </c>
      <c r="BL13" s="355"/>
      <c r="BM13" s="94">
        <f t="shared" si="19"/>
        <v>42075.333433333311</v>
      </c>
      <c r="BN13" s="36" t="str">
        <f>IF(BM13&lt;'Time Breakdown'!$A$9,"",IF(VLOOKUP(BM13,'Time Breakdown'!$A$9:$E$428,2,1)=VLOOKUP(BM12,'Time Breakdown'!$A$9:$E$428,2,1)," ",VLOOKUP(BM13,'Time Breakdown'!$A$9:$E$428,2,1)))</f>
        <v xml:space="preserve"> </v>
      </c>
      <c r="BO13" s="355"/>
      <c r="BP13" s="94">
        <f t="shared" si="20"/>
        <v>42076.333433333311</v>
      </c>
      <c r="BQ13" s="36" t="str">
        <f>IF(BP13&lt;'Time Breakdown'!$A$9,"",IF(VLOOKUP(BP13,'Time Breakdown'!$A$9:$E$428,2,1)=VLOOKUP(BP12,'Time Breakdown'!$A$9:$E$428,2,1)," ",VLOOKUP(BP13,'Time Breakdown'!$A$9:$E$428,2,1)))</f>
        <v xml:space="preserve"> </v>
      </c>
      <c r="BR13" s="355"/>
      <c r="BS13" s="94">
        <f t="shared" si="21"/>
        <v>42077.333433333311</v>
      </c>
      <c r="BT13" s="36" t="str">
        <f>IF(BS13&lt;'Time Breakdown'!$A$9,"",IF(VLOOKUP(BS13,'Time Breakdown'!$A$9:$E$428,2,1)=VLOOKUP(BS12,'Time Breakdown'!$A$9:$E$428,2,1)," ",VLOOKUP(BS13,'Time Breakdown'!$A$9:$E$428,2,1)))</f>
        <v xml:space="preserve"> </v>
      </c>
      <c r="BU13" s="355"/>
      <c r="BV13" s="94">
        <f t="shared" si="22"/>
        <v>42078.333433333311</v>
      </c>
      <c r="BW13" s="36" t="str">
        <f>IF(BV13&lt;'Time Breakdown'!$A$9,"",IF(VLOOKUP(BV13,'Time Breakdown'!$A$9:$E$428,2,1)=VLOOKUP(BV12,'Time Breakdown'!$A$9:$E$428,2,1)," ",VLOOKUP(BV13,'Time Breakdown'!$A$9:$E$428,2,1)))</f>
        <v xml:space="preserve"> </v>
      </c>
      <c r="BX13" s="355"/>
      <c r="BY13" s="94">
        <f t="shared" si="23"/>
        <v>42079.333433333311</v>
      </c>
      <c r="BZ13" s="36" t="str">
        <f>IF(BY13&lt;'Time Breakdown'!$A$9,"",IF(VLOOKUP(BY13,'Time Breakdown'!$A$9:$E$428,2,1)=VLOOKUP(BY12,'Time Breakdown'!$A$9:$E$428,2,1)," ",VLOOKUP(BY13,'Time Breakdown'!$A$9:$E$428,2,1)))</f>
        <v xml:space="preserve"> </v>
      </c>
      <c r="CA13" s="355"/>
      <c r="CB13" s="94">
        <f t="shared" si="24"/>
        <v>42080.333433333311</v>
      </c>
      <c r="CC13" s="36" t="str">
        <f>IF(CB13&lt;'Time Breakdown'!$A$9,"",IF(VLOOKUP(CB13,'Time Breakdown'!$A$9:$E$428,2,1)=VLOOKUP(CB12,'Time Breakdown'!$A$9:$E$428,2,1)," ",VLOOKUP(CB13,'Time Breakdown'!$A$9:$E$428,2,1)))</f>
        <v xml:space="preserve"> </v>
      </c>
      <c r="CD13" s="355"/>
      <c r="CE13" s="94">
        <f t="shared" si="25"/>
        <v>42081.333433333311</v>
      </c>
      <c r="CF13" s="36" t="str">
        <f>IF(CE13&lt;'Time Breakdown'!$A$9,"",IF(VLOOKUP(CE13,'Time Breakdown'!$A$9:$E$428,2,1)=VLOOKUP(CE12,'Time Breakdown'!$A$9:$E$428,2,1)," ",VLOOKUP(CE13,'Time Breakdown'!$A$9:$E$428,2,1)))</f>
        <v xml:space="preserve"> </v>
      </c>
      <c r="CG13" s="355"/>
      <c r="CH13" s="94">
        <f t="shared" si="26"/>
        <v>42082.333433333311</v>
      </c>
      <c r="CI13" s="36" t="str">
        <f>IF(CH13&lt;'Time Breakdown'!$A$9,"",IF(VLOOKUP(CH13,'Time Breakdown'!$A$9:$E$428,2,1)=VLOOKUP(CH12,'Time Breakdown'!$A$9:$E$428,2,1)," ",VLOOKUP(CH13,'Time Breakdown'!$A$9:$E$428,2,1)))</f>
        <v xml:space="preserve"> </v>
      </c>
      <c r="CJ13" s="355"/>
      <c r="CK13" s="94">
        <f t="shared" si="27"/>
        <v>42083.333433333311</v>
      </c>
      <c r="CL13" s="36" t="str">
        <f>IF(CK13&lt;'Time Breakdown'!$A$9,"",IF(VLOOKUP(CK13,'Time Breakdown'!$A$9:$E$428,2,1)=VLOOKUP(CK12,'Time Breakdown'!$A$9:$E$428,2,1)," ",VLOOKUP(CK13,'Time Breakdown'!$A$9:$E$428,2,1)))</f>
        <v xml:space="preserve"> </v>
      </c>
      <c r="CM13" s="355"/>
      <c r="CN13" s="94">
        <f t="shared" si="28"/>
        <v>42084.333433333311</v>
      </c>
      <c r="CO13" s="36" t="str">
        <f>IF(CN13&lt;'Time Breakdown'!$A$9,"",IF(VLOOKUP(CN13,'Time Breakdown'!$A$9:$E$428,2,1)=VLOOKUP(CN12,'Time Breakdown'!$A$9:$E$428,2,1)," ",VLOOKUP(CN13,'Time Breakdown'!$A$9:$E$428,2,1)))</f>
        <v>RIH 280 ft BLANK liner, 600 ft pre-drilled liner, P/U Resman tracer, 160 ft BLANK liner</v>
      </c>
      <c r="CP13" s="355"/>
      <c r="CQ13" s="94">
        <f t="shared" si="29"/>
        <v>42085.333433333311</v>
      </c>
      <c r="CR13" s="36" t="str">
        <f>IF(CQ13&lt;'Time Breakdown'!$A$9,"",IF(VLOOKUP(CQ13,'Time Breakdown'!$A$9:$E$428,2,1)=VLOOKUP(CQ12,'Time Breakdown'!$A$9:$E$428,2,1)," ",VLOOKUP(CQ13,'Time Breakdown'!$A$9:$E$428,2,1)))</f>
        <v>L/O Liner Hanger running tool</v>
      </c>
      <c r="CS13" s="355"/>
      <c r="CT13" s="94">
        <f t="shared" si="30"/>
        <v>42086.333433333311</v>
      </c>
      <c r="CU13" s="36" t="str">
        <f>IF(CT13&lt;'Time Breakdown'!$A$9,"",IF(VLOOKUP(CT13,'Time Breakdown'!$A$9:$E$428,2,1)=VLOOKUP(CT12,'Time Breakdown'!$A$9:$E$428,2,1)," ",VLOOKUP(CT13,'Time Breakdown'!$A$9:$E$428,2,1)))</f>
        <v xml:space="preserve"> </v>
      </c>
      <c r="CV13" s="355"/>
      <c r="CW13" s="94">
        <f t="shared" si="31"/>
        <v>42087.333433333311</v>
      </c>
      <c r="CX13" s="36" t="str">
        <f>IF(CW13&lt;'Time Breakdown'!$A$9,"",IF(VLOOKUP(CW13,'Time Breakdown'!$A$9:$E$428,2,1)=VLOOKUP(CW12,'Time Breakdown'!$A$9:$E$428,2,1)," ",VLOOKUP(CW13,'Time Breakdown'!$A$9:$E$428,2,1)))</f>
        <v xml:space="preserve"> </v>
      </c>
      <c r="CY13" s="355"/>
      <c r="CZ13" s="94">
        <f t="shared" si="32"/>
        <v>42088.333433333311</v>
      </c>
      <c r="DA13" s="36" t="str">
        <f>IF(CZ13&lt;'Time Breakdown'!$A$9,"",IF(VLOOKUP(CZ13,'Time Breakdown'!$A$9:$E$428,2,1)=VLOOKUP(CZ12,'Time Breakdown'!$A$9:$E$428,2,1)," ",VLOOKUP(CZ13,'Time Breakdown'!$A$9:$E$428,2,1)))</f>
        <v xml:space="preserve"> </v>
      </c>
      <c r="DB13" s="355"/>
      <c r="DC13" s="94">
        <f t="shared" si="33"/>
        <v>42089.333433333311</v>
      </c>
      <c r="DD13" s="36" t="str">
        <f>IF(DC13&lt;'Time Breakdown'!$A$9,"",IF(VLOOKUP(DC13,'Time Breakdown'!$A$9:$E$428,2,1)=VLOOKUP(DC12,'Time Breakdown'!$A$9:$E$428,2,1)," ",VLOOKUP(DC13,'Time Breakdown'!$A$9:$E$428,2,1)))</f>
        <v xml:space="preserve"> </v>
      </c>
      <c r="DE13" s="355"/>
      <c r="DF13" s="94">
        <f t="shared" si="34"/>
        <v>42090.333433333311</v>
      </c>
      <c r="DG13" s="36" t="str">
        <f>IF(DF13&lt;'Time Breakdown'!$A$9,"",IF(VLOOKUP(DF13,'Time Breakdown'!$A$9:$E$428,2,1)=VLOOKUP(DF12,'Time Breakdown'!$A$9:$E$428,2,1)," ",VLOOKUP(DF13,'Time Breakdown'!$A$9:$E$428,2,1)))</f>
        <v xml:space="preserve"> </v>
      </c>
      <c r="DH13" s="355"/>
      <c r="DI13" s="94">
        <f t="shared" si="35"/>
        <v>42091.333433333311</v>
      </c>
      <c r="DJ13" s="36" t="str">
        <f>IF(DI13&lt;'Time Breakdown'!$A$9,"",IF(VLOOKUP(DI13,'Time Breakdown'!$A$9:$E$428,2,1)=VLOOKUP(DI12,'Time Breakdown'!$A$9:$E$428,2,1)," ",VLOOKUP(DI13,'Time Breakdown'!$A$9:$E$428,2,1)))</f>
        <v xml:space="preserve"> </v>
      </c>
      <c r="DK13" s="355"/>
      <c r="DL13" s="94">
        <f t="shared" si="36"/>
        <v>42092.333433333311</v>
      </c>
      <c r="DM13" s="36" t="str">
        <f>IF(DL13&lt;'Time Breakdown'!$A$9,"",IF(VLOOKUP(DL13,'Time Breakdown'!$A$9:$E$428,2,1)=VLOOKUP(DL12,'Time Breakdown'!$A$9:$E$428,2,1)," ",VLOOKUP(DL13,'Time Breakdown'!$A$9:$E$428,2,1)))</f>
        <v xml:space="preserve"> </v>
      </c>
      <c r="DN13" s="355"/>
      <c r="DO13" s="94">
        <f t="shared" si="37"/>
        <v>42093.333433333311</v>
      </c>
      <c r="DP13" s="36" t="str">
        <f>IF(DO13&lt;'Time Breakdown'!$A$9,"",IF(VLOOKUP(DO13,'Time Breakdown'!$A$9:$E$428,2,1)=VLOOKUP(DO12,'Time Breakdown'!$A$9:$E$428,2,1)," ",VLOOKUP(DO13,'Time Breakdown'!$A$9:$E$428,2,1)))</f>
        <v xml:space="preserve"> </v>
      </c>
      <c r="DQ13" s="355"/>
      <c r="DR13" s="94">
        <f t="shared" si="38"/>
        <v>42094.333433333311</v>
      </c>
      <c r="DS13" s="36" t="str">
        <f>IF(DR13&lt;'Time Breakdown'!$A$9,"",IF(VLOOKUP(DR13,'Time Breakdown'!$A$9:$E$428,2,1)=VLOOKUP(DR12,'Time Breakdown'!$A$9:$E$428,2,1)," ",VLOOKUP(DR13,'Time Breakdown'!$A$9:$E$428,2,1)))</f>
        <v xml:space="preserve"> </v>
      </c>
      <c r="DT13" s="355"/>
      <c r="DU13" s="94">
        <f t="shared" si="39"/>
        <v>42095.333433333311</v>
      </c>
      <c r="DV13" s="36" t="str">
        <f>IF(DU13&lt;'Time Breakdown'!$A$9,"",IF(VLOOKUP(DU13,'Time Breakdown'!$A$9:$E$428,2,1)=VLOOKUP(DU12,'Time Breakdown'!$A$9:$E$428,2,1)," ",VLOOKUP(DU13,'Time Breakdown'!$A$9:$E$428,2,1)))</f>
        <v xml:space="preserve"> </v>
      </c>
      <c r="DW13" s="355"/>
      <c r="DX13" s="94">
        <f t="shared" si="40"/>
        <v>42096.333433333311</v>
      </c>
      <c r="DY13" s="36" t="str">
        <f>IF(DX13&lt;'Time Breakdown'!$A$9,"",IF(VLOOKUP(DX13,'Time Breakdown'!$A$9:$E$428,2,1)=VLOOKUP(DX12,'Time Breakdown'!$A$9:$E$428,2,1)," ",VLOOKUP(DX13,'Time Breakdown'!$A$9:$E$428,2,1)))</f>
        <v xml:space="preserve"> </v>
      </c>
      <c r="DZ13" s="355"/>
    </row>
    <row r="14" spans="2:130" ht="15" customHeight="1" x14ac:dyDescent="0.3">
      <c r="B14" s="94">
        <f t="shared" si="41"/>
        <v>42054.375009999982</v>
      </c>
      <c r="C14" s="36" t="str">
        <f>IF(B14&lt;'Time Breakdown'!$A$9,"",IF(VLOOKUP(B14,'Time Breakdown'!$A$9:$E$428,2,1)=VLOOKUP(B13,'Time Breakdown'!$A$9:$E$428,2,1)," ",VLOOKUP(B14,'Time Breakdown'!$A$9:$E$428,2,1)))</f>
        <v/>
      </c>
      <c r="D14" s="355"/>
      <c r="E14" s="94">
        <f t="shared" si="42"/>
        <v>42055.375099999976</v>
      </c>
      <c r="F14" s="36" t="str">
        <f>IF(E14&lt;'Time Breakdown'!$A$9,"",IF(VLOOKUP(E14,'Time Breakdown'!$A$9:$E$428,2,1)=VLOOKUP(E13,'Time Breakdown'!$A$9:$E$428,2,1)," ",VLOOKUP(E14,'Time Breakdown'!$A$9:$E$428,2,1)))</f>
        <v xml:space="preserve"> </v>
      </c>
      <c r="G14" s="355"/>
      <c r="H14" s="94">
        <f t="shared" si="0"/>
        <v>42056.375099999976</v>
      </c>
      <c r="I14" s="36" t="str">
        <f>IF(H14&lt;'Time Breakdown'!$A$9,"",IF(VLOOKUP(H14,'Time Breakdown'!$A$9:$E$428,2,1)=VLOOKUP(H13,'Time Breakdown'!$A$9:$E$428,2,1)," ",VLOOKUP(H14,'Time Breakdown'!$A$9:$E$428,2,1)))</f>
        <v xml:space="preserve"> </v>
      </c>
      <c r="J14" s="355"/>
      <c r="K14" s="94">
        <f t="shared" si="1"/>
        <v>42057.375099999976</v>
      </c>
      <c r="L14" s="36" t="str">
        <f>IF(K14&lt;'Time Breakdown'!$A$9,"",IF(VLOOKUP(K14,'Time Breakdown'!$A$9:$E$428,2,1)=VLOOKUP(K13,'Time Breakdown'!$A$9:$E$428,2,1)," ",VLOOKUP(K14,'Time Breakdown'!$A$9:$E$428,2,1)))</f>
        <v xml:space="preserve"> </v>
      </c>
      <c r="M14" s="355"/>
      <c r="N14" s="94">
        <f t="shared" si="2"/>
        <v>42058.375099999976</v>
      </c>
      <c r="O14" s="36" t="str">
        <f>IF(N14&lt;'Time Breakdown'!$A$9,"",IF(VLOOKUP(N14,'Time Breakdown'!$A$9:$E$428,2,1)=VLOOKUP(N13,'Time Breakdown'!$A$9:$E$428,2,1)," ",VLOOKUP(N14,'Time Breakdown'!$A$9:$E$428,2,1)))</f>
        <v xml:space="preserve"> </v>
      </c>
      <c r="P14" s="355"/>
      <c r="Q14" s="94">
        <f t="shared" si="3"/>
        <v>42059.375099999976</v>
      </c>
      <c r="R14" s="36" t="str">
        <f>IF(Q14&lt;'Time Breakdown'!$A$9,"",IF(VLOOKUP(Q14,'Time Breakdown'!$A$9:$E$428,2,1)=VLOOKUP(Q13,'Time Breakdown'!$A$9:$E$428,2,1)," ",VLOOKUP(Q14,'Time Breakdown'!$A$9:$E$428,2,1)))</f>
        <v>Pump sweeps, Spot KCl pill</v>
      </c>
      <c r="S14" s="355"/>
      <c r="T14" s="94">
        <f t="shared" si="4"/>
        <v>42060.375099999976</v>
      </c>
      <c r="U14" s="36" t="str">
        <f>IF(T14&lt;'Time Breakdown'!$A$9,"",IF(VLOOKUP(T14,'Time Breakdown'!$A$9:$E$428,2,1)=VLOOKUP(T13,'Time Breakdown'!$A$9:$E$428,2,1)," ",VLOOKUP(T14,'Time Breakdown'!$A$9:$E$428,2,1)))</f>
        <v xml:space="preserve"> </v>
      </c>
      <c r="V14" s="355"/>
      <c r="W14" s="94">
        <f t="shared" si="5"/>
        <v>42061.375099999976</v>
      </c>
      <c r="X14" s="36" t="str">
        <f>IF(W14&lt;'Time Breakdown'!$A$9,"",IF(VLOOKUP(W14,'Time Breakdown'!$A$9:$E$428,2,1)=VLOOKUP(W13,'Time Breakdown'!$A$9:$E$428,2,1)," ",VLOOKUP(W14,'Time Breakdown'!$A$9:$E$428,2,1)))</f>
        <v>Test well against ISR blind shear to 2,000psi</v>
      </c>
      <c r="Y14" s="355"/>
      <c r="Z14" s="94">
        <f t="shared" si="6"/>
        <v>42062.375099999976</v>
      </c>
      <c r="AA14" s="36" t="str">
        <f>IF(Z14&lt;'Time Breakdown'!$A$9,"",IF(VLOOKUP(Z14,'Time Breakdown'!$A$9:$E$428,2,1)=VLOOKUP(Z13,'Time Breakdown'!$A$9:$E$428,2,1)," ",VLOOKUP(Z14,'Time Breakdown'!$A$9:$E$428,2,1)))</f>
        <v>Rig Up SDC</v>
      </c>
      <c r="AB14" s="355"/>
      <c r="AC14" s="94">
        <f t="shared" si="7"/>
        <v>42063.375099999976</v>
      </c>
      <c r="AD14" s="36" t="str">
        <f>IF(AC14&lt;'Time Breakdown'!$A$9,"",IF(VLOOKUP(AC14,'Time Breakdown'!$A$9:$E$428,2,1)=VLOOKUP(AC13,'Time Breakdown'!$A$9:$E$428,2,1)," ",VLOOKUP(AC14,'Time Breakdown'!$A$9:$E$428,2,1)))</f>
        <v xml:space="preserve"> </v>
      </c>
      <c r="AE14" s="355"/>
      <c r="AF14" s="94">
        <f t="shared" si="8"/>
        <v>42064.375099999976</v>
      </c>
      <c r="AG14" s="36" t="str">
        <f>IF(AF14&lt;'Time Breakdown'!$A$9,"",IF(VLOOKUP(AF14,'Time Breakdown'!$A$9:$E$428,2,1)=VLOOKUP(AF13,'Time Breakdown'!$A$9:$E$428,2,1)," ",VLOOKUP(AF14,'Time Breakdown'!$A$9:$E$428,2,1)))</f>
        <v xml:space="preserve"> </v>
      </c>
      <c r="AH14" s="355"/>
      <c r="AI14" s="94">
        <f t="shared" si="9"/>
        <v>42065.375099999976</v>
      </c>
      <c r="AJ14" s="36" t="str">
        <f>IF(AI14&lt;'Time Breakdown'!$A$9,"",IF(VLOOKUP(AI14,'Time Breakdown'!$A$9:$E$428,2,1)=VLOOKUP(AI13,'Time Breakdown'!$A$9:$E$428,2,1)," ",VLOOKUP(AI14,'Time Breakdown'!$A$9:$E$428,2,1)))</f>
        <v xml:space="preserve"> </v>
      </c>
      <c r="AK14" s="355"/>
      <c r="AL14" s="94">
        <f t="shared" si="10"/>
        <v>42066.375099999976</v>
      </c>
      <c r="AM14" s="36" t="str">
        <f>IF(AL14&lt;'Time Breakdown'!$A$9,"",IF(VLOOKUP(AL14,'Time Breakdown'!$A$9:$E$428,2,1)=VLOOKUP(AL13,'Time Breakdown'!$A$9:$E$428,2,1)," ",VLOOKUP(AL14,'Time Breakdown'!$A$9:$E$428,2,1)))</f>
        <v xml:space="preserve"> </v>
      </c>
      <c r="AN14" s="355"/>
      <c r="AO14" s="94">
        <f t="shared" si="11"/>
        <v>42067.375099999976</v>
      </c>
      <c r="AP14" s="36" t="str">
        <f>IF(AO14&lt;'Time Breakdown'!$A$9,"",IF(VLOOKUP(AO14,'Time Breakdown'!$A$9:$E$428,2,1)=VLOOKUP(AO13,'Time Breakdown'!$A$9:$E$428,2,1)," ",VLOOKUP(AO14,'Time Breakdown'!$A$9:$E$428,2,1)))</f>
        <v xml:space="preserve"> </v>
      </c>
      <c r="AQ14" s="355"/>
      <c r="AR14" s="94">
        <f t="shared" si="12"/>
        <v>42068.375099999976</v>
      </c>
      <c r="AS14" s="36" t="str">
        <f>IF(AR14&lt;'Time Breakdown'!$A$9,"",IF(VLOOKUP(AR14,'Time Breakdown'!$A$9:$E$428,2,1)=VLOOKUP(AR13,'Time Breakdown'!$A$9:$E$428,2,1)," ",VLOOKUP(AR14,'Time Breakdown'!$A$9:$E$428,2,1)))</f>
        <v>Rig down 9-5/8" casing rng and fill up tools.</v>
      </c>
      <c r="AT14" s="355"/>
      <c r="AU14" s="94">
        <f t="shared" si="13"/>
        <v>42069.375099999976</v>
      </c>
      <c r="AV14" s="36" t="str">
        <f>IF(AU14&lt;'Time Breakdown'!$A$9,"",IF(VLOOKUP(AU14,'Time Breakdown'!$A$9:$E$428,2,1)=VLOOKUP(AU13,'Time Breakdown'!$A$9:$E$428,2,1)," ",VLOOKUP(AU14,'Time Breakdown'!$A$9:$E$428,2,1)))</f>
        <v xml:space="preserve"> </v>
      </c>
      <c r="AW14" s="355"/>
      <c r="AX14" s="94">
        <f t="shared" si="14"/>
        <v>42070.375099999976</v>
      </c>
      <c r="AY14" s="36" t="str">
        <f>IF(AX14&lt;'Time Breakdown'!$A$9,"",IF(VLOOKUP(AX14,'Time Breakdown'!$A$9:$E$428,2,1)=VLOOKUP(AX13,'Time Breakdown'!$A$9:$E$428,2,1)," ",VLOOKUP(AX14,'Time Breakdown'!$A$9:$E$428,2,1)))</f>
        <v xml:space="preserve"> </v>
      </c>
      <c r="AZ14" s="355"/>
      <c r="BA14" s="94">
        <f t="shared" si="15"/>
        <v>42071.375099999976</v>
      </c>
      <c r="BB14" s="36" t="str">
        <f>IF(BA14&lt;'Time Breakdown'!$A$9,"",IF(VLOOKUP(BA14,'Time Breakdown'!$A$9:$E$428,2,1)=VLOOKUP(BA13,'Time Breakdown'!$A$9:$E$428,2,1)," ",VLOOKUP(BA14,'Time Breakdown'!$A$9:$E$428,2,1)))</f>
        <v xml:space="preserve"> </v>
      </c>
      <c r="BC14" s="355"/>
      <c r="BD14" s="94">
        <f t="shared" si="16"/>
        <v>42072.375099999976</v>
      </c>
      <c r="BE14" s="36" t="str">
        <f>IF(BD14&lt;'Time Breakdown'!$A$9,"",IF(VLOOKUP(BD14,'Time Breakdown'!$A$9:$E$428,2,1)=VLOOKUP(BD13,'Time Breakdown'!$A$9:$E$428,2,1)," ",VLOOKUP(BD14,'Time Breakdown'!$A$9:$E$428,2,1)))</f>
        <v xml:space="preserve"> </v>
      </c>
      <c r="BF14" s="355"/>
      <c r="BG14" s="94">
        <f t="shared" si="17"/>
        <v>42073.375099999976</v>
      </c>
      <c r="BH14" s="36" t="str">
        <f>IF(BG14&lt;'Time Breakdown'!$A$9,"",IF(VLOOKUP(BG14,'Time Breakdown'!$A$9:$E$428,2,1)=VLOOKUP(BG13,'Time Breakdown'!$A$9:$E$428,2,1)," ",VLOOKUP(BG14,'Time Breakdown'!$A$9:$E$428,2,1)))</f>
        <v xml:space="preserve"> </v>
      </c>
      <c r="BI14" s="355"/>
      <c r="BJ14" s="94">
        <f t="shared" si="18"/>
        <v>42074.375099999976</v>
      </c>
      <c r="BK14" s="36" t="str">
        <f>IF(BJ14&lt;'Time Breakdown'!$A$9,"",IF(VLOOKUP(BJ14,'Time Breakdown'!$A$9:$E$428,2,1)=VLOOKUP(BJ13,'Time Breakdown'!$A$9:$E$428,2,1)," ",VLOOKUP(BJ14,'Time Breakdown'!$A$9:$E$428,2,1)))</f>
        <v xml:space="preserve"> </v>
      </c>
      <c r="BL14" s="355"/>
      <c r="BM14" s="94">
        <f t="shared" si="19"/>
        <v>42075.375099999976</v>
      </c>
      <c r="BN14" s="36" t="str">
        <f>IF(BM14&lt;'Time Breakdown'!$A$9,"",IF(VLOOKUP(BM14,'Time Breakdown'!$A$9:$E$428,2,1)=VLOOKUP(BM13,'Time Breakdown'!$A$9:$E$428,2,1)," ",VLOOKUP(BM14,'Time Breakdown'!$A$9:$E$428,2,1)))</f>
        <v>Circ 2 x B/U while staging OOH frm 23,800 to 23,500 ft</v>
      </c>
      <c r="BO14" s="355"/>
      <c r="BP14" s="94">
        <f t="shared" si="20"/>
        <v>42076.375099999976</v>
      </c>
      <c r="BQ14" s="36" t="str">
        <f>IF(BP14&lt;'Time Breakdown'!$A$9,"",IF(VLOOKUP(BP14,'Time Breakdown'!$A$9:$E$428,2,1)=VLOOKUP(BP13,'Time Breakdown'!$A$9:$E$428,2,1)," ",VLOOKUP(BP14,'Time Breakdown'!$A$9:$E$428,2,1)))</f>
        <v xml:space="preserve"> </v>
      </c>
      <c r="BR14" s="355"/>
      <c r="BS14" s="94">
        <f t="shared" si="21"/>
        <v>42077.375099999976</v>
      </c>
      <c r="BT14" s="36" t="str">
        <f>IF(BS14&lt;'Time Breakdown'!$A$9,"",IF(VLOOKUP(BS14,'Time Breakdown'!$A$9:$E$428,2,1)=VLOOKUP(BS13,'Time Breakdown'!$A$9:$E$428,2,1)," ",VLOOKUP(BS14,'Time Breakdown'!$A$9:$E$428,2,1)))</f>
        <v xml:space="preserve"> </v>
      </c>
      <c r="BU14" s="355"/>
      <c r="BV14" s="94">
        <f t="shared" si="22"/>
        <v>42078.375099999976</v>
      </c>
      <c r="BW14" s="36" t="str">
        <f>IF(BV14&lt;'Time Breakdown'!$A$9,"",IF(VLOOKUP(BV14,'Time Breakdown'!$A$9:$E$428,2,1)=VLOOKUP(BV13,'Time Breakdown'!$A$9:$E$428,2,1)," ",VLOOKUP(BV14,'Time Breakdown'!$A$9:$E$428,2,1)))</f>
        <v>C/O to 7"  equipt.  Change PS21 to 7"</v>
      </c>
      <c r="BX14" s="355"/>
      <c r="BY14" s="94">
        <f t="shared" si="23"/>
        <v>42079.375099999976</v>
      </c>
      <c r="BZ14" s="36" t="str">
        <f>IF(BY14&lt;'Time Breakdown'!$A$9,"",IF(VLOOKUP(BY14,'Time Breakdown'!$A$9:$E$428,2,1)=VLOOKUP(BY13,'Time Breakdown'!$A$9:$E$428,2,1)," ",VLOOKUP(BY14,'Time Breakdown'!$A$9:$E$428,2,1)))</f>
        <v xml:space="preserve"> </v>
      </c>
      <c r="CA14" s="355"/>
      <c r="CB14" s="94">
        <f t="shared" si="24"/>
        <v>42080.375099999976</v>
      </c>
      <c r="CC14" s="36" t="str">
        <f>IF(CB14&lt;'Time Breakdown'!$A$9,"",IF(VLOOKUP(CB14,'Time Breakdown'!$A$9:$E$428,2,1)=VLOOKUP(CB13,'Time Breakdown'!$A$9:$E$428,2,1)," ",VLOOKUP(CB14,'Time Breakdown'!$A$9:$E$428,2,1)))</f>
        <v xml:space="preserve"> </v>
      </c>
      <c r="CD14" s="355"/>
      <c r="CE14" s="94">
        <f t="shared" si="25"/>
        <v>42081.375099999976</v>
      </c>
      <c r="CF14" s="36" t="str">
        <f>IF(CE14&lt;'Time Breakdown'!$A$9,"",IF(VLOOKUP(CE14,'Time Breakdown'!$A$9:$E$428,2,1)=VLOOKUP(CE13,'Time Breakdown'!$A$9:$E$428,2,1)," ",VLOOKUP(CE14,'Time Breakdown'!$A$9:$E$428,2,1)))</f>
        <v xml:space="preserve"> </v>
      </c>
      <c r="CG14" s="355"/>
      <c r="CH14" s="94">
        <f t="shared" si="26"/>
        <v>42082.375099999976</v>
      </c>
      <c r="CI14" s="36" t="str">
        <f>IF(CH14&lt;'Time Breakdown'!$A$9,"",IF(VLOOKUP(CH14,'Time Breakdown'!$A$9:$E$428,2,1)=VLOOKUP(CH13,'Time Breakdown'!$A$9:$E$428,2,1)," ",VLOOKUP(CH14,'Time Breakdown'!$A$9:$E$428,2,1)))</f>
        <v xml:space="preserve"> </v>
      </c>
      <c r="CJ14" s="355"/>
      <c r="CK14" s="94">
        <f t="shared" si="27"/>
        <v>42083.375099999976</v>
      </c>
      <c r="CL14" s="36" t="str">
        <f>IF(CK14&lt;'Time Breakdown'!$A$9,"",IF(VLOOKUP(CK14,'Time Breakdown'!$A$9:$E$428,2,1)=VLOOKUP(CK13,'Time Breakdown'!$A$9:$E$428,2,1)," ",VLOOKUP(CK14,'Time Breakdown'!$A$9:$E$428,2,1)))</f>
        <v xml:space="preserve"> </v>
      </c>
      <c r="CM14" s="355"/>
      <c r="CN14" s="94">
        <f t="shared" si="28"/>
        <v>42084.375099999976</v>
      </c>
      <c r="CO14" s="36" t="str">
        <f>IF(CN14&lt;'Time Breakdown'!$A$9,"",IF(VLOOKUP(CN14,'Time Breakdown'!$A$9:$E$428,2,1)=VLOOKUP(CN13,'Time Breakdown'!$A$9:$E$428,2,1)," ",VLOOKUP(CN14,'Time Breakdown'!$A$9:$E$428,2,1)))</f>
        <v xml:space="preserve"> </v>
      </c>
      <c r="CP14" s="355"/>
      <c r="CQ14" s="94">
        <f t="shared" si="29"/>
        <v>42085.375099999976</v>
      </c>
      <c r="CR14" s="36" t="str">
        <f>IF(CQ14&lt;'Time Breakdown'!$A$9,"",IF(VLOOKUP(CQ14,'Time Breakdown'!$A$9:$E$428,2,1)=VLOOKUP(CQ13,'Time Breakdown'!$A$9:$E$428,2,1)," ",VLOOKUP(CQ14,'Time Breakdown'!$A$9:$E$428,2,1)))</f>
        <v>C/O to 4" DP handling equipment</v>
      </c>
      <c r="CS14" s="355"/>
      <c r="CT14" s="94">
        <f t="shared" si="30"/>
        <v>42086.375099999976</v>
      </c>
      <c r="CU14" s="36" t="str">
        <f>IF(CT14&lt;'Time Breakdown'!$A$9,"",IF(VLOOKUP(CT14,'Time Breakdown'!$A$9:$E$428,2,1)=VLOOKUP(CT13,'Time Breakdown'!$A$9:$E$428,2,1)," ",VLOOKUP(CT14,'Time Breakdown'!$A$9:$E$428,2,1)))</f>
        <v xml:space="preserve"> </v>
      </c>
      <c r="CV14" s="355"/>
      <c r="CW14" s="94">
        <f t="shared" si="31"/>
        <v>42087.375099999976</v>
      </c>
      <c r="CX14" s="36" t="str">
        <f>IF(CW14&lt;'Time Breakdown'!$A$9,"",IF(VLOOKUP(CW14,'Time Breakdown'!$A$9:$E$428,2,1)=VLOOKUP(CW13,'Time Breakdown'!$A$9:$E$428,2,1)," ",VLOOKUP(CW14,'Time Breakdown'!$A$9:$E$428,2,1)))</f>
        <v xml:space="preserve">POOH to TOL </v>
      </c>
      <c r="CY14" s="355"/>
      <c r="CZ14" s="94">
        <f t="shared" si="32"/>
        <v>42088.375099999976</v>
      </c>
      <c r="DA14" s="36" t="str">
        <f>IF(CZ14&lt;'Time Breakdown'!$A$9,"",IF(VLOOKUP(CZ14,'Time Breakdown'!$A$9:$E$428,2,1)=VLOOKUP(CZ13,'Time Breakdown'!$A$9:$E$428,2,1)," ",VLOOKUP(CZ14,'Time Breakdown'!$A$9:$E$428,2,1)))</f>
        <v xml:space="preserve"> </v>
      </c>
      <c r="DB14" s="355"/>
      <c r="DC14" s="94">
        <f t="shared" si="33"/>
        <v>42089.375099999976</v>
      </c>
      <c r="DD14" s="36" t="str">
        <f>IF(DC14&lt;'Time Breakdown'!$A$9,"",IF(VLOOKUP(DC14,'Time Breakdown'!$A$9:$E$428,2,1)=VLOOKUP(DC13,'Time Breakdown'!$A$9:$E$428,2,1)," ",VLOOKUP(DC14,'Time Breakdown'!$A$9:$E$428,2,1)))</f>
        <v xml:space="preserve"> </v>
      </c>
      <c r="DE14" s="355"/>
      <c r="DF14" s="94">
        <f t="shared" si="34"/>
        <v>42090.375099999976</v>
      </c>
      <c r="DG14" s="36" t="str">
        <f>IF(DF14&lt;'Time Breakdown'!$A$9,"",IF(VLOOKUP(DF14,'Time Breakdown'!$A$9:$E$428,2,1)=VLOOKUP(DF13,'Time Breakdown'!$A$9:$E$428,2,1)," ",VLOOKUP(DF14,'Time Breakdown'!$A$9:$E$428,2,1)))</f>
        <v xml:space="preserve"> </v>
      </c>
      <c r="DH14" s="355"/>
      <c r="DI14" s="94">
        <f t="shared" si="35"/>
        <v>42091.375099999976</v>
      </c>
      <c r="DJ14" s="36" t="str">
        <f>IF(DI14&lt;'Time Breakdown'!$A$9,"",IF(VLOOKUP(DI14,'Time Breakdown'!$A$9:$E$428,2,1)=VLOOKUP(DI13,'Time Breakdown'!$A$9:$E$428,2,1)," ",VLOOKUP(DI14,'Time Breakdown'!$A$9:$E$428,2,1)))</f>
        <v xml:space="preserve"> </v>
      </c>
      <c r="DK14" s="355"/>
      <c r="DL14" s="94">
        <f t="shared" si="36"/>
        <v>42092.375099999976</v>
      </c>
      <c r="DM14" s="36" t="str">
        <f>IF(DL14&lt;'Time Breakdown'!$A$9,"",IF(VLOOKUP(DL14,'Time Breakdown'!$A$9:$E$428,2,1)=VLOOKUP(DL13,'Time Breakdown'!$A$9:$E$428,2,1)," ",VLOOKUP(DL14,'Time Breakdown'!$A$9:$E$428,2,1)))</f>
        <v xml:space="preserve"> </v>
      </c>
      <c r="DN14" s="355"/>
      <c r="DO14" s="94">
        <f t="shared" si="37"/>
        <v>42093.375099999976</v>
      </c>
      <c r="DP14" s="36" t="str">
        <f>IF(DO14&lt;'Time Breakdown'!$A$9,"",IF(VLOOKUP(DO14,'Time Breakdown'!$A$9:$E$428,2,1)=VLOOKUP(DO13,'Time Breakdown'!$A$9:$E$428,2,1)," ",VLOOKUP(DO14,'Time Breakdown'!$A$9:$E$428,2,1)))</f>
        <v xml:space="preserve"> </v>
      </c>
      <c r="DQ14" s="355"/>
      <c r="DR14" s="94">
        <f t="shared" si="38"/>
        <v>42094.375099999976</v>
      </c>
      <c r="DS14" s="36" t="str">
        <f>IF(DR14&lt;'Time Breakdown'!$A$9,"",IF(VLOOKUP(DR14,'Time Breakdown'!$A$9:$E$428,2,1)=VLOOKUP(DR13,'Time Breakdown'!$A$9:$E$428,2,1)," ",VLOOKUP(DR14,'Time Breakdown'!$A$9:$E$428,2,1)))</f>
        <v xml:space="preserve"> </v>
      </c>
      <c r="DT14" s="355"/>
      <c r="DU14" s="94">
        <f t="shared" si="39"/>
        <v>42095.375099999976</v>
      </c>
      <c r="DV14" s="36" t="str">
        <f>IF(DU14&lt;'Time Breakdown'!$A$9,"",IF(VLOOKUP(DU14,'Time Breakdown'!$A$9:$E$428,2,1)=VLOOKUP(DU13,'Time Breakdown'!$A$9:$E$428,2,1)," ",VLOOKUP(DU14,'Time Breakdown'!$A$9:$E$428,2,1)))</f>
        <v xml:space="preserve"> </v>
      </c>
      <c r="DW14" s="355"/>
      <c r="DX14" s="94">
        <f t="shared" si="40"/>
        <v>42096.375099999976</v>
      </c>
      <c r="DY14" s="36" t="str">
        <f>IF(DX14&lt;'Time Breakdown'!$A$9,"",IF(VLOOKUP(DX14,'Time Breakdown'!$A$9:$E$428,2,1)=VLOOKUP(DX13,'Time Breakdown'!$A$9:$E$428,2,1)," ",VLOOKUP(DX14,'Time Breakdown'!$A$9:$E$428,2,1)))</f>
        <v xml:space="preserve"> </v>
      </c>
      <c r="DZ14" s="355"/>
    </row>
    <row r="15" spans="2:130" ht="15" customHeight="1" x14ac:dyDescent="0.3">
      <c r="B15" s="94">
        <f t="shared" si="41"/>
        <v>42054.416676666646</v>
      </c>
      <c r="C15" s="36" t="e">
        <f>IF(B15&lt;'Time Breakdown'!$A$9,"",IF(VLOOKUP(B15,'Time Breakdown'!$A$9:$E$428,2,1)=VLOOKUP(B14,'Time Breakdown'!$A$9:$E$428,2,1)," ",VLOOKUP(B15,'Time Breakdown'!$A$9:$E$428,2,1)))</f>
        <v>#N/A</v>
      </c>
      <c r="D15" s="355"/>
      <c r="E15" s="94">
        <f t="shared" si="42"/>
        <v>42055.41676666664</v>
      </c>
      <c r="F15" s="36" t="str">
        <f>IF(E15&lt;'Time Breakdown'!$A$9,"",IF(VLOOKUP(E15,'Time Breakdown'!$A$9:$E$428,2,1)=VLOOKUP(E14,'Time Breakdown'!$A$9:$E$428,2,1)," ",VLOOKUP(E15,'Time Breakdown'!$A$9:$E$428,2,1)))</f>
        <v xml:space="preserve"> </v>
      </c>
      <c r="G15" s="355"/>
      <c r="H15" s="94">
        <f t="shared" si="0"/>
        <v>42056.41676666664</v>
      </c>
      <c r="I15" s="36" t="str">
        <f>IF(H15&lt;'Time Breakdown'!$A$9,"",IF(VLOOKUP(H15,'Time Breakdown'!$A$9:$E$428,2,1)=VLOOKUP(H14,'Time Breakdown'!$A$9:$E$428,2,1)," ",VLOOKUP(H15,'Time Breakdown'!$A$9:$E$428,2,1)))</f>
        <v>R/U and run 20" centroller gyro</v>
      </c>
      <c r="J15" s="355"/>
      <c r="K15" s="94">
        <f t="shared" si="1"/>
        <v>42057.41676666664</v>
      </c>
      <c r="L15" s="36" t="str">
        <f>IF(K15&lt;'Time Breakdown'!$A$9,"",IF(VLOOKUP(K15,'Time Breakdown'!$A$9:$E$428,2,1)=VLOOKUP(K14,'Time Breakdown'!$A$9:$E$428,2,1)," ",VLOOKUP(K15,'Time Breakdown'!$A$9:$E$428,2,1)))</f>
        <v xml:space="preserve"> </v>
      </c>
      <c r="M15" s="355"/>
      <c r="N15" s="94">
        <f t="shared" si="2"/>
        <v>42058.41676666664</v>
      </c>
      <c r="O15" s="36" t="str">
        <f>IF(N15&lt;'Time Breakdown'!$A$9,"",IF(VLOOKUP(N15,'Time Breakdown'!$A$9:$E$428,2,1)=VLOOKUP(N14,'Time Breakdown'!$A$9:$E$428,2,1)," ",VLOOKUP(N15,'Time Breakdown'!$A$9:$E$428,2,1)))</f>
        <v xml:space="preserve"> </v>
      </c>
      <c r="P15" s="355"/>
      <c r="Q15" s="94">
        <f t="shared" si="3"/>
        <v>42059.41676666664</v>
      </c>
      <c r="R15" s="36" t="str">
        <f>IF(Q15&lt;'Time Breakdown'!$A$9,"",IF(VLOOKUP(Q15,'Time Breakdown'!$A$9:$E$428,2,1)=VLOOKUP(Q14,'Time Breakdown'!$A$9:$E$428,2,1)," ",VLOOKUP(Q15,'Time Breakdown'!$A$9:$E$428,2,1)))</f>
        <v xml:space="preserve">POOH to surface </v>
      </c>
      <c r="S15" s="355"/>
      <c r="T15" s="94">
        <f t="shared" si="4"/>
        <v>42060.41676666664</v>
      </c>
      <c r="U15" s="36" t="str">
        <f>IF(T15&lt;'Time Breakdown'!$A$9,"",IF(VLOOKUP(T15,'Time Breakdown'!$A$9:$E$428,2,1)=VLOOKUP(T14,'Time Breakdown'!$A$9:$E$428,2,1)," ",VLOOKUP(T15,'Time Breakdown'!$A$9:$E$428,2,1)))</f>
        <v>Displace cement, P/T 2,000 psi, check floats.</v>
      </c>
      <c r="V15" s="355"/>
      <c r="W15" s="94">
        <f t="shared" si="5"/>
        <v>42061.41676666664</v>
      </c>
      <c r="X15" s="36" t="str">
        <f>IF(W15&lt;'Time Breakdown'!$A$9,"",IF(VLOOKUP(W15,'Time Breakdown'!$A$9:$E$428,2,1)=VLOOKUP(W14,'Time Breakdown'!$A$9:$E$428,2,1)," ",VLOOKUP(W15,'Time Breakdown'!$A$9:$E$428,2,1)))</f>
        <v>Install W/B</v>
      </c>
      <c r="Y15" s="355"/>
      <c r="Z15" s="94">
        <f t="shared" si="6"/>
        <v>42062.41676666664</v>
      </c>
      <c r="AA15" s="36" t="str">
        <f>IF(Z15&lt;'Time Breakdown'!$A$9,"",IF(VLOOKUP(Z15,'Time Breakdown'!$A$9:$E$428,2,1)=VLOOKUP(Z14,'Time Breakdown'!$A$9:$E$428,2,1)," ",VLOOKUP(Z15,'Time Breakdown'!$A$9:$E$428,2,1)))</f>
        <v>Run 13-3/8" centroller gyro</v>
      </c>
      <c r="AB15" s="355"/>
      <c r="AC15" s="94">
        <f t="shared" si="7"/>
        <v>42063.41676666664</v>
      </c>
      <c r="AD15" s="36" t="str">
        <f>IF(AC15&lt;'Time Breakdown'!$A$9,"",IF(VLOOKUP(AC15,'Time Breakdown'!$A$9:$E$428,2,1)=VLOOKUP(AC14,'Time Breakdown'!$A$9:$E$428,2,1)," ",VLOOKUP(AC15,'Time Breakdown'!$A$9:$E$428,2,1)))</f>
        <v xml:space="preserve"> </v>
      </c>
      <c r="AE15" s="355"/>
      <c r="AF15" s="94">
        <f t="shared" si="8"/>
        <v>42064.41676666664</v>
      </c>
      <c r="AG15" s="36" t="str">
        <f>IF(AF15&lt;'Time Breakdown'!$A$9,"",IF(VLOOKUP(AF15,'Time Breakdown'!$A$9:$E$428,2,1)=VLOOKUP(AF14,'Time Breakdown'!$A$9:$E$428,2,1)," ",VLOOKUP(AF15,'Time Breakdown'!$A$9:$E$428,2,1)))</f>
        <v xml:space="preserve"> </v>
      </c>
      <c r="AH15" s="355"/>
      <c r="AI15" s="94">
        <f t="shared" si="9"/>
        <v>42065.41676666664</v>
      </c>
      <c r="AJ15" s="36" t="str">
        <f>IF(AI15&lt;'Time Breakdown'!$A$9,"",IF(VLOOKUP(AI15,'Time Breakdown'!$A$9:$E$428,2,1)=VLOOKUP(AI14,'Time Breakdown'!$A$9:$E$428,2,1)," ",VLOOKUP(AI15,'Time Breakdown'!$A$9:$E$428,2,1)))</f>
        <v xml:space="preserve"> </v>
      </c>
      <c r="AK15" s="355"/>
      <c r="AL15" s="94">
        <f t="shared" si="10"/>
        <v>42066.41676666664</v>
      </c>
      <c r="AM15" s="36" t="str">
        <f>IF(AL15&lt;'Time Breakdown'!$A$9,"",IF(VLOOKUP(AL15,'Time Breakdown'!$A$9:$E$428,2,1)=VLOOKUP(AL14,'Time Breakdown'!$A$9:$E$428,2,1)," ",VLOOKUP(AL15,'Time Breakdown'!$A$9:$E$428,2,1)))</f>
        <v>Slug pipe POOH to surface</v>
      </c>
      <c r="AN15" s="355"/>
      <c r="AO15" s="94">
        <f t="shared" si="11"/>
        <v>42067.41676666664</v>
      </c>
      <c r="AP15" s="36" t="str">
        <f>IF(AO15&lt;'Time Breakdown'!$A$9,"",IF(VLOOKUP(AO15,'Time Breakdown'!$A$9:$E$428,2,1)=VLOOKUP(AO14,'Time Breakdown'!$A$9:$E$428,2,1)," ",VLOOKUP(AO15,'Time Breakdown'!$A$9:$E$428,2,1)))</f>
        <v xml:space="preserve"> </v>
      </c>
      <c r="AQ15" s="355"/>
      <c r="AR15" s="94">
        <f t="shared" si="12"/>
        <v>42068.41676666664</v>
      </c>
      <c r="AS15" s="36" t="str">
        <f>IF(AR15&lt;'Time Breakdown'!$A$9,"",IF(VLOOKUP(AR15,'Time Breakdown'!$A$9:$E$428,2,1)=VLOOKUP(AR14,'Time Breakdown'!$A$9:$E$428,2,1)," ",VLOOKUP(AR15,'Time Breakdown'!$A$9:$E$428,2,1)))</f>
        <v xml:space="preserve"> </v>
      </c>
      <c r="AT15" s="355"/>
      <c r="AU15" s="94">
        <f t="shared" si="13"/>
        <v>42069.41676666664</v>
      </c>
      <c r="AV15" s="36" t="str">
        <f>IF(AU15&lt;'Time Breakdown'!$A$9,"",IF(VLOOKUP(AU15,'Time Breakdown'!$A$9:$E$428,2,1)=VLOOKUP(AU14,'Time Breakdown'!$A$9:$E$428,2,1)," ",VLOOKUP(AU15,'Time Breakdown'!$A$9:$E$428,2,1)))</f>
        <v xml:space="preserve"> </v>
      </c>
      <c r="AW15" s="355"/>
      <c r="AX15" s="94">
        <f t="shared" si="14"/>
        <v>42070.41676666664</v>
      </c>
      <c r="AY15" s="36" t="str">
        <f>IF(AX15&lt;'Time Breakdown'!$A$9,"",IF(VLOOKUP(AX15,'Time Breakdown'!$A$9:$E$428,2,1)=VLOOKUP(AX14,'Time Breakdown'!$A$9:$E$428,2,1)," ",VLOOKUP(AX15,'Time Breakdown'!$A$9:$E$428,2,1)))</f>
        <v xml:space="preserve"> </v>
      </c>
      <c r="AZ15" s="355"/>
      <c r="BA15" s="94">
        <f t="shared" si="15"/>
        <v>42071.41676666664</v>
      </c>
      <c r="BB15" s="36" t="str">
        <f>IF(BA15&lt;'Time Breakdown'!$A$9,"",IF(VLOOKUP(BA15,'Time Breakdown'!$A$9:$E$428,2,1)=VLOOKUP(BA14,'Time Breakdown'!$A$9:$E$428,2,1)," ",VLOOKUP(BA15,'Time Breakdown'!$A$9:$E$428,2,1)))</f>
        <v xml:space="preserve"> </v>
      </c>
      <c r="BC15" s="355"/>
      <c r="BD15" s="94">
        <f t="shared" si="16"/>
        <v>42072.41676666664</v>
      </c>
      <c r="BE15" s="36" t="str">
        <f>IF(BD15&lt;'Time Breakdown'!$A$9,"",IF(VLOOKUP(BD15,'Time Breakdown'!$A$9:$E$428,2,1)=VLOOKUP(BD14,'Time Breakdown'!$A$9:$E$428,2,1)," ",VLOOKUP(BD15,'Time Breakdown'!$A$9:$E$428,2,1)))</f>
        <v xml:space="preserve"> </v>
      </c>
      <c r="BF15" s="355"/>
      <c r="BG15" s="94">
        <f t="shared" si="17"/>
        <v>42073.41676666664</v>
      </c>
      <c r="BH15" s="36" t="str">
        <f>IF(BG15&lt;'Time Breakdown'!$A$9,"",IF(VLOOKUP(BG15,'Time Breakdown'!$A$9:$E$428,2,1)=VLOOKUP(BG14,'Time Breakdown'!$A$9:$E$428,2,1)," ",VLOOKUP(BG15,'Time Breakdown'!$A$9:$E$428,2,1)))</f>
        <v xml:space="preserve"> </v>
      </c>
      <c r="BI15" s="355"/>
      <c r="BJ15" s="94">
        <f t="shared" si="18"/>
        <v>42074.41676666664</v>
      </c>
      <c r="BK15" s="36" t="str">
        <f>IF(BJ15&lt;'Time Breakdown'!$A$9,"",IF(VLOOKUP(BJ15,'Time Breakdown'!$A$9:$E$428,2,1)=VLOOKUP(BJ14,'Time Breakdown'!$A$9:$E$428,2,1)," ",VLOOKUP(BJ15,'Time Breakdown'!$A$9:$E$428,2,1)))</f>
        <v xml:space="preserve"> </v>
      </c>
      <c r="BL15" s="355"/>
      <c r="BM15" s="94">
        <f t="shared" si="19"/>
        <v>42075.41676666664</v>
      </c>
      <c r="BN15" s="36" t="str">
        <f>IF(BM15&lt;'Time Breakdown'!$A$9,"",IF(VLOOKUP(BM15,'Time Breakdown'!$A$9:$E$428,2,1)=VLOOKUP(BM14,'Time Breakdown'!$A$9:$E$428,2,1)," ",VLOOKUP(BM15,'Time Breakdown'!$A$9:$E$428,2,1)))</f>
        <v xml:space="preserve"> </v>
      </c>
      <c r="BO15" s="355"/>
      <c r="BP15" s="94">
        <f t="shared" si="20"/>
        <v>42076.41676666664</v>
      </c>
      <c r="BQ15" s="36" t="str">
        <f>IF(BP15&lt;'Time Breakdown'!$A$9,"",IF(VLOOKUP(BP15,'Time Breakdown'!$A$9:$E$428,2,1)=VLOOKUP(BP14,'Time Breakdown'!$A$9:$E$428,2,1)," ",VLOOKUP(BP15,'Time Breakdown'!$A$9:$E$428,2,1)))</f>
        <v xml:space="preserve"> </v>
      </c>
      <c r="BR15" s="355"/>
      <c r="BS15" s="94">
        <f t="shared" si="21"/>
        <v>42077.41676666664</v>
      </c>
      <c r="BT15" s="36" t="str">
        <f>IF(BS15&lt;'Time Breakdown'!$A$9,"",IF(VLOOKUP(BS15,'Time Breakdown'!$A$9:$E$428,2,1)=VLOOKUP(BS14,'Time Breakdown'!$A$9:$E$428,2,1)," ",VLOOKUP(BS15,'Time Breakdown'!$A$9:$E$428,2,1)))</f>
        <v xml:space="preserve"> </v>
      </c>
      <c r="BU15" s="355"/>
      <c r="BV15" s="94">
        <f t="shared" si="22"/>
        <v>42078.41676666664</v>
      </c>
      <c r="BW15" s="36" t="str">
        <f>IF(BV15&lt;'Time Breakdown'!$A$9,"",IF(VLOOKUP(BV15,'Time Breakdown'!$A$9:$E$428,2,1)=VLOOKUP(BV14,'Time Breakdown'!$A$9:$E$428,2,1)," ",VLOOKUP(BV15,'Time Breakdown'!$A$9:$E$428,2,1)))</f>
        <v xml:space="preserve">P/U 5" x 7" x/o, </v>
      </c>
      <c r="BX15" s="355"/>
      <c r="BY15" s="94">
        <f t="shared" si="23"/>
        <v>42079.41676666664</v>
      </c>
      <c r="BZ15" s="36" t="str">
        <f>IF(BY15&lt;'Time Breakdown'!$A$9,"",IF(VLOOKUP(BY15,'Time Breakdown'!$A$9:$E$428,2,1)=VLOOKUP(BY14,'Time Breakdown'!$A$9:$E$428,2,1)," ",VLOOKUP(BY15,'Time Breakdown'!$A$9:$E$428,2,1)))</f>
        <v xml:space="preserve"> </v>
      </c>
      <c r="CA15" s="355"/>
      <c r="CB15" s="94">
        <f t="shared" si="24"/>
        <v>42080.41676666664</v>
      </c>
      <c r="CC15" s="36" t="str">
        <f>IF(CB15&lt;'Time Breakdown'!$A$9,"",IF(VLOOKUP(CB15,'Time Breakdown'!$A$9:$E$428,2,1)=VLOOKUP(CB14,'Time Breakdown'!$A$9:$E$428,2,1)," ",VLOOKUP(CB15,'Time Breakdown'!$A$9:$E$428,2,1)))</f>
        <v xml:space="preserve"> </v>
      </c>
      <c r="CD15" s="355"/>
      <c r="CE15" s="94">
        <f t="shared" si="25"/>
        <v>42081.41676666664</v>
      </c>
      <c r="CF15" s="36" t="str">
        <f>IF(CE15&lt;'Time Breakdown'!$A$9,"",IF(VLOOKUP(CE15,'Time Breakdown'!$A$9:$E$428,2,1)=VLOOKUP(CE14,'Time Breakdown'!$A$9:$E$428,2,1)," ",VLOOKUP(CE15,'Time Breakdown'!$A$9:$E$428,2,1)))</f>
        <v xml:space="preserve"> </v>
      </c>
      <c r="CG15" s="355"/>
      <c r="CH15" s="94">
        <f t="shared" si="26"/>
        <v>42082.41676666664</v>
      </c>
      <c r="CI15" s="36" t="str">
        <f>IF(CH15&lt;'Time Breakdown'!$A$9,"",IF(VLOOKUP(CH15,'Time Breakdown'!$A$9:$E$428,2,1)=VLOOKUP(CH14,'Time Breakdown'!$A$9:$E$428,2,1)," ",VLOOKUP(CH15,'Time Breakdown'!$A$9:$E$428,2,1)))</f>
        <v xml:space="preserve">F/C well, POOH to surface </v>
      </c>
      <c r="CJ15" s="355"/>
      <c r="CK15" s="94">
        <f t="shared" si="27"/>
        <v>42083.41676666664</v>
      </c>
      <c r="CL15" s="36" t="str">
        <f>IF(CK15&lt;'Time Breakdown'!$A$9,"",IF(VLOOKUP(CK15,'Time Breakdown'!$A$9:$E$428,2,1)=VLOOKUP(CK14,'Time Breakdown'!$A$9:$E$428,2,1)," ",VLOOKUP(CK15,'Time Breakdown'!$A$9:$E$428,2,1)))</f>
        <v xml:space="preserve"> </v>
      </c>
      <c r="CM15" s="355"/>
      <c r="CN15" s="94">
        <f t="shared" si="28"/>
        <v>42084.41676666664</v>
      </c>
      <c r="CO15" s="36" t="str">
        <f>IF(CN15&lt;'Time Breakdown'!$A$9,"",IF(VLOOKUP(CN15,'Time Breakdown'!$A$9:$E$428,2,1)=VLOOKUP(CN14,'Time Breakdown'!$A$9:$E$428,2,1)," ",VLOOKUP(CN15,'Time Breakdown'!$A$9:$E$428,2,1)))</f>
        <v>M/U liner hanger assy</v>
      </c>
      <c r="CP15" s="355"/>
      <c r="CQ15" s="94">
        <f t="shared" si="29"/>
        <v>42085.41676666664</v>
      </c>
      <c r="CR15" s="36" t="str">
        <f>IF(CQ15&lt;'Time Breakdown'!$A$9,"",IF(VLOOKUP(CQ15,'Time Breakdown'!$A$9:$E$428,2,1)=VLOOKUP(CQ14,'Time Breakdown'!$A$9:$E$428,2,1)," ",VLOOKUP(CQ15,'Time Breakdown'!$A$9:$E$428,2,1)))</f>
        <v xml:space="preserve">M/U  6" bit on 7" scraper BHA </v>
      </c>
      <c r="CS15" s="355"/>
      <c r="CT15" s="94">
        <f t="shared" si="30"/>
        <v>42086.41676666664</v>
      </c>
      <c r="CU15" s="36" t="str">
        <f>IF(CT15&lt;'Time Breakdown'!$A$9,"",IF(VLOOKUP(CT15,'Time Breakdown'!$A$9:$E$428,2,1)=VLOOKUP(CT14,'Time Breakdown'!$A$9:$E$428,2,1)," ",VLOOKUP(CT15,'Time Breakdown'!$A$9:$E$428,2,1)))</f>
        <v xml:space="preserve"> </v>
      </c>
      <c r="CV15" s="355"/>
      <c r="CW15" s="94">
        <f t="shared" si="31"/>
        <v>42087.41676666664</v>
      </c>
      <c r="CX15" s="36" t="str">
        <f>IF(CW15&lt;'Time Breakdown'!$A$9,"",IF(VLOOKUP(CW15,'Time Breakdown'!$A$9:$E$428,2,1)=VLOOKUP(CW14,'Time Breakdown'!$A$9:$E$428,2,1)," ",VLOOKUP(CW15,'Time Breakdown'!$A$9:$E$428,2,1)))</f>
        <v>Displace to Completion Fluid</v>
      </c>
      <c r="CY15" s="355"/>
      <c r="CZ15" s="94">
        <f t="shared" si="32"/>
        <v>42088.41676666664</v>
      </c>
      <c r="DA15" s="36" t="str">
        <f>IF(CZ15&lt;'Time Breakdown'!$A$9,"",IF(VLOOKUP(CZ15,'Time Breakdown'!$A$9:$E$428,2,1)=VLOOKUP(CZ14,'Time Breakdown'!$A$9:$E$428,2,1)," ",VLOOKUP(CZ15,'Time Breakdown'!$A$9:$E$428,2,1)))</f>
        <v>P/U &amp; M/U sliding sleeve and Inj sub</v>
      </c>
      <c r="DB15" s="355"/>
      <c r="DC15" s="94">
        <f t="shared" si="33"/>
        <v>42089.41676666664</v>
      </c>
      <c r="DD15" s="36" t="str">
        <f>IF(DC15&lt;'Time Breakdown'!$A$9,"",IF(VLOOKUP(DC15,'Time Breakdown'!$A$9:$E$428,2,1)=VLOOKUP(DC14,'Time Breakdown'!$A$9:$E$428,2,1)," ",VLOOKUP(DC15,'Time Breakdown'!$A$9:$E$428,2,1)))</f>
        <v xml:space="preserve"> </v>
      </c>
      <c r="DE15" s="355"/>
      <c r="DF15" s="94">
        <f t="shared" si="34"/>
        <v>42090.41676666664</v>
      </c>
      <c r="DG15" s="36" t="str">
        <f>IF(DF15&lt;'Time Breakdown'!$A$9,"",IF(VLOOKUP(DF15,'Time Breakdown'!$A$9:$E$428,2,1)=VLOOKUP(DF14,'Time Breakdown'!$A$9:$E$428,2,1)," ",VLOOKUP(DF15,'Time Breakdown'!$A$9:$E$428,2,1)))</f>
        <v xml:space="preserve"> </v>
      </c>
      <c r="DH15" s="355"/>
      <c r="DI15" s="94">
        <f t="shared" si="35"/>
        <v>42091.41676666664</v>
      </c>
      <c r="DJ15" s="36" t="str">
        <f>IF(DI15&lt;'Time Breakdown'!$A$9,"",IF(VLOOKUP(DI15,'Time Breakdown'!$A$9:$E$428,2,1)=VLOOKUP(DI14,'Time Breakdown'!$A$9:$E$428,2,1)," ",VLOOKUP(DI15,'Time Breakdown'!$A$9:$E$428,2,1)))</f>
        <v xml:space="preserve"> </v>
      </c>
      <c r="DK15" s="355"/>
      <c r="DL15" s="94">
        <f t="shared" si="36"/>
        <v>42092.41676666664</v>
      </c>
      <c r="DM15" s="36" t="str">
        <f>IF(DL15&lt;'Time Breakdown'!$A$9,"",IF(VLOOKUP(DL15,'Time Breakdown'!$A$9:$E$428,2,1)=VLOOKUP(DL14,'Time Breakdown'!$A$9:$E$428,2,1)," ",VLOOKUP(DL15,'Time Breakdown'!$A$9:$E$428,2,1)))</f>
        <v xml:space="preserve"> </v>
      </c>
      <c r="DN15" s="355"/>
      <c r="DO15" s="94">
        <f t="shared" si="37"/>
        <v>42093.41676666664</v>
      </c>
      <c r="DP15" s="36" t="str">
        <f>IF(DO15&lt;'Time Breakdown'!$A$9,"",IF(VLOOKUP(DO15,'Time Breakdown'!$A$9:$E$428,2,1)=VLOOKUP(DO14,'Time Breakdown'!$A$9:$E$428,2,1)," ",VLOOKUP(DO15,'Time Breakdown'!$A$9:$E$428,2,1)))</f>
        <v xml:space="preserve"> </v>
      </c>
      <c r="DQ15" s="355"/>
      <c r="DR15" s="94">
        <f t="shared" si="38"/>
        <v>42094.41676666664</v>
      </c>
      <c r="DS15" s="36" t="str">
        <f>IF(DR15&lt;'Time Breakdown'!$A$9,"",IF(VLOOKUP(DR15,'Time Breakdown'!$A$9:$E$428,2,1)=VLOOKUP(DR14,'Time Breakdown'!$A$9:$E$428,2,1)," ",VLOOKUP(DR15,'Time Breakdown'!$A$9:$E$428,2,1)))</f>
        <v xml:space="preserve"> </v>
      </c>
      <c r="DT15" s="355"/>
      <c r="DU15" s="94">
        <f t="shared" si="39"/>
        <v>42095.41676666664</v>
      </c>
      <c r="DV15" s="36" t="str">
        <f>IF(DU15&lt;'Time Breakdown'!$A$9,"",IF(VLOOKUP(DU15,'Time Breakdown'!$A$9:$E$428,2,1)=VLOOKUP(DU14,'Time Breakdown'!$A$9:$E$428,2,1)," ",VLOOKUP(DU15,'Time Breakdown'!$A$9:$E$428,2,1)))</f>
        <v xml:space="preserve"> </v>
      </c>
      <c r="DW15" s="355"/>
      <c r="DX15" s="94">
        <f t="shared" si="40"/>
        <v>42096.41676666664</v>
      </c>
      <c r="DY15" s="36" t="str">
        <f>IF(DX15&lt;'Time Breakdown'!$A$9,"",IF(VLOOKUP(DX15,'Time Breakdown'!$A$9:$E$428,2,1)=VLOOKUP(DX14,'Time Breakdown'!$A$9:$E$428,2,1)," ",VLOOKUP(DX15,'Time Breakdown'!$A$9:$E$428,2,1)))</f>
        <v xml:space="preserve"> </v>
      </c>
      <c r="DZ15" s="355"/>
    </row>
    <row r="16" spans="2:130" ht="15" customHeight="1" x14ac:dyDescent="0.3">
      <c r="B16" s="94">
        <f t="shared" si="41"/>
        <v>42054.45834333331</v>
      </c>
      <c r="C16" s="36" t="str">
        <f>IF(B16&lt;'Time Breakdown'!$A$9,"",IF(VLOOKUP(B16,'Time Breakdown'!$A$9:$E$428,2,1)=VLOOKUP(B15,'Time Breakdown'!$A$9:$E$428,2,1)," ",VLOOKUP(B16,'Time Breakdown'!$A$9:$E$428,2,1)))</f>
        <v>Shear GLV, inflow test GLV</v>
      </c>
      <c r="D16" s="355"/>
      <c r="E16" s="94">
        <f t="shared" si="42"/>
        <v>42055.458433333304</v>
      </c>
      <c r="F16" s="36" t="str">
        <f>IF(E16&lt;'Time Breakdown'!$A$9,"",IF(VLOOKUP(E16,'Time Breakdown'!$A$9:$E$428,2,1)=VLOOKUP(E15,'Time Breakdown'!$A$9:$E$428,2,1)," ",VLOOKUP(E16,'Time Breakdown'!$A$9:$E$428,2,1)))</f>
        <v>R/U Sline &amp; PCE, ret. CRQ/DBSS, R/D S/L &amp; PCE</v>
      </c>
      <c r="G16" s="355"/>
      <c r="H16" s="94">
        <f t="shared" si="0"/>
        <v>42056.458433333304</v>
      </c>
      <c r="I16" s="36" t="str">
        <f>IF(H16&lt;'Time Breakdown'!$A$9,"",IF(VLOOKUP(H16,'Time Breakdown'!$A$9:$E$428,2,1)=VLOOKUP(H15,'Time Breakdown'!$A$9:$E$428,2,1)," ",VLOOKUP(H16,'Time Breakdown'!$A$9:$E$428,2,1)))</f>
        <v xml:space="preserve"> </v>
      </c>
      <c r="J16" s="355"/>
      <c r="K16" s="94">
        <f t="shared" si="1"/>
        <v>42057.458433333304</v>
      </c>
      <c r="L16" s="36" t="str">
        <f>IF(K16&lt;'Time Breakdown'!$A$9,"",IF(VLOOKUP(K16,'Time Breakdown'!$A$9:$E$428,2,1)=VLOOKUP(K15,'Time Breakdown'!$A$9:$E$428,2,1)," ",VLOOKUP(K16,'Time Breakdown'!$A$9:$E$428,2,1)))</f>
        <v xml:space="preserve"> </v>
      </c>
      <c r="M16" s="355"/>
      <c r="N16" s="94">
        <f t="shared" si="2"/>
        <v>42058.458433333304</v>
      </c>
      <c r="O16" s="36" t="str">
        <f>IF(N16&lt;'Time Breakdown'!$A$9,"",IF(VLOOKUP(N16,'Time Breakdown'!$A$9:$E$428,2,1)=VLOOKUP(N15,'Time Breakdown'!$A$9:$E$428,2,1)," ",VLOOKUP(N16,'Time Breakdown'!$A$9:$E$428,2,1)))</f>
        <v xml:space="preserve"> </v>
      </c>
      <c r="P16" s="355"/>
      <c r="Q16" s="94">
        <f t="shared" si="3"/>
        <v>42059.458433333304</v>
      </c>
      <c r="R16" s="36" t="str">
        <f>IF(Q16&lt;'Time Breakdown'!$A$9,"",IF(VLOOKUP(Q16,'Time Breakdown'!$A$9:$E$428,2,1)=VLOOKUP(Q15,'Time Breakdown'!$A$9:$E$428,2,1)," ",VLOOKUP(Q16,'Time Breakdown'!$A$9:$E$428,2,1)))</f>
        <v xml:space="preserve"> </v>
      </c>
      <c r="S16" s="355"/>
      <c r="T16" s="94">
        <f t="shared" si="4"/>
        <v>42060.458433333304</v>
      </c>
      <c r="U16" s="36" t="str">
        <f>IF(T16&lt;'Time Breakdown'!$A$9,"",IF(VLOOKUP(T16,'Time Breakdown'!$A$9:$E$428,2,1)=VLOOKUP(T15,'Time Breakdown'!$A$9:$E$428,2,1)," ",VLOOKUP(T16,'Time Breakdown'!$A$9:$E$428,2,1)))</f>
        <v>Lift diverter and LP riser ± 3 ft</v>
      </c>
      <c r="V16" s="355"/>
      <c r="W16" s="94">
        <f t="shared" si="5"/>
        <v>42061.458433333304</v>
      </c>
      <c r="X16" s="36" t="str">
        <f>IF(W16&lt;'Time Breakdown'!$A$9,"",IF(VLOOKUP(W16,'Time Breakdown'!$A$9:$E$428,2,1)=VLOOKUP(W15,'Time Breakdown'!$A$9:$E$428,2,1)," ",VLOOKUP(W16,'Time Breakdown'!$A$9:$E$428,2,1)))</f>
        <v>Lay out 16" BHA from derrick</v>
      </c>
      <c r="Y16" s="355"/>
      <c r="Z16" s="94">
        <f t="shared" si="6"/>
        <v>42062.458433333304</v>
      </c>
      <c r="AA16" s="36" t="str">
        <f>IF(Z16&lt;'Time Breakdown'!$A$9,"",IF(VLOOKUP(Z16,'Time Breakdown'!$A$9:$E$428,2,1)=VLOOKUP(Z15,'Time Breakdown'!$A$9:$E$428,2,1)," ",VLOOKUP(Z16,'Time Breakdown'!$A$9:$E$428,2,1)))</f>
        <v xml:space="preserve"> </v>
      </c>
      <c r="AB16" s="355"/>
      <c r="AC16" s="94">
        <f t="shared" si="7"/>
        <v>42063.458433333304</v>
      </c>
      <c r="AD16" s="36" t="str">
        <f>IF(AC16&lt;'Time Breakdown'!$A$9,"",IF(VLOOKUP(AC16,'Time Breakdown'!$A$9:$E$428,2,1)=VLOOKUP(AC15,'Time Breakdown'!$A$9:$E$428,2,1)," ",VLOOKUP(AC16,'Time Breakdown'!$A$9:$E$428,2,1)))</f>
        <v xml:space="preserve"> </v>
      </c>
      <c r="AE16" s="355"/>
      <c r="AF16" s="94">
        <f t="shared" si="8"/>
        <v>42064.458433333304</v>
      </c>
      <c r="AG16" s="36" t="str">
        <f>IF(AF16&lt;'Time Breakdown'!$A$9,"",IF(VLOOKUP(AF16,'Time Breakdown'!$A$9:$E$428,2,1)=VLOOKUP(AF15,'Time Breakdown'!$A$9:$E$428,2,1)," ",VLOOKUP(AF16,'Time Breakdown'!$A$9:$E$428,2,1)))</f>
        <v>Flow chk, change gear  Hi, TD survey</v>
      </c>
      <c r="AH16" s="355"/>
      <c r="AI16" s="94">
        <f t="shared" si="9"/>
        <v>42065.458433333304</v>
      </c>
      <c r="AJ16" s="36" t="str">
        <f>IF(AI16&lt;'Time Breakdown'!$A$9,"",IF(VLOOKUP(AI16,'Time Breakdown'!$A$9:$E$428,2,1)=VLOOKUP(AI15,'Time Breakdown'!$A$9:$E$428,2,1)," ",VLOOKUP(AI16,'Time Breakdown'!$A$9:$E$428,2,1)))</f>
        <v xml:space="preserve"> </v>
      </c>
      <c r="AK16" s="355"/>
      <c r="AL16" s="94">
        <f t="shared" si="10"/>
        <v>42066.458433333304</v>
      </c>
      <c r="AM16" s="36" t="str">
        <f>IF(AL16&lt;'Time Breakdown'!$A$9,"",IF(VLOOKUP(AL16,'Time Breakdown'!$A$9:$E$428,2,1)=VLOOKUP(AL15,'Time Breakdown'!$A$9:$E$428,2,1)," ",VLOOKUP(AL16,'Time Breakdown'!$A$9:$E$428,2,1)))</f>
        <v xml:space="preserve"> </v>
      </c>
      <c r="AN16" s="355"/>
      <c r="AO16" s="94">
        <f t="shared" si="11"/>
        <v>42067.458433333304</v>
      </c>
      <c r="AP16" s="36" t="str">
        <f>IF(AO16&lt;'Time Breakdown'!$A$9,"",IF(VLOOKUP(AO16,'Time Breakdown'!$A$9:$E$428,2,1)=VLOOKUP(AO15,'Time Breakdown'!$A$9:$E$428,2,1)," ",VLOOKUP(AO16,'Time Breakdown'!$A$9:$E$428,2,1)))</f>
        <v xml:space="preserve"> </v>
      </c>
      <c r="AQ16" s="355"/>
      <c r="AR16" s="94">
        <f t="shared" si="12"/>
        <v>42068.458433333304</v>
      </c>
      <c r="AS16" s="36" t="str">
        <f>IF(AR16&lt;'Time Breakdown'!$A$9,"",IF(VLOOKUP(AR16,'Time Breakdown'!$A$9:$E$428,2,1)=VLOOKUP(AR15,'Time Breakdown'!$A$9:$E$428,2,1)," ",VLOOKUP(AR16,'Time Breakdown'!$A$9:$E$428,2,1)))</f>
        <v>M/U mill/flush tool. Flush riser, WH &amp; BOP</v>
      </c>
      <c r="AT16" s="355"/>
      <c r="AU16" s="94">
        <f t="shared" si="13"/>
        <v>42069.458433333304</v>
      </c>
      <c r="AV16" s="36" t="str">
        <f>IF(AU16&lt;'Time Breakdown'!$A$9,"",IF(VLOOKUP(AU16,'Time Breakdown'!$A$9:$E$428,2,1)=VLOOKUP(AU15,'Time Breakdown'!$A$9:$E$428,2,1)," ",VLOOKUP(AU16,'Time Breakdown'!$A$9:$E$428,2,1)))</f>
        <v xml:space="preserve"> </v>
      </c>
      <c r="AW16" s="355"/>
      <c r="AX16" s="94">
        <f t="shared" si="14"/>
        <v>42070.458433333304</v>
      </c>
      <c r="AY16" s="36" t="str">
        <f>IF(AX16&lt;'Time Breakdown'!$A$9,"",IF(VLOOKUP(AX16,'Time Breakdown'!$A$9:$E$428,2,1)=VLOOKUP(AX15,'Time Breakdown'!$A$9:$E$428,2,1)," ",VLOOKUP(AX16,'Time Breakdown'!$A$9:$E$428,2,1)))</f>
        <v xml:space="preserve"> </v>
      </c>
      <c r="AZ16" s="355"/>
      <c r="BA16" s="94">
        <f t="shared" si="15"/>
        <v>42071.458433333304</v>
      </c>
      <c r="BB16" s="36" t="str">
        <f>IF(BA16&lt;'Time Breakdown'!$A$9,"",IF(VLOOKUP(BA16,'Time Breakdown'!$A$9:$E$428,2,1)=VLOOKUP(BA15,'Time Breakdown'!$A$9:$E$428,2,1)," ",VLOOKUP(BA16,'Time Breakdown'!$A$9:$E$428,2,1)))</f>
        <v xml:space="preserve"> </v>
      </c>
      <c r="BC16" s="355"/>
      <c r="BD16" s="94">
        <f t="shared" si="16"/>
        <v>42072.458433333304</v>
      </c>
      <c r="BE16" s="36" t="str">
        <f>IF(BD16&lt;'Time Breakdown'!$A$9,"",IF(VLOOKUP(BD16,'Time Breakdown'!$A$9:$E$428,2,1)=VLOOKUP(BD15,'Time Breakdown'!$A$9:$E$428,2,1)," ",VLOOKUP(BD16,'Time Breakdown'!$A$9:$E$428,2,1)))</f>
        <v xml:space="preserve"> </v>
      </c>
      <c r="BF16" s="355"/>
      <c r="BG16" s="94">
        <f t="shared" si="17"/>
        <v>42073.458433333304</v>
      </c>
      <c r="BH16" s="36" t="str">
        <f>IF(BG16&lt;'Time Breakdown'!$A$9,"",IF(VLOOKUP(BG16,'Time Breakdown'!$A$9:$E$428,2,1)=VLOOKUP(BG15,'Time Breakdown'!$A$9:$E$428,2,1)," ",VLOOKUP(BG16,'Time Breakdown'!$A$9:$E$428,2,1)))</f>
        <v xml:space="preserve"> </v>
      </c>
      <c r="BI16" s="355"/>
      <c r="BJ16" s="94">
        <f t="shared" si="18"/>
        <v>42074.458433333304</v>
      </c>
      <c r="BK16" s="36" t="str">
        <f>IF(BJ16&lt;'Time Breakdown'!$A$9,"",IF(VLOOKUP(BJ16,'Time Breakdown'!$A$9:$E$428,2,1)=VLOOKUP(BJ15,'Time Breakdown'!$A$9:$E$428,2,1)," ",VLOOKUP(BJ16,'Time Breakdown'!$A$9:$E$428,2,1)))</f>
        <v xml:space="preserve"> </v>
      </c>
      <c r="BL16" s="355"/>
      <c r="BM16" s="94">
        <f t="shared" si="19"/>
        <v>42075.458433333304</v>
      </c>
      <c r="BN16" s="36" t="str">
        <f>IF(BM16&lt;'Time Breakdown'!$A$9,"",IF(VLOOKUP(BM16,'Time Breakdown'!$A$9:$E$428,2,1)=VLOOKUP(BM15,'Time Breakdown'!$A$9:$E$428,2,1)," ",VLOOKUP(BM16,'Time Breakdown'!$A$9:$E$428,2,1)))</f>
        <v xml:space="preserve"> </v>
      </c>
      <c r="BO16" s="355"/>
      <c r="BP16" s="94">
        <f t="shared" si="20"/>
        <v>42076.458433333304</v>
      </c>
      <c r="BQ16" s="36" t="str">
        <f>IF(BP16&lt;'Time Breakdown'!$A$9,"",IF(VLOOKUP(BP16,'Time Breakdown'!$A$9:$E$428,2,1)=VLOOKUP(BP15,'Time Breakdown'!$A$9:$E$428,2,1)," ",VLOOKUP(BP16,'Time Breakdown'!$A$9:$E$428,2,1)))</f>
        <v xml:space="preserve"> </v>
      </c>
      <c r="BR16" s="355"/>
      <c r="BS16" s="94">
        <f t="shared" si="21"/>
        <v>42077.458433333304</v>
      </c>
      <c r="BT16" s="36" t="str">
        <f>IF(BS16&lt;'Time Breakdown'!$A$9,"",IF(VLOOKUP(BS16,'Time Breakdown'!$A$9:$E$428,2,1)=VLOOKUP(BS15,'Time Breakdown'!$A$9:$E$428,2,1)," ",VLOOKUP(BS16,'Time Breakdown'!$A$9:$E$428,2,1)))</f>
        <v xml:space="preserve"> </v>
      </c>
      <c r="BU16" s="355"/>
      <c r="BV16" s="94">
        <f t="shared" si="22"/>
        <v>42078.458433333304</v>
      </c>
      <c r="BW16" s="36" t="str">
        <f>IF(BV16&lt;'Time Breakdown'!$A$9,"",IF(VLOOKUP(BV16,'Time Breakdown'!$A$9:$E$428,2,1)=VLOOKUP(BV15,'Time Breakdown'!$A$9:$E$428,2,1)," ",VLOOKUP(BV16,'Time Breakdown'!$A$9:$E$428,2,1)))</f>
        <v>RIH 7" x 2,400 ft pre-drilled liner # 1</v>
      </c>
      <c r="BX16" s="355"/>
      <c r="BY16" s="94">
        <f t="shared" si="23"/>
        <v>42079.458433333304</v>
      </c>
      <c r="BZ16" s="36" t="str">
        <f>IF(BY16&lt;'Time Breakdown'!$A$9,"",IF(VLOOKUP(BY16,'Time Breakdown'!$A$9:$E$428,2,1)=VLOOKUP(BY15,'Time Breakdown'!$A$9:$E$428,2,1)," ",VLOOKUP(BY16,'Time Breakdown'!$A$9:$E$428,2,1)))</f>
        <v xml:space="preserve"> </v>
      </c>
      <c r="CA16" s="355"/>
      <c r="CB16" s="94">
        <f t="shared" si="24"/>
        <v>42080.458433333304</v>
      </c>
      <c r="CC16" s="36" t="str">
        <f>IF(CB16&lt;'Time Breakdown'!$A$9,"",IF(VLOOKUP(CB16,'Time Breakdown'!$A$9:$E$428,2,1)=VLOOKUP(CB15,'Time Breakdown'!$A$9:$E$428,2,1)," ",VLOOKUP(CB16,'Time Breakdown'!$A$9:$E$428,2,1)))</f>
        <v xml:space="preserve"> </v>
      </c>
      <c r="CD16" s="355"/>
      <c r="CE16" s="94">
        <f t="shared" si="25"/>
        <v>42081.458433333304</v>
      </c>
      <c r="CF16" s="36" t="str">
        <f>IF(CE16&lt;'Time Breakdown'!$A$9,"",IF(VLOOKUP(CE16,'Time Breakdown'!$A$9:$E$428,2,1)=VLOOKUP(CE15,'Time Breakdown'!$A$9:$E$428,2,1)," ",VLOOKUP(CE16,'Time Breakdown'!$A$9:$E$428,2,1)))</f>
        <v xml:space="preserve"> </v>
      </c>
      <c r="CG16" s="355"/>
      <c r="CH16" s="94">
        <f t="shared" si="26"/>
        <v>42082.458433333304</v>
      </c>
      <c r="CI16" s="36" t="str">
        <f>IF(CH16&lt;'Time Breakdown'!$A$9,"",IF(VLOOKUP(CH16,'Time Breakdown'!$A$9:$E$428,2,1)=VLOOKUP(CH15,'Time Breakdown'!$A$9:$E$428,2,1)," ",VLOOKUP(CH16,'Time Breakdown'!$A$9:$E$428,2,1)))</f>
        <v xml:space="preserve"> </v>
      </c>
      <c r="CJ16" s="355"/>
      <c r="CK16" s="94">
        <f t="shared" si="27"/>
        <v>42083.458433333304</v>
      </c>
      <c r="CL16" s="36" t="str">
        <f>IF(CK16&lt;'Time Breakdown'!$A$9,"",IF(VLOOKUP(CK16,'Time Breakdown'!$A$9:$E$428,2,1)=VLOOKUP(CK15,'Time Breakdown'!$A$9:$E$428,2,1)," ",VLOOKUP(CK16,'Time Breakdown'!$A$9:$E$428,2,1)))</f>
        <v xml:space="preserve"> </v>
      </c>
      <c r="CM16" s="355"/>
      <c r="CN16" s="94">
        <f t="shared" si="28"/>
        <v>42084.458433333304</v>
      </c>
      <c r="CO16" s="36" t="str">
        <f>IF(CN16&lt;'Time Breakdown'!$A$9,"",IF(VLOOKUP(CN16,'Time Breakdown'!$A$9:$E$428,2,1)=VLOOKUP(CN15,'Time Breakdown'!$A$9:$E$428,2,1)," ",VLOOKUP(CN16,'Time Breakdown'!$A$9:$E$428,2,1)))</f>
        <v>RIH 7" liner # 4  on 5" DP to ± 10,000 ft</v>
      </c>
      <c r="CP16" s="355"/>
      <c r="CQ16" s="94">
        <f t="shared" si="29"/>
        <v>42085.458433333304</v>
      </c>
      <c r="CR16" s="36" t="str">
        <f>IF(CQ16&lt;'Time Breakdown'!$A$9,"",IF(VLOOKUP(CQ16,'Time Breakdown'!$A$9:$E$428,2,1)=VLOOKUP(CQ15,'Time Breakdown'!$A$9:$E$428,2,1)," ",VLOOKUP(CQ16,'Time Breakdown'!$A$9:$E$428,2,1)))</f>
        <v xml:space="preserve"> </v>
      </c>
      <c r="CS16" s="355"/>
      <c r="CT16" s="94">
        <f t="shared" si="30"/>
        <v>42086.458433333304</v>
      </c>
      <c r="CU16" s="36" t="str">
        <f>IF(CT16&lt;'Time Breakdown'!$A$9,"",IF(VLOOKUP(CT16,'Time Breakdown'!$A$9:$E$428,2,1)=VLOOKUP(CT15,'Time Breakdown'!$A$9:$E$428,2,1)," ",VLOOKUP(CT16,'Time Breakdown'!$A$9:$E$428,2,1)))</f>
        <v xml:space="preserve"> </v>
      </c>
      <c r="CV16" s="355"/>
      <c r="CW16" s="94">
        <f t="shared" si="31"/>
        <v>42087.458433333304</v>
      </c>
      <c r="CX16" s="36" t="str">
        <f>IF(CW16&lt;'Time Breakdown'!$A$9,"",IF(VLOOKUP(CW16,'Time Breakdown'!$A$9:$E$428,2,1)=VLOOKUP(CW15,'Time Breakdown'!$A$9:$E$428,2,1)," ",VLOOKUP(CW16,'Time Breakdown'!$A$9:$E$428,2,1)))</f>
        <v>POOH L/D 4" DP</v>
      </c>
      <c r="CY16" s="355"/>
      <c r="CZ16" s="94">
        <f t="shared" si="32"/>
        <v>42088.458433333304</v>
      </c>
      <c r="DA16" s="36" t="str">
        <f>IF(CZ16&lt;'Time Breakdown'!$A$9,"",IF(VLOOKUP(CZ16,'Time Breakdown'!$A$9:$E$428,2,1)=VLOOKUP(CZ15,'Time Breakdown'!$A$9:$E$428,2,1)," ",VLOOKUP(CZ16,'Time Breakdown'!$A$9:$E$428,2,1)))</f>
        <v xml:space="preserve"> </v>
      </c>
      <c r="DB16" s="355"/>
      <c r="DC16" s="94">
        <f t="shared" si="33"/>
        <v>42089.458433333304</v>
      </c>
      <c r="DD16" s="36" t="str">
        <f>IF(DC16&lt;'Time Breakdown'!$A$9,"",IF(VLOOKUP(DC16,'Time Breakdown'!$A$9:$E$428,2,1)=VLOOKUP(DC15,'Time Breakdown'!$A$9:$E$428,2,1)," ",VLOOKUP(DC16,'Time Breakdown'!$A$9:$E$428,2,1)))</f>
        <v xml:space="preserve"> </v>
      </c>
      <c r="DE16" s="355"/>
      <c r="DF16" s="94">
        <f t="shared" si="34"/>
        <v>42090.458433333304</v>
      </c>
      <c r="DG16" s="36" t="str">
        <f>IF(DF16&lt;'Time Breakdown'!$A$9,"",IF(VLOOKUP(DF16,'Time Breakdown'!$A$9:$E$428,2,1)=VLOOKUP(DF15,'Time Breakdown'!$A$9:$E$428,2,1)," ",VLOOKUP(DF16,'Time Breakdown'!$A$9:$E$428,2,1)))</f>
        <v xml:space="preserve"> </v>
      </c>
      <c r="DH16" s="355"/>
      <c r="DI16" s="94">
        <f t="shared" si="35"/>
        <v>42091.458433333304</v>
      </c>
      <c r="DJ16" s="36" t="str">
        <f>IF(DI16&lt;'Time Breakdown'!$A$9,"",IF(VLOOKUP(DI16,'Time Breakdown'!$A$9:$E$428,2,1)=VLOOKUP(DI15,'Time Breakdown'!$A$9:$E$428,2,1)," ",VLOOKUP(DI16,'Time Breakdown'!$A$9:$E$428,2,1)))</f>
        <v xml:space="preserve"> </v>
      </c>
      <c r="DK16" s="355"/>
      <c r="DL16" s="94">
        <f t="shared" si="36"/>
        <v>42092.458433333304</v>
      </c>
      <c r="DM16" s="36" t="str">
        <f>IF(DL16&lt;'Time Breakdown'!$A$9,"",IF(VLOOKUP(DL16,'Time Breakdown'!$A$9:$E$428,2,1)=VLOOKUP(DL15,'Time Breakdown'!$A$9:$E$428,2,1)," ",VLOOKUP(DL16,'Time Breakdown'!$A$9:$E$428,2,1)))</f>
        <v xml:space="preserve"> </v>
      </c>
      <c r="DN16" s="355"/>
      <c r="DO16" s="94">
        <f t="shared" si="37"/>
        <v>42093.458433333304</v>
      </c>
      <c r="DP16" s="36" t="str">
        <f>IF(DO16&lt;'Time Breakdown'!$A$9,"",IF(VLOOKUP(DO16,'Time Breakdown'!$A$9:$E$428,2,1)=VLOOKUP(DO15,'Time Breakdown'!$A$9:$E$428,2,1)," ",VLOOKUP(DO16,'Time Breakdown'!$A$9:$E$428,2,1)))</f>
        <v xml:space="preserve"> </v>
      </c>
      <c r="DQ16" s="355"/>
      <c r="DR16" s="94">
        <f t="shared" si="38"/>
        <v>42094.458433333304</v>
      </c>
      <c r="DS16" s="36" t="str">
        <f>IF(DR16&lt;'Time Breakdown'!$A$9,"",IF(VLOOKUP(DR16,'Time Breakdown'!$A$9:$E$428,2,1)=VLOOKUP(DR15,'Time Breakdown'!$A$9:$E$428,2,1)," ",VLOOKUP(DR16,'Time Breakdown'!$A$9:$E$428,2,1)))</f>
        <v xml:space="preserve"> </v>
      </c>
      <c r="DT16" s="355"/>
      <c r="DU16" s="94">
        <f t="shared" si="39"/>
        <v>42095.458433333304</v>
      </c>
      <c r="DV16" s="36" t="str">
        <f>IF(DU16&lt;'Time Breakdown'!$A$9,"",IF(VLOOKUP(DU16,'Time Breakdown'!$A$9:$E$428,2,1)=VLOOKUP(DU15,'Time Breakdown'!$A$9:$E$428,2,1)," ",VLOOKUP(DU16,'Time Breakdown'!$A$9:$E$428,2,1)))</f>
        <v xml:space="preserve"> </v>
      </c>
      <c r="DW16" s="355"/>
      <c r="DX16" s="94">
        <f t="shared" si="40"/>
        <v>42096.458433333304</v>
      </c>
      <c r="DY16" s="36" t="str">
        <f>IF(DX16&lt;'Time Breakdown'!$A$9,"",IF(VLOOKUP(DX16,'Time Breakdown'!$A$9:$E$428,2,1)=VLOOKUP(DX15,'Time Breakdown'!$A$9:$E$428,2,1)," ",VLOOKUP(DX16,'Time Breakdown'!$A$9:$E$428,2,1)))</f>
        <v xml:space="preserve"> </v>
      </c>
      <c r="DZ16" s="355"/>
    </row>
    <row r="17" spans="2:130" ht="15" customHeight="1" x14ac:dyDescent="0.3">
      <c r="B17" s="94">
        <f t="shared" si="41"/>
        <v>42054.500009999974</v>
      </c>
      <c r="C17" s="36" t="str">
        <f>IF(B17&lt;'Time Breakdown'!$A$9,"",IF(VLOOKUP(B17,'Time Breakdown'!$A$9:$E$428,2,1)=VLOOKUP(B16,'Time Breakdown'!$A$9:$E$428,2,1)," ",VLOOKUP(B17,'Time Breakdown'!$A$9:$E$428,2,1)))</f>
        <v>R/U Sline, install CRQ/DBSS, P/T, R/D Sline</v>
      </c>
      <c r="D17" s="355"/>
      <c r="E17" s="94">
        <f t="shared" si="42"/>
        <v>42055.500099999968</v>
      </c>
      <c r="F17" s="36" t="str">
        <f>IF(E17&lt;'Time Breakdown'!$A$9,"",IF(VLOOKUP(E17,'Time Breakdown'!$A$9:$E$428,2,1)=VLOOKUP(E16,'Time Breakdown'!$A$9:$E$428,2,1)," ",VLOOKUP(E17,'Time Breakdown'!$A$9:$E$428,2,1)))</f>
        <v xml:space="preserve"> </v>
      </c>
      <c r="G17" s="355"/>
      <c r="H17" s="94">
        <f t="shared" si="0"/>
        <v>42056.500099999968</v>
      </c>
      <c r="I17" s="36" t="str">
        <f>IF(H17&lt;'Time Breakdown'!$A$9,"",IF(VLOOKUP(H17,'Time Breakdown'!$A$9:$E$428,2,1)=VLOOKUP(H16,'Time Breakdown'!$A$9:$E$428,2,1)," ",VLOOKUP(H17,'Time Breakdown'!$A$9:$E$428,2,1)))</f>
        <v>Slip and cut D/L. Change out Martin decker. Replace saversub</v>
      </c>
      <c r="J17" s="355"/>
      <c r="K17" s="94">
        <f t="shared" si="1"/>
        <v>42057.500099999968</v>
      </c>
      <c r="L17" s="36" t="str">
        <f>IF(K17&lt;'Time Breakdown'!$A$9,"",IF(VLOOKUP(K17,'Time Breakdown'!$A$9:$E$428,2,1)=VLOOKUP(K16,'Time Breakdown'!$A$9:$E$428,2,1)," ",VLOOKUP(K17,'Time Breakdown'!$A$9:$E$428,2,1)))</f>
        <v xml:space="preserve"> </v>
      </c>
      <c r="M17" s="355"/>
      <c r="N17" s="94">
        <f t="shared" si="2"/>
        <v>42058.500099999968</v>
      </c>
      <c r="O17" s="36" t="str">
        <f>IF(N17&lt;'Time Breakdown'!$A$9,"",IF(VLOOKUP(N17,'Time Breakdown'!$A$9:$E$428,2,1)=VLOOKUP(N16,'Time Breakdown'!$A$9:$E$428,2,1)," ",VLOOKUP(N17,'Time Breakdown'!$A$9:$E$428,2,1)))</f>
        <v xml:space="preserve"> </v>
      </c>
      <c r="P17" s="355"/>
      <c r="Q17" s="94">
        <f t="shared" si="3"/>
        <v>42059.500099999968</v>
      </c>
      <c r="R17" s="36" t="str">
        <f>IF(Q17&lt;'Time Breakdown'!$A$9,"",IF(VLOOKUP(Q17,'Time Breakdown'!$A$9:$E$428,2,1)=VLOOKUP(Q16,'Time Breakdown'!$A$9:$E$428,2,1)," ",VLOOKUP(Q17,'Time Breakdown'!$A$9:$E$428,2,1)))</f>
        <v xml:space="preserve"> </v>
      </c>
      <c r="S17" s="355"/>
      <c r="T17" s="94">
        <f t="shared" si="4"/>
        <v>42060.500099999968</v>
      </c>
      <c r="U17" s="36" t="str">
        <f>IF(T17&lt;'Time Breakdown'!$A$9,"",IF(VLOOKUP(T17,'Time Breakdown'!$A$9:$E$428,2,1)=VLOOKUP(T16,'Time Breakdown'!$A$9:$E$428,2,1)," ",VLOOKUP(T17,'Time Breakdown'!$A$9:$E$428,2,1)))</f>
        <v>Drop opening  bomb, open DV collar</v>
      </c>
      <c r="V17" s="355"/>
      <c r="W17" s="94">
        <f t="shared" si="5"/>
        <v>42061.500099999968</v>
      </c>
      <c r="X17" s="36" t="str">
        <f>IF(W17&lt;'Time Breakdown'!$A$9,"",IF(VLOOKUP(W17,'Time Breakdown'!$A$9:$E$428,2,1)=VLOOKUP(W16,'Time Breakdown'!$A$9:$E$428,2,1)," ",VLOOKUP(W17,'Time Breakdown'!$A$9:$E$428,2,1)))</f>
        <v xml:space="preserve">M/U 12-1/4" cleanout BHA and RIH to +/- 376 ft </v>
      </c>
      <c r="Y17" s="355"/>
      <c r="Z17" s="94">
        <f t="shared" si="6"/>
        <v>42062.500099999968</v>
      </c>
      <c r="AA17" s="36" t="str">
        <f>IF(Z17&lt;'Time Breakdown'!$A$9,"",IF(VLOOKUP(Z17,'Time Breakdown'!$A$9:$E$428,2,1)=VLOOKUP(Z16,'Time Breakdown'!$A$9:$E$428,2,1)," ",VLOOKUP(Z17,'Time Breakdown'!$A$9:$E$428,2,1)))</f>
        <v xml:space="preserve"> </v>
      </c>
      <c r="AB17" s="355"/>
      <c r="AC17" s="94">
        <f t="shared" si="7"/>
        <v>42063.500099999968</v>
      </c>
      <c r="AD17" s="36" t="str">
        <f>IF(AC17&lt;'Time Breakdown'!$A$9,"",IF(VLOOKUP(AC17,'Time Breakdown'!$A$9:$E$428,2,1)=VLOOKUP(AC16,'Time Breakdown'!$A$9:$E$428,2,1)," ",VLOOKUP(AC17,'Time Breakdown'!$A$9:$E$428,2,1)))</f>
        <v xml:space="preserve"> </v>
      </c>
      <c r="AE17" s="355"/>
      <c r="AF17" s="94">
        <f t="shared" si="8"/>
        <v>42064.500099999968</v>
      </c>
      <c r="AG17" s="36" t="str">
        <f>IF(AF17&lt;'Time Breakdown'!$A$9,"",IF(VLOOKUP(AF17,'Time Breakdown'!$A$9:$E$428,2,1)=VLOOKUP(AF16,'Time Breakdown'!$A$9:$E$428,2,1)," ",VLOOKUP(AF17,'Time Breakdown'!$A$9:$E$428,2,1)))</f>
        <v>B/R OOH Hawar 7,179 ft to 5,866 ft 40 mins/std</v>
      </c>
      <c r="AH17" s="355"/>
      <c r="AI17" s="94">
        <f t="shared" si="9"/>
        <v>42065.500099999968</v>
      </c>
      <c r="AJ17" s="36" t="str">
        <f>IF(AI17&lt;'Time Breakdown'!$A$9,"",IF(VLOOKUP(AI17,'Time Breakdown'!$A$9:$E$428,2,1)=VLOOKUP(AI16,'Time Breakdown'!$A$9:$E$428,2,1)," ",VLOOKUP(AI17,'Time Breakdown'!$A$9:$E$428,2,1)))</f>
        <v>B/R OOH NU from 4,075 ft to 3638 ft 40 mins/std</v>
      </c>
      <c r="AK17" s="355"/>
      <c r="AL17" s="94">
        <f t="shared" si="10"/>
        <v>42066.500099999968</v>
      </c>
      <c r="AM17" s="36" t="str">
        <f>IF(AL17&lt;'Time Breakdown'!$A$9,"",IF(VLOOKUP(AL17,'Time Breakdown'!$A$9:$E$428,2,1)=VLOOKUP(AL16,'Time Breakdown'!$A$9:$E$428,2,1)," ",VLOOKUP(AL17,'Time Breakdown'!$A$9:$E$428,2,1)))</f>
        <v xml:space="preserve"> </v>
      </c>
      <c r="AN17" s="355"/>
      <c r="AO17" s="94">
        <f t="shared" si="11"/>
        <v>42067.500099999968</v>
      </c>
      <c r="AP17" s="36" t="str">
        <f>IF(AO17&lt;'Time Breakdown'!$A$9,"",IF(VLOOKUP(AO17,'Time Breakdown'!$A$9:$E$428,2,1)=VLOOKUP(AO16,'Time Breakdown'!$A$9:$E$428,2,1)," ",VLOOKUP(AO17,'Time Breakdown'!$A$9:$E$428,2,1)))</f>
        <v xml:space="preserve"> </v>
      </c>
      <c r="AQ17" s="355"/>
      <c r="AR17" s="94">
        <f t="shared" si="12"/>
        <v>42068.500099999968</v>
      </c>
      <c r="AS17" s="36" t="str">
        <f>IF(AR17&lt;'Time Breakdown'!$A$9,"",IF(VLOOKUP(AR17,'Time Breakdown'!$A$9:$E$428,2,1)=VLOOKUP(AR16,'Time Breakdown'!$A$9:$E$428,2,1)," ",VLOOKUP(AR17,'Time Breakdown'!$A$9:$E$428,2,1)))</f>
        <v xml:space="preserve"> </v>
      </c>
      <c r="AT17" s="355"/>
      <c r="AU17" s="94">
        <f t="shared" si="13"/>
        <v>42069.500099999968</v>
      </c>
      <c r="AV17" s="36" t="str">
        <f>IF(AU17&lt;'Time Breakdown'!$A$9,"",IF(VLOOKUP(AU17,'Time Breakdown'!$A$9:$E$428,2,1)=VLOOKUP(AU16,'Time Breakdown'!$A$9:$E$428,2,1)," ",VLOOKUP(AU17,'Time Breakdown'!$A$9:$E$428,2,1)))</f>
        <v xml:space="preserve"> </v>
      </c>
      <c r="AW17" s="355"/>
      <c r="AX17" s="94">
        <f t="shared" si="14"/>
        <v>42070.500099999968</v>
      </c>
      <c r="AY17" s="36" t="str">
        <f>IF(AX17&lt;'Time Breakdown'!$A$9,"",IF(VLOOKUP(AX17,'Time Breakdown'!$A$9:$E$428,2,1)=VLOOKUP(AX16,'Time Breakdown'!$A$9:$E$428,2,1)," ",VLOOKUP(AX17,'Time Breakdown'!$A$9:$E$428,2,1)))</f>
        <v xml:space="preserve"> </v>
      </c>
      <c r="AZ17" s="355"/>
      <c r="BA17" s="94">
        <f t="shared" si="15"/>
        <v>42071.500099999968</v>
      </c>
      <c r="BB17" s="36" t="str">
        <f>IF(BA17&lt;'Time Breakdown'!$A$9,"",IF(VLOOKUP(BA17,'Time Breakdown'!$A$9:$E$428,2,1)=VLOOKUP(BA16,'Time Breakdown'!$A$9:$E$428,2,1)," ",VLOOKUP(BA17,'Time Breakdown'!$A$9:$E$428,2,1)))</f>
        <v xml:space="preserve"> </v>
      </c>
      <c r="BC17" s="355"/>
      <c r="BD17" s="94">
        <f t="shared" si="16"/>
        <v>42072.500099999968</v>
      </c>
      <c r="BE17" s="36" t="str">
        <f>IF(BD17&lt;'Time Breakdown'!$A$9,"",IF(VLOOKUP(BD17,'Time Breakdown'!$A$9:$E$428,2,1)=VLOOKUP(BD16,'Time Breakdown'!$A$9:$E$428,2,1)," ",VLOOKUP(BD17,'Time Breakdown'!$A$9:$E$428,2,1)))</f>
        <v xml:space="preserve"> </v>
      </c>
      <c r="BF17" s="355"/>
      <c r="BG17" s="94">
        <f t="shared" si="17"/>
        <v>42073.500099999968</v>
      </c>
      <c r="BH17" s="36" t="str">
        <f>IF(BG17&lt;'Time Breakdown'!$A$9,"",IF(VLOOKUP(BG17,'Time Breakdown'!$A$9:$E$428,2,1)=VLOOKUP(BG16,'Time Breakdown'!$A$9:$E$428,2,1)," ",VLOOKUP(BG17,'Time Breakdown'!$A$9:$E$428,2,1)))</f>
        <v xml:space="preserve"> </v>
      </c>
      <c r="BI17" s="355"/>
      <c r="BJ17" s="94">
        <f t="shared" si="18"/>
        <v>42074.500099999968</v>
      </c>
      <c r="BK17" s="36" t="str">
        <f>IF(BJ17&lt;'Time Breakdown'!$A$9,"",IF(VLOOKUP(BJ17,'Time Breakdown'!$A$9:$E$428,2,1)=VLOOKUP(BJ16,'Time Breakdown'!$A$9:$E$428,2,1)," ",VLOOKUP(BJ17,'Time Breakdown'!$A$9:$E$428,2,1)))</f>
        <v xml:space="preserve"> </v>
      </c>
      <c r="BL17" s="355"/>
      <c r="BM17" s="94">
        <f t="shared" si="19"/>
        <v>42075.500099999968</v>
      </c>
      <c r="BN17" s="36" t="str">
        <f>IF(BM17&lt;'Time Breakdown'!$A$9,"",IF(VLOOKUP(BM17,'Time Breakdown'!$A$9:$E$428,2,1)=VLOOKUP(BM16,'Time Breakdown'!$A$9:$E$428,2,1)," ",VLOOKUP(BM17,'Time Breakdown'!$A$9:$E$428,2,1)))</f>
        <v xml:space="preserve"> </v>
      </c>
      <c r="BO17" s="355"/>
      <c r="BP17" s="94">
        <f t="shared" si="20"/>
        <v>42076.500099999968</v>
      </c>
      <c r="BQ17" s="36" t="str">
        <f>IF(BP17&lt;'Time Breakdown'!$A$9,"",IF(VLOOKUP(BP17,'Time Breakdown'!$A$9:$E$428,2,1)=VLOOKUP(BP16,'Time Breakdown'!$A$9:$E$428,2,1)," ",VLOOKUP(BP17,'Time Breakdown'!$A$9:$E$428,2,1)))</f>
        <v xml:space="preserve"> </v>
      </c>
      <c r="BR17" s="355"/>
      <c r="BS17" s="94">
        <f t="shared" si="21"/>
        <v>42077.500099999968</v>
      </c>
      <c r="BT17" s="36" t="str">
        <f>IF(BS17&lt;'Time Breakdown'!$A$9,"",IF(VLOOKUP(BS17,'Time Breakdown'!$A$9:$E$428,2,1)=VLOOKUP(BS16,'Time Breakdown'!$A$9:$E$428,2,1)," ",VLOOKUP(BS17,'Time Breakdown'!$A$9:$E$428,2,1)))</f>
        <v xml:space="preserve"> </v>
      </c>
      <c r="BU17" s="355"/>
      <c r="BV17" s="94">
        <f t="shared" si="22"/>
        <v>42078.500099999968</v>
      </c>
      <c r="BW17" s="36" t="str">
        <f>IF(BV17&lt;'Time Breakdown'!$A$9,"",IF(VLOOKUP(BV17,'Time Breakdown'!$A$9:$E$428,2,1)=VLOOKUP(BV16,'Time Breakdown'!$A$9:$E$428,2,1)," ",VLOOKUP(BV17,'Time Breakdown'!$A$9:$E$428,2,1)))</f>
        <v xml:space="preserve"> </v>
      </c>
      <c r="BX17" s="355"/>
      <c r="BY17" s="94">
        <f t="shared" si="23"/>
        <v>42079.500099999968</v>
      </c>
      <c r="BZ17" s="36" t="str">
        <f>IF(BY17&lt;'Time Breakdown'!$A$9,"",IF(VLOOKUP(BY17,'Time Breakdown'!$A$9:$E$428,2,1)=VLOOKUP(BY16,'Time Breakdown'!$A$9:$E$428,2,1)," ",VLOOKUP(BY17,'Time Breakdown'!$A$9:$E$428,2,1)))</f>
        <v xml:space="preserve"> </v>
      </c>
      <c r="CA17" s="355"/>
      <c r="CB17" s="94">
        <f t="shared" si="24"/>
        <v>42080.500099999968</v>
      </c>
      <c r="CC17" s="36" t="str">
        <f>IF(CB17&lt;'Time Breakdown'!$A$9,"",IF(VLOOKUP(CB17,'Time Breakdown'!$A$9:$E$428,2,1)=VLOOKUP(CB16,'Time Breakdown'!$A$9:$E$428,2,1)," ",VLOOKUP(CB17,'Time Breakdown'!$A$9:$E$428,2,1)))</f>
        <v xml:space="preserve"> </v>
      </c>
      <c r="CD17" s="355"/>
      <c r="CE17" s="94">
        <f t="shared" si="25"/>
        <v>42081.500099999968</v>
      </c>
      <c r="CF17" s="36" t="str">
        <f>IF(CE17&lt;'Time Breakdown'!$A$9,"",IF(VLOOKUP(CE17,'Time Breakdown'!$A$9:$E$428,2,1)=VLOOKUP(CE16,'Time Breakdown'!$A$9:$E$428,2,1)," ",VLOOKUP(CE17,'Time Breakdown'!$A$9:$E$428,2,1)))</f>
        <v xml:space="preserve"> </v>
      </c>
      <c r="CG17" s="355"/>
      <c r="CH17" s="94">
        <f t="shared" si="26"/>
        <v>42082.500099999968</v>
      </c>
      <c r="CI17" s="36" t="str">
        <f>IF(CH17&lt;'Time Breakdown'!$A$9,"",IF(VLOOKUP(CH17,'Time Breakdown'!$A$9:$E$428,2,1)=VLOOKUP(CH16,'Time Breakdown'!$A$9:$E$428,2,1)," ",VLOOKUP(CH17,'Time Breakdown'!$A$9:$E$428,2,1)))</f>
        <v xml:space="preserve"> </v>
      </c>
      <c r="CJ17" s="355"/>
      <c r="CK17" s="94">
        <f t="shared" si="27"/>
        <v>42083.500099999968</v>
      </c>
      <c r="CL17" s="36" t="str">
        <f>IF(CK17&lt;'Time Breakdown'!$A$9,"",IF(VLOOKUP(CK17,'Time Breakdown'!$A$9:$E$428,2,1)=VLOOKUP(CK16,'Time Breakdown'!$A$9:$E$428,2,1)," ",VLOOKUP(CK17,'Time Breakdown'!$A$9:$E$428,2,1)))</f>
        <v xml:space="preserve"> </v>
      </c>
      <c r="CM17" s="355"/>
      <c r="CN17" s="94">
        <f t="shared" si="28"/>
        <v>42084.500099999968</v>
      </c>
      <c r="CO17" s="36" t="str">
        <f>IF(CN17&lt;'Time Breakdown'!$A$9,"",IF(VLOOKUP(CN17,'Time Breakdown'!$A$9:$E$428,2,1)=VLOOKUP(CN16,'Time Breakdown'!$A$9:$E$428,2,1)," ",VLOOKUP(CN17,'Time Breakdown'!$A$9:$E$428,2,1)))</f>
        <v xml:space="preserve"> </v>
      </c>
      <c r="CP17" s="355"/>
      <c r="CQ17" s="94">
        <f t="shared" si="29"/>
        <v>42085.500099999968</v>
      </c>
      <c r="CR17" s="36" t="str">
        <f>IF(CQ17&lt;'Time Breakdown'!$A$9,"",IF(VLOOKUP(CQ17,'Time Breakdown'!$A$9:$E$428,2,1)=VLOOKUP(CQ16,'Time Breakdown'!$A$9:$E$428,2,1)," ",VLOOKUP(CQ17,'Time Breakdown'!$A$9:$E$428,2,1)))</f>
        <v>Pick up 16 stds of 4" DP</v>
      </c>
      <c r="CS17" s="355"/>
      <c r="CT17" s="94">
        <f t="shared" si="30"/>
        <v>42086.500099999968</v>
      </c>
      <c r="CU17" s="36" t="str">
        <f>IF(CT17&lt;'Time Breakdown'!$A$9,"",IF(VLOOKUP(CT17,'Time Breakdown'!$A$9:$E$428,2,1)=VLOOKUP(CT16,'Time Breakdown'!$A$9:$E$428,2,1)," ",VLOOKUP(CT17,'Time Breakdown'!$A$9:$E$428,2,1)))</f>
        <v xml:space="preserve"> </v>
      </c>
      <c r="CV17" s="355"/>
      <c r="CW17" s="94">
        <f t="shared" si="31"/>
        <v>42087.500099999968</v>
      </c>
      <c r="CX17" s="36" t="str">
        <f>IF(CW17&lt;'Time Breakdown'!$A$9,"",IF(VLOOKUP(CW17,'Time Breakdown'!$A$9:$E$428,2,1)=VLOOKUP(CW16,'Time Breakdown'!$A$9:$E$428,2,1)," ",VLOOKUP(CW17,'Time Breakdown'!$A$9:$E$428,2,1)))</f>
        <v xml:space="preserve"> </v>
      </c>
      <c r="CY17" s="355"/>
      <c r="CZ17" s="94">
        <f t="shared" si="32"/>
        <v>42088.500099999968</v>
      </c>
      <c r="DA17" s="36" t="str">
        <f>IF(CZ17&lt;'Time Breakdown'!$A$9,"",IF(VLOOKUP(CZ17,'Time Breakdown'!$A$9:$E$428,2,1)=VLOOKUP(CZ16,'Time Breakdown'!$A$9:$E$428,2,1)," ",VLOOKUP(CZ17,'Time Breakdown'!$A$9:$E$428,2,1)))</f>
        <v xml:space="preserve"> </v>
      </c>
      <c r="DB17" s="355"/>
      <c r="DC17" s="94">
        <f t="shared" si="33"/>
        <v>42089.500099999968</v>
      </c>
      <c r="DD17" s="36" t="str">
        <f>IF(DC17&lt;'Time Breakdown'!$A$9,"",IF(VLOOKUP(DC17,'Time Breakdown'!$A$9:$E$428,2,1)=VLOOKUP(DC16,'Time Breakdown'!$A$9:$E$428,2,1)," ",VLOOKUP(DC17,'Time Breakdown'!$A$9:$E$428,2,1)))</f>
        <v xml:space="preserve"> </v>
      </c>
      <c r="DE17" s="355"/>
      <c r="DF17" s="94">
        <f t="shared" si="34"/>
        <v>42090.500099999968</v>
      </c>
      <c r="DG17" s="36" t="str">
        <f>IF(DF17&lt;'Time Breakdown'!$A$9,"",IF(VLOOKUP(DF17,'Time Breakdown'!$A$9:$E$428,2,1)=VLOOKUP(DF16,'Time Breakdown'!$A$9:$E$428,2,1)," ",VLOOKUP(DF17,'Time Breakdown'!$A$9:$E$428,2,1)))</f>
        <v xml:space="preserve"> </v>
      </c>
      <c r="DH17" s="355"/>
      <c r="DI17" s="94">
        <f t="shared" si="35"/>
        <v>42091.500099999968</v>
      </c>
      <c r="DJ17" s="36" t="str">
        <f>IF(DI17&lt;'Time Breakdown'!$A$9,"",IF(VLOOKUP(DI17,'Time Breakdown'!$A$9:$E$428,2,1)=VLOOKUP(DI16,'Time Breakdown'!$A$9:$E$428,2,1)," ",VLOOKUP(DI17,'Time Breakdown'!$A$9:$E$428,2,1)))</f>
        <v>Remove comms collar, terminate C/L's, install hgr neck seal</v>
      </c>
      <c r="DK17" s="355"/>
      <c r="DL17" s="94">
        <f t="shared" si="36"/>
        <v>42092.500099999968</v>
      </c>
      <c r="DM17" s="36" t="str">
        <f>IF(DL17&lt;'Time Breakdown'!$A$9,"",IF(VLOOKUP(DL17,'Time Breakdown'!$A$9:$E$428,2,1)=VLOOKUP(DL16,'Time Breakdown'!$A$9:$E$428,2,1)," ",VLOOKUP(DL17,'Time Breakdown'!$A$9:$E$428,2,1)))</f>
        <v xml:space="preserve"> </v>
      </c>
      <c r="DN17" s="355"/>
      <c r="DO17" s="94">
        <f t="shared" si="37"/>
        <v>42093.500099999968</v>
      </c>
      <c r="DP17" s="36" t="str">
        <f>IF(DO17&lt;'Time Breakdown'!$A$9,"",IF(VLOOKUP(DO17,'Time Breakdown'!$A$9:$E$428,2,1)=VLOOKUP(DO16,'Time Breakdown'!$A$9:$E$428,2,1)," ",VLOOKUP(DO17,'Time Breakdown'!$A$9:$E$428,2,1)))</f>
        <v xml:space="preserve"> </v>
      </c>
      <c r="DQ17" s="355"/>
      <c r="DR17" s="94">
        <f t="shared" si="38"/>
        <v>42094.500099999968</v>
      </c>
      <c r="DS17" s="36" t="str">
        <f>IF(DR17&lt;'Time Breakdown'!$A$9,"",IF(VLOOKUP(DR17,'Time Breakdown'!$A$9:$E$428,2,1)=VLOOKUP(DR16,'Time Breakdown'!$A$9:$E$428,2,1)," ",VLOOKUP(DR17,'Time Breakdown'!$A$9:$E$428,2,1)))</f>
        <v xml:space="preserve"> </v>
      </c>
      <c r="DT17" s="355"/>
      <c r="DU17" s="94">
        <f t="shared" si="39"/>
        <v>42095.500099999968</v>
      </c>
      <c r="DV17" s="36" t="str">
        <f>IF(DU17&lt;'Time Breakdown'!$A$9,"",IF(VLOOKUP(DU17,'Time Breakdown'!$A$9:$E$428,2,1)=VLOOKUP(DU16,'Time Breakdown'!$A$9:$E$428,2,1)," ",VLOOKUP(DU17,'Time Breakdown'!$A$9:$E$428,2,1)))</f>
        <v xml:space="preserve"> </v>
      </c>
      <c r="DW17" s="355"/>
      <c r="DX17" s="94">
        <f t="shared" si="40"/>
        <v>42096.500099999968</v>
      </c>
      <c r="DY17" s="36" t="str">
        <f>IF(DX17&lt;'Time Breakdown'!$A$9,"",IF(VLOOKUP(DX17,'Time Breakdown'!$A$9:$E$428,2,1)=VLOOKUP(DX16,'Time Breakdown'!$A$9:$E$428,2,1)," ",VLOOKUP(DX17,'Time Breakdown'!$A$9:$E$428,2,1)))</f>
        <v xml:space="preserve"> </v>
      </c>
      <c r="DZ17" s="355"/>
    </row>
    <row r="18" spans="2:130" ht="15" customHeight="1" x14ac:dyDescent="0.3">
      <c r="B18" s="94">
        <f t="shared" si="41"/>
        <v>42054.541676666639</v>
      </c>
      <c r="C18" s="36" t="str">
        <f>IF(B18&lt;'Time Breakdown'!$A$9,"",IF(VLOOKUP(B18,'Time Breakdown'!$A$9:$E$428,2,1)=VLOOKUP(B17,'Time Breakdown'!$A$9:$E$428,2,1)," ",VLOOKUP(B18,'Time Breakdown'!$A$9:$E$428,2,1)))</f>
        <v xml:space="preserve"> </v>
      </c>
      <c r="D18" s="355"/>
      <c r="E18" s="94">
        <f t="shared" si="42"/>
        <v>42055.541766666633</v>
      </c>
      <c r="F18" s="36" t="str">
        <f>IF(E18&lt;'Time Breakdown'!$A$9,"",IF(VLOOKUP(E18,'Time Breakdown'!$A$9:$E$428,2,1)=VLOOKUP(E17,'Time Breakdown'!$A$9:$E$428,2,1)," ",VLOOKUP(E18,'Time Breakdown'!$A$9:$E$428,2,1)))</f>
        <v xml:space="preserve"> </v>
      </c>
      <c r="G18" s="355"/>
      <c r="H18" s="94">
        <f t="shared" si="0"/>
        <v>42056.541766666633</v>
      </c>
      <c r="I18" s="36" t="str">
        <f>IF(H18&lt;'Time Breakdown'!$A$9,"",IF(VLOOKUP(H18,'Time Breakdown'!$A$9:$E$428,2,1)=VLOOKUP(H17,'Time Breakdown'!$A$9:$E$428,2,1)," ",VLOOKUP(H18,'Time Breakdown'!$A$9:$E$428,2,1)))</f>
        <v xml:space="preserve"> </v>
      </c>
      <c r="J18" s="355"/>
      <c r="K18" s="94">
        <f t="shared" si="1"/>
        <v>42057.541766666633</v>
      </c>
      <c r="L18" s="36" t="str">
        <f>IF(K18&lt;'Time Breakdown'!$A$9,"",IF(VLOOKUP(K18,'Time Breakdown'!$A$9:$E$428,2,1)=VLOOKUP(K17,'Time Breakdown'!$A$9:$E$428,2,1)," ",VLOOKUP(K18,'Time Breakdown'!$A$9:$E$428,2,1)))</f>
        <v xml:space="preserve"> </v>
      </c>
      <c r="M18" s="355"/>
      <c r="N18" s="94">
        <f t="shared" si="2"/>
        <v>42058.541766666633</v>
      </c>
      <c r="O18" s="36" t="str">
        <f>IF(N18&lt;'Time Breakdown'!$A$9,"",IF(VLOOKUP(N18,'Time Breakdown'!$A$9:$E$428,2,1)=VLOOKUP(N17,'Time Breakdown'!$A$9:$E$428,2,1)," ",VLOOKUP(N18,'Time Breakdown'!$A$9:$E$428,2,1)))</f>
        <v xml:space="preserve"> </v>
      </c>
      <c r="P18" s="355"/>
      <c r="Q18" s="94">
        <f t="shared" si="3"/>
        <v>42059.541766666633</v>
      </c>
      <c r="R18" s="36" t="str">
        <f>IF(Q18&lt;'Time Breakdown'!$A$9,"",IF(VLOOKUP(Q18,'Time Breakdown'!$A$9:$E$428,2,1)=VLOOKUP(Q17,'Time Breakdown'!$A$9:$E$428,2,1)," ",VLOOKUP(Q18,'Time Breakdown'!$A$9:$E$428,2,1)))</f>
        <v xml:space="preserve"> </v>
      </c>
      <c r="S18" s="355"/>
      <c r="T18" s="94">
        <f t="shared" si="4"/>
        <v>42060.541766666633</v>
      </c>
      <c r="U18" s="36" t="str">
        <f>IF(T18&lt;'Time Breakdown'!$A$9,"",IF(VLOOKUP(T18,'Time Breakdown'!$A$9:$E$428,2,1)=VLOOKUP(T17,'Time Breakdown'!$A$9:$E$428,2,1)," ",VLOOKUP(T18,'Time Breakdown'!$A$9:$E$428,2,1)))</f>
        <v>Cement 2nd Stage.   Displace closing plug to stage collar.</v>
      </c>
      <c r="V18" s="355"/>
      <c r="W18" s="94">
        <f t="shared" si="5"/>
        <v>42061.541766666633</v>
      </c>
      <c r="X18" s="36" t="str">
        <f>IF(W18&lt;'Time Breakdown'!$A$9,"",IF(VLOOKUP(W18,'Time Breakdown'!$A$9:$E$428,2,1)=VLOOKUP(W17,'Time Breakdown'!$A$9:$E$428,2,1)," ",VLOOKUP(W18,'Time Breakdown'!$A$9:$E$428,2,1)))</f>
        <v xml:space="preserve"> </v>
      </c>
      <c r="Y18" s="355"/>
      <c r="Z18" s="94">
        <f t="shared" si="6"/>
        <v>42062.541766666633</v>
      </c>
      <c r="AA18" s="36" t="str">
        <f>IF(Z18&lt;'Time Breakdown'!$A$9,"",IF(VLOOKUP(Z18,'Time Breakdown'!$A$9:$E$428,2,1)=VLOOKUP(Z17,'Time Breakdown'!$A$9:$E$428,2,1)," ",VLOOKUP(Z18,'Time Breakdown'!$A$9:$E$428,2,1)))</f>
        <v xml:space="preserve">Rig down </v>
      </c>
      <c r="AB18" s="355"/>
      <c r="AC18" s="94">
        <f t="shared" si="7"/>
        <v>42063.541766666633</v>
      </c>
      <c r="AD18" s="36" t="str">
        <f>IF(AC18&lt;'Time Breakdown'!$A$9,"",IF(VLOOKUP(AC18,'Time Breakdown'!$A$9:$E$428,2,1)=VLOOKUP(AC17,'Time Breakdown'!$A$9:$E$428,2,1)," ",VLOOKUP(AC18,'Time Breakdown'!$A$9:$E$428,2,1)))</f>
        <v xml:space="preserve"> </v>
      </c>
      <c r="AE18" s="355"/>
      <c r="AF18" s="94">
        <f t="shared" si="8"/>
        <v>42064.541766666633</v>
      </c>
      <c r="AG18" s="36" t="str">
        <f>IF(AF18&lt;'Time Breakdown'!$A$9,"",IF(VLOOKUP(AF18,'Time Breakdown'!$A$9:$E$428,2,1)=VLOOKUP(AF17,'Time Breakdown'!$A$9:$E$428,2,1)," ",VLOOKUP(AF18,'Time Breakdown'!$A$9:$E$428,2,1)))</f>
        <v xml:space="preserve"> </v>
      </c>
      <c r="AH18" s="355"/>
      <c r="AI18" s="94">
        <f t="shared" si="9"/>
        <v>42065.541766666633</v>
      </c>
      <c r="AJ18" s="36" t="str">
        <f>IF(AI18&lt;'Time Breakdown'!$A$9,"",IF(VLOOKUP(AI18,'Time Breakdown'!$A$9:$E$428,2,1)=VLOOKUP(AI17,'Time Breakdown'!$A$9:$E$428,2,1)," ",VLOOKUP(AI18,'Time Breakdown'!$A$9:$E$428,2,1)))</f>
        <v xml:space="preserve"> </v>
      </c>
      <c r="AK18" s="355"/>
      <c r="AL18" s="94">
        <f t="shared" si="10"/>
        <v>42066.541766666633</v>
      </c>
      <c r="AM18" s="36" t="str">
        <f>IF(AL18&lt;'Time Breakdown'!$A$9,"",IF(VLOOKUP(AL18,'Time Breakdown'!$A$9:$E$428,2,1)=VLOOKUP(AL17,'Time Breakdown'!$A$9:$E$428,2,1)," ",VLOOKUP(AL18,'Time Breakdown'!$A$9:$E$428,2,1)))</f>
        <v xml:space="preserve"> </v>
      </c>
      <c r="AN18" s="355"/>
      <c r="AO18" s="94">
        <f t="shared" si="11"/>
        <v>42067.541766666633</v>
      </c>
      <c r="AP18" s="36" t="str">
        <f>IF(AO18&lt;'Time Breakdown'!$A$9,"",IF(VLOOKUP(AO18,'Time Breakdown'!$A$9:$E$428,2,1)=VLOOKUP(AO17,'Time Breakdown'!$A$9:$E$428,2,1)," ",VLOOKUP(AO18,'Time Breakdown'!$A$9:$E$428,2,1)))</f>
        <v xml:space="preserve"> </v>
      </c>
      <c r="AQ18" s="355"/>
      <c r="AR18" s="94">
        <f t="shared" si="12"/>
        <v>42068.541766666633</v>
      </c>
      <c r="AS18" s="36" t="str">
        <f>IF(AR18&lt;'Time Breakdown'!$A$9,"",IF(VLOOKUP(AR18,'Time Breakdown'!$A$9:$E$428,2,1)=VLOOKUP(AR17,'Time Breakdown'!$A$9:$E$428,2,1)," ",VLOOKUP(AR18,'Time Breakdown'!$A$9:$E$428,2,1)))</f>
        <v>Install &amp; P-test MS-T seal</v>
      </c>
      <c r="AT18" s="355"/>
      <c r="AU18" s="94">
        <f t="shared" si="13"/>
        <v>42069.541766666633</v>
      </c>
      <c r="AV18" s="36" t="str">
        <f>IF(AU18&lt;'Time Breakdown'!$A$9,"",IF(VLOOKUP(AU18,'Time Breakdown'!$A$9:$E$428,2,1)=VLOOKUP(AU17,'Time Breakdown'!$A$9:$E$428,2,1)," ",VLOOKUP(AU18,'Time Breakdown'!$A$9:$E$428,2,1)))</f>
        <v xml:space="preserve"> </v>
      </c>
      <c r="AW18" s="355"/>
      <c r="AX18" s="94">
        <f t="shared" si="14"/>
        <v>42070.541766666633</v>
      </c>
      <c r="AY18" s="36" t="str">
        <f>IF(AX18&lt;'Time Breakdown'!$A$9,"",IF(VLOOKUP(AX18,'Time Breakdown'!$A$9:$E$428,2,1)=VLOOKUP(AX17,'Time Breakdown'!$A$9:$E$428,2,1)," ",VLOOKUP(AX18,'Time Breakdown'!$A$9:$E$428,2,1)))</f>
        <v xml:space="preserve"> </v>
      </c>
      <c r="AZ18" s="355"/>
      <c r="BA18" s="94">
        <f t="shared" si="15"/>
        <v>42071.541766666633</v>
      </c>
      <c r="BB18" s="36" t="str">
        <f>IF(BA18&lt;'Time Breakdown'!$A$9,"",IF(VLOOKUP(BA18,'Time Breakdown'!$A$9:$E$428,2,1)=VLOOKUP(BA17,'Time Breakdown'!$A$9:$E$428,2,1)," ",VLOOKUP(BA18,'Time Breakdown'!$A$9:$E$428,2,1)))</f>
        <v xml:space="preserve"> </v>
      </c>
      <c r="BC18" s="355"/>
      <c r="BD18" s="94">
        <f t="shared" si="16"/>
        <v>42072.541766666633</v>
      </c>
      <c r="BE18" s="36" t="str">
        <f>IF(BD18&lt;'Time Breakdown'!$A$9,"",IF(VLOOKUP(BD18,'Time Breakdown'!$A$9:$E$428,2,1)=VLOOKUP(BD17,'Time Breakdown'!$A$9:$E$428,2,1)," ",VLOOKUP(BD18,'Time Breakdown'!$A$9:$E$428,2,1)))</f>
        <v xml:space="preserve"> </v>
      </c>
      <c r="BF18" s="355"/>
      <c r="BG18" s="94">
        <f t="shared" si="17"/>
        <v>42073.541766666633</v>
      </c>
      <c r="BH18" s="36" t="str">
        <f>IF(BG18&lt;'Time Breakdown'!$A$9,"",IF(VLOOKUP(BG18,'Time Breakdown'!$A$9:$E$428,2,1)=VLOOKUP(BG17,'Time Breakdown'!$A$9:$E$428,2,1)," ",VLOOKUP(BG18,'Time Breakdown'!$A$9:$E$428,2,1)))</f>
        <v xml:space="preserve"> </v>
      </c>
      <c r="BI18" s="355"/>
      <c r="BJ18" s="94">
        <f t="shared" si="18"/>
        <v>42074.541766666633</v>
      </c>
      <c r="BK18" s="36" t="str">
        <f>IF(BJ18&lt;'Time Breakdown'!$A$9,"",IF(VLOOKUP(BJ18,'Time Breakdown'!$A$9:$E$428,2,1)=VLOOKUP(BJ17,'Time Breakdown'!$A$9:$E$428,2,1)," ",VLOOKUP(BJ18,'Time Breakdown'!$A$9:$E$428,2,1)))</f>
        <v xml:space="preserve"> </v>
      </c>
      <c r="BL18" s="355"/>
      <c r="BM18" s="94">
        <f t="shared" si="19"/>
        <v>42075.541766666633</v>
      </c>
      <c r="BN18" s="36" t="str">
        <f>IF(BM18&lt;'Time Breakdown'!$A$9,"",IF(VLOOKUP(BM18,'Time Breakdown'!$A$9:$E$428,2,1)=VLOOKUP(BM17,'Time Breakdown'!$A$9:$E$428,2,1)," ",VLOOKUP(BM18,'Time Breakdown'!$A$9:$E$428,2,1)))</f>
        <v>B/R f/ 23,500 ft to shoe at 8,742 ft taking 2 caliper stations</v>
      </c>
      <c r="BO18" s="355"/>
      <c r="BP18" s="94">
        <f t="shared" si="20"/>
        <v>42076.541766666633</v>
      </c>
      <c r="BQ18" s="36" t="str">
        <f>IF(BP18&lt;'Time Breakdown'!$A$9,"",IF(VLOOKUP(BP18,'Time Breakdown'!$A$9:$E$428,2,1)=VLOOKUP(BP17,'Time Breakdown'!$A$9:$E$428,2,1)," ",VLOOKUP(BP18,'Time Breakdown'!$A$9:$E$428,2,1)))</f>
        <v xml:space="preserve"> </v>
      </c>
      <c r="BR18" s="355"/>
      <c r="BS18" s="94">
        <f t="shared" si="21"/>
        <v>42077.541766666633</v>
      </c>
      <c r="BT18" s="36" t="str">
        <f>IF(BS18&lt;'Time Breakdown'!$A$9,"",IF(VLOOKUP(BS18,'Time Breakdown'!$A$9:$E$428,2,1)=VLOOKUP(BS17,'Time Breakdown'!$A$9:$E$428,2,1)," ",VLOOKUP(BS18,'Time Breakdown'!$A$9:$E$428,2,1)))</f>
        <v xml:space="preserve"> </v>
      </c>
      <c r="BU18" s="355"/>
      <c r="BV18" s="94">
        <f t="shared" si="22"/>
        <v>42078.541766666633</v>
      </c>
      <c r="BW18" s="36" t="str">
        <f>IF(BV18&lt;'Time Breakdown'!$A$9,"",IF(VLOOKUP(BV18,'Time Breakdown'!$A$9:$E$428,2,1)=VLOOKUP(BV17,'Time Breakdown'!$A$9:$E$428,2,1)," ",VLOOKUP(BV18,'Time Breakdown'!$A$9:$E$428,2,1)))</f>
        <v xml:space="preserve"> </v>
      </c>
      <c r="BX18" s="355"/>
      <c r="BY18" s="94">
        <f t="shared" si="23"/>
        <v>42079.541766666633</v>
      </c>
      <c r="BZ18" s="36" t="str">
        <f>IF(BY18&lt;'Time Breakdown'!$A$9,"",IF(VLOOKUP(BY18,'Time Breakdown'!$A$9:$E$428,2,1)=VLOOKUP(BY17,'Time Breakdown'!$A$9:$E$428,2,1)," ",VLOOKUP(BY18,'Time Breakdown'!$A$9:$E$428,2,1)))</f>
        <v xml:space="preserve"> </v>
      </c>
      <c r="CA18" s="355"/>
      <c r="CB18" s="94">
        <f t="shared" si="24"/>
        <v>42080.541766666633</v>
      </c>
      <c r="CC18" s="36" t="str">
        <f>IF(CB18&lt;'Time Breakdown'!$A$9,"",IF(VLOOKUP(CB18,'Time Breakdown'!$A$9:$E$428,2,1)=VLOOKUP(CB17,'Time Breakdown'!$A$9:$E$428,2,1)," ",VLOOKUP(CB18,'Time Breakdown'!$A$9:$E$428,2,1)))</f>
        <v xml:space="preserve"> Slip &amp; Cut Drilling Line</v>
      </c>
      <c r="CD18" s="355"/>
      <c r="CE18" s="94">
        <f t="shared" si="25"/>
        <v>42081.541766666633</v>
      </c>
      <c r="CF18" s="36" t="str">
        <f>IF(CE18&lt;'Time Breakdown'!$A$9,"",IF(VLOOKUP(CE18,'Time Breakdown'!$A$9:$E$428,2,1)=VLOOKUP(CE17,'Time Breakdown'!$A$9:$E$428,2,1)," ",VLOOKUP(CE18,'Time Breakdown'!$A$9:$E$428,2,1)))</f>
        <v xml:space="preserve"> </v>
      </c>
      <c r="CG18" s="355"/>
      <c r="CH18" s="94">
        <f t="shared" si="26"/>
        <v>42082.541766666633</v>
      </c>
      <c r="CI18" s="36" t="str">
        <f>IF(CH18&lt;'Time Breakdown'!$A$9,"",IF(VLOOKUP(CH18,'Time Breakdown'!$A$9:$E$428,2,1)=VLOOKUP(CH17,'Time Breakdown'!$A$9:$E$428,2,1)," ",VLOOKUP(CH18,'Time Breakdown'!$A$9:$E$428,2,1)))</f>
        <v xml:space="preserve"> </v>
      </c>
      <c r="CJ18" s="355"/>
      <c r="CK18" s="94">
        <f t="shared" si="27"/>
        <v>42083.541766666633</v>
      </c>
      <c r="CL18" s="36" t="str">
        <f>IF(CK18&lt;'Time Breakdown'!$A$9,"",IF(VLOOKUP(CK18,'Time Breakdown'!$A$9:$E$428,2,1)=VLOOKUP(CK17,'Time Breakdown'!$A$9:$E$428,2,1)," ",VLOOKUP(CK18,'Time Breakdown'!$A$9:$E$428,2,1)))</f>
        <v>Drop setting ball &amp; release liner</v>
      </c>
      <c r="CM18" s="355"/>
      <c r="CN18" s="94">
        <f t="shared" si="28"/>
        <v>42084.541766666633</v>
      </c>
      <c r="CO18" s="36" t="str">
        <f>IF(CN18&lt;'Time Breakdown'!$A$9,"",IF(VLOOKUP(CN18,'Time Breakdown'!$A$9:$E$428,2,1)=VLOOKUP(CN17,'Time Breakdown'!$A$9:$E$428,2,1)," ",VLOOKUP(CN18,'Time Breakdown'!$A$9:$E$428,2,1)))</f>
        <v xml:space="preserve"> </v>
      </c>
      <c r="CP18" s="355"/>
      <c r="CQ18" s="94">
        <f t="shared" si="29"/>
        <v>42085.541766666633</v>
      </c>
      <c r="CR18" s="36" t="str">
        <f>IF(CQ18&lt;'Time Breakdown'!$A$9,"",IF(VLOOKUP(CQ18,'Time Breakdown'!$A$9:$E$428,2,1)=VLOOKUP(CQ17,'Time Breakdown'!$A$9:$E$428,2,1)," ",VLOOKUP(CQ18,'Time Breakdown'!$A$9:$E$428,2,1)))</f>
        <v xml:space="preserve"> </v>
      </c>
      <c r="CS18" s="355"/>
      <c r="CT18" s="94">
        <f t="shared" si="30"/>
        <v>42086.541766666633</v>
      </c>
      <c r="CU18" s="36" t="str">
        <f>IF(CT18&lt;'Time Breakdown'!$A$9,"",IF(VLOOKUP(CT18,'Time Breakdown'!$A$9:$E$428,2,1)=VLOOKUP(CT17,'Time Breakdown'!$A$9:$E$428,2,1)," ",VLOOKUP(CT18,'Time Breakdown'!$A$9:$E$428,2,1)))</f>
        <v xml:space="preserve"> </v>
      </c>
      <c r="CV18" s="355"/>
      <c r="CW18" s="94">
        <f t="shared" si="31"/>
        <v>42087.541766666633</v>
      </c>
      <c r="CX18" s="36" t="str">
        <f>IF(CW18&lt;'Time Breakdown'!$A$9,"",IF(VLOOKUP(CW18,'Time Breakdown'!$A$9:$E$428,2,1)=VLOOKUP(CW17,'Time Breakdown'!$A$9:$E$428,2,1)," ",VLOOKUP(CW18,'Time Breakdown'!$A$9:$E$428,2,1)))</f>
        <v xml:space="preserve"> </v>
      </c>
      <c r="CY18" s="355"/>
      <c r="CZ18" s="94">
        <f t="shared" si="32"/>
        <v>42088.541766666633</v>
      </c>
      <c r="DA18" s="36" t="str">
        <f>IF(CZ18&lt;'Time Breakdown'!$A$9,"",IF(VLOOKUP(CZ18,'Time Breakdown'!$A$9:$E$428,2,1)=VLOOKUP(CZ17,'Time Breakdown'!$A$9:$E$428,2,1)," ",VLOOKUP(CZ18,'Time Breakdown'!$A$9:$E$428,2,1)))</f>
        <v xml:space="preserve">M/U  9-5/8" MFR pkr , terminate C/L's </v>
      </c>
      <c r="DB18" s="355"/>
      <c r="DC18" s="94">
        <f t="shared" si="33"/>
        <v>42089.541766666633</v>
      </c>
      <c r="DD18" s="36" t="str">
        <f>IF(DC18&lt;'Time Breakdown'!$A$9,"",IF(VLOOKUP(DC18,'Time Breakdown'!$A$9:$E$428,2,1)=VLOOKUP(DC17,'Time Breakdown'!$A$9:$E$428,2,1)," ",VLOOKUP(DC18,'Time Breakdown'!$A$9:$E$428,2,1)))</f>
        <v xml:space="preserve"> </v>
      </c>
      <c r="DE18" s="355"/>
      <c r="DF18" s="94">
        <f t="shared" si="34"/>
        <v>42090.541766666633</v>
      </c>
      <c r="DG18" s="36" t="str">
        <f>IF(DF18&lt;'Time Breakdown'!$A$9,"",IF(VLOOKUP(DF18,'Time Breakdown'!$A$9:$E$428,2,1)=VLOOKUP(DF17,'Time Breakdown'!$A$9:$E$428,2,1)," ",VLOOKUP(DF18,'Time Breakdown'!$A$9:$E$428,2,1)))</f>
        <v xml:space="preserve"> </v>
      </c>
      <c r="DH18" s="355"/>
      <c r="DI18" s="94">
        <f t="shared" si="35"/>
        <v>42091.541766666633</v>
      </c>
      <c r="DJ18" s="36" t="str">
        <f>IF(DI18&lt;'Time Breakdown'!$A$9,"",IF(VLOOKUP(DI18,'Time Breakdown'!$A$9:$E$428,2,1)=VLOOKUP(DI17,'Time Breakdown'!$A$9:$E$428,2,1)," ",VLOOKUP(DI18,'Time Breakdown'!$A$9:$E$428,2,1)))</f>
        <v xml:space="preserve"> </v>
      </c>
      <c r="DK18" s="355"/>
      <c r="DL18" s="94">
        <f t="shared" si="36"/>
        <v>42092.541766666633</v>
      </c>
      <c r="DM18" s="36" t="str">
        <f>IF(DL18&lt;'Time Breakdown'!$A$9,"",IF(VLOOKUP(DL18,'Time Breakdown'!$A$9:$E$428,2,1)=VLOOKUP(DL17,'Time Breakdown'!$A$9:$E$428,2,1)," ",VLOOKUP(DL18,'Time Breakdown'!$A$9:$E$428,2,1)))</f>
        <v xml:space="preserve"> </v>
      </c>
      <c r="DN18" s="355"/>
      <c r="DO18" s="94">
        <f t="shared" si="37"/>
        <v>42093.541766666633</v>
      </c>
      <c r="DP18" s="36" t="str">
        <f>IF(DO18&lt;'Time Breakdown'!$A$9,"",IF(VLOOKUP(DO18,'Time Breakdown'!$A$9:$E$428,2,1)=VLOOKUP(DO17,'Time Breakdown'!$A$9:$E$428,2,1)," ",VLOOKUP(DO18,'Time Breakdown'!$A$9:$E$428,2,1)))</f>
        <v xml:space="preserve"> </v>
      </c>
      <c r="DQ18" s="355"/>
      <c r="DR18" s="94">
        <f t="shared" si="38"/>
        <v>42094.541766666633</v>
      </c>
      <c r="DS18" s="36" t="str">
        <f>IF(DR18&lt;'Time Breakdown'!$A$9,"",IF(VLOOKUP(DR18,'Time Breakdown'!$A$9:$E$428,2,1)=VLOOKUP(DR17,'Time Breakdown'!$A$9:$E$428,2,1)," ",VLOOKUP(DR18,'Time Breakdown'!$A$9:$E$428,2,1)))</f>
        <v xml:space="preserve"> </v>
      </c>
      <c r="DT18" s="355"/>
      <c r="DU18" s="94">
        <f t="shared" si="39"/>
        <v>42095.541766666633</v>
      </c>
      <c r="DV18" s="36" t="str">
        <f>IF(DU18&lt;'Time Breakdown'!$A$9,"",IF(VLOOKUP(DU18,'Time Breakdown'!$A$9:$E$428,2,1)=VLOOKUP(DU17,'Time Breakdown'!$A$9:$E$428,2,1)," ",VLOOKUP(DU18,'Time Breakdown'!$A$9:$E$428,2,1)))</f>
        <v xml:space="preserve"> </v>
      </c>
      <c r="DW18" s="355"/>
      <c r="DX18" s="94">
        <f t="shared" si="40"/>
        <v>42096.541766666633</v>
      </c>
      <c r="DY18" s="36" t="str">
        <f>IF(DX18&lt;'Time Breakdown'!$A$9,"",IF(VLOOKUP(DX18,'Time Breakdown'!$A$9:$E$428,2,1)=VLOOKUP(DX17,'Time Breakdown'!$A$9:$E$428,2,1)," ",VLOOKUP(DX18,'Time Breakdown'!$A$9:$E$428,2,1)))</f>
        <v xml:space="preserve"> </v>
      </c>
      <c r="DZ18" s="355"/>
    </row>
    <row r="19" spans="2:130" ht="15" customHeight="1" x14ac:dyDescent="0.3">
      <c r="B19" s="94">
        <f t="shared" si="41"/>
        <v>42054.583343333303</v>
      </c>
      <c r="C19" s="36" t="str">
        <f>IF(B19&lt;'Time Breakdown'!$A$9,"",IF(VLOOKUP(B19,'Time Breakdown'!$A$9:$E$428,2,1)=VLOOKUP(B18,'Time Breakdown'!$A$9:$E$428,2,1)," ",VLOOKUP(B19,'Time Breakdown'!$A$9:$E$428,2,1)))</f>
        <v xml:space="preserve"> </v>
      </c>
      <c r="D19" s="355"/>
      <c r="E19" s="94">
        <f t="shared" si="42"/>
        <v>42055.583433333297</v>
      </c>
      <c r="F19" s="36" t="str">
        <f>IF(E19&lt;'Time Breakdown'!$A$9,"",IF(VLOOKUP(E19,'Time Breakdown'!$A$9:$E$428,2,1)=VLOOKUP(E18,'Time Breakdown'!$A$9:$E$428,2,1)," ",VLOOKUP(E19,'Time Breakdown'!$A$9:$E$428,2,1)))</f>
        <v xml:space="preserve"> </v>
      </c>
      <c r="G19" s="355"/>
      <c r="H19" s="94">
        <f t="shared" si="0"/>
        <v>42056.583433333297</v>
      </c>
      <c r="I19" s="36" t="str">
        <f>IF(H19&lt;'Time Breakdown'!$A$9,"",IF(VLOOKUP(H19,'Time Breakdown'!$A$9:$E$428,2,1)=VLOOKUP(H18,'Time Breakdown'!$A$9:$E$428,2,1)," ",VLOOKUP(H19,'Time Breakdown'!$A$9:$E$428,2,1)))</f>
        <v xml:space="preserve"> </v>
      </c>
      <c r="J19" s="355"/>
      <c r="K19" s="94">
        <f t="shared" si="1"/>
        <v>42057.583433333297</v>
      </c>
      <c r="L19" s="36" t="str">
        <f>IF(K19&lt;'Time Breakdown'!$A$9,"",IF(VLOOKUP(K19,'Time Breakdown'!$A$9:$E$428,2,1)=VLOOKUP(K18,'Time Breakdown'!$A$9:$E$428,2,1)," ",VLOOKUP(K19,'Time Breakdown'!$A$9:$E$428,2,1)))</f>
        <v xml:space="preserve"> </v>
      </c>
      <c r="M19" s="355"/>
      <c r="N19" s="94">
        <f t="shared" si="2"/>
        <v>42058.583433333297</v>
      </c>
      <c r="O19" s="36" t="str">
        <f>IF(N19&lt;'Time Breakdown'!$A$9,"",IF(VLOOKUP(N19,'Time Breakdown'!$A$9:$E$428,2,1)=VLOOKUP(N18,'Time Breakdown'!$A$9:$E$428,2,1)," ",VLOOKUP(N19,'Time Breakdown'!$A$9:$E$428,2,1)))</f>
        <v xml:space="preserve"> </v>
      </c>
      <c r="P19" s="355"/>
      <c r="Q19" s="94">
        <f t="shared" si="3"/>
        <v>42059.583433333297</v>
      </c>
      <c r="R19" s="36" t="str">
        <f>IF(Q19&lt;'Time Breakdown'!$A$9,"",IF(VLOOKUP(Q19,'Time Breakdown'!$A$9:$E$428,2,1)=VLOOKUP(Q18,'Time Breakdown'!$A$9:$E$428,2,1)," ",VLOOKUP(Q19,'Time Breakdown'!$A$9:$E$428,2,1)))</f>
        <v xml:space="preserve"> </v>
      </c>
      <c r="S19" s="355"/>
      <c r="T19" s="94">
        <f t="shared" si="4"/>
        <v>42060.583433333297</v>
      </c>
      <c r="U19" s="36" t="str">
        <f>IF(T19&lt;'Time Breakdown'!$A$9,"",IF(VLOOKUP(T19,'Time Breakdown'!$A$9:$E$428,2,1)=VLOOKUP(T18,'Time Breakdown'!$A$9:$E$428,2,1)," ",VLOOKUP(T19,'Time Breakdown'!$A$9:$E$428,2,1)))</f>
        <v xml:space="preserve"> </v>
      </c>
      <c r="V19" s="355"/>
      <c r="W19" s="94">
        <f t="shared" si="5"/>
        <v>42061.583433333297</v>
      </c>
      <c r="X19" s="36" t="str">
        <f>IF(W19&lt;'Time Breakdown'!$A$9,"",IF(VLOOKUP(W19,'Time Breakdown'!$A$9:$E$428,2,1)=VLOOKUP(W18,'Time Breakdown'!$A$9:$E$428,2,1)," ",VLOOKUP(W19,'Time Breakdown'!$A$9:$E$428,2,1)))</f>
        <v>RIH and tag Closing plug at 571 ft</v>
      </c>
      <c r="Y19" s="355"/>
      <c r="Z19" s="94">
        <f t="shared" si="6"/>
        <v>42062.583433333297</v>
      </c>
      <c r="AA19" s="36" t="str">
        <f>IF(Z19&lt;'Time Breakdown'!$A$9,"",IF(VLOOKUP(Z19,'Time Breakdown'!$A$9:$E$428,2,1)=VLOOKUP(Z18,'Time Breakdown'!$A$9:$E$428,2,1)," ",VLOOKUP(Z19,'Time Breakdown'!$A$9:$E$428,2,1)))</f>
        <v>P/U &amp; M/U 12-1/4" PDC Xceed BHA</v>
      </c>
      <c r="AB19" s="355"/>
      <c r="AC19" s="94">
        <f t="shared" si="7"/>
        <v>42063.583433333297</v>
      </c>
      <c r="AD19" s="36" t="str">
        <f>IF(AC19&lt;'Time Breakdown'!$A$9,"",IF(VLOOKUP(AC19,'Time Breakdown'!$A$9:$E$428,2,1)=VLOOKUP(AC18,'Time Breakdown'!$A$9:$E$428,2,1)," ",VLOOKUP(AC19,'Time Breakdown'!$A$9:$E$428,2,1)))</f>
        <v xml:space="preserve"> </v>
      </c>
      <c r="AE19" s="355"/>
      <c r="AF19" s="94">
        <f t="shared" si="8"/>
        <v>42064.583433333297</v>
      </c>
      <c r="AG19" s="36" t="str">
        <f>IF(AF19&lt;'Time Breakdown'!$A$9,"",IF(VLOOKUP(AF19,'Time Breakdown'!$A$9:$E$428,2,1)=VLOOKUP(AF18,'Time Breakdown'!$A$9:$E$428,2,1)," ",VLOOKUP(AF19,'Time Breakdown'!$A$9:$E$428,2,1)))</f>
        <v xml:space="preserve"> </v>
      </c>
      <c r="AH19" s="355"/>
      <c r="AI19" s="94">
        <f t="shared" si="9"/>
        <v>42065.583433333297</v>
      </c>
      <c r="AJ19" s="36" t="str">
        <f>IF(AI19&lt;'Time Breakdown'!$A$9,"",IF(VLOOKUP(AI19,'Time Breakdown'!$A$9:$E$428,2,1)=VLOOKUP(AI18,'Time Breakdown'!$A$9:$E$428,2,1)," ",VLOOKUP(AI19,'Time Breakdown'!$A$9:$E$428,2,1)))</f>
        <v xml:space="preserve"> </v>
      </c>
      <c r="AK19" s="355"/>
      <c r="AL19" s="94">
        <f t="shared" si="10"/>
        <v>42066.583433333297</v>
      </c>
      <c r="AM19" s="36" t="str">
        <f>IF(AL19&lt;'Time Breakdown'!$A$9,"",IF(VLOOKUP(AL19,'Time Breakdown'!$A$9:$E$428,2,1)=VLOOKUP(AL18,'Time Breakdown'!$A$9:$E$428,2,1)," ",VLOOKUP(AL19,'Time Breakdown'!$A$9:$E$428,2,1)))</f>
        <v>L/D jars and accelerator</v>
      </c>
      <c r="AN19" s="355"/>
      <c r="AO19" s="94">
        <f t="shared" si="11"/>
        <v>42067.583433333297</v>
      </c>
      <c r="AP19" s="36" t="str">
        <f>IF(AO19&lt;'Time Breakdown'!$A$9,"",IF(VLOOKUP(AO19,'Time Breakdown'!$A$9:$E$428,2,1)=VLOOKUP(AO18,'Time Breakdown'!$A$9:$E$428,2,1)," ",VLOOKUP(AO19,'Time Breakdown'!$A$9:$E$428,2,1)))</f>
        <v xml:space="preserve"> </v>
      </c>
      <c r="AQ19" s="355"/>
      <c r="AR19" s="94">
        <f t="shared" si="12"/>
        <v>42068.583433333297</v>
      </c>
      <c r="AS19" s="36" t="str">
        <f>IF(AR19&lt;'Time Breakdown'!$A$9,"",IF(VLOOKUP(AR19,'Time Breakdown'!$A$9:$E$428,2,1)=VLOOKUP(AR18,'Time Breakdown'!$A$9:$E$428,2,1)," ",VLOOKUP(AR19,'Time Breakdown'!$A$9:$E$428,2,1)))</f>
        <v xml:space="preserve"> </v>
      </c>
      <c r="AT19" s="355"/>
      <c r="AU19" s="94">
        <f t="shared" si="13"/>
        <v>42069.583433333297</v>
      </c>
      <c r="AV19" s="36" t="str">
        <f>IF(AU19&lt;'Time Breakdown'!$A$9,"",IF(VLOOKUP(AU19,'Time Breakdown'!$A$9:$E$428,2,1)=VLOOKUP(AU18,'Time Breakdown'!$A$9:$E$428,2,1)," ",VLOOKUP(AU19,'Time Breakdown'!$A$9:$E$428,2,1)))</f>
        <v xml:space="preserve"> </v>
      </c>
      <c r="AW19" s="355"/>
      <c r="AX19" s="94">
        <f t="shared" si="14"/>
        <v>42070.583433333297</v>
      </c>
      <c r="AY19" s="36" t="str">
        <f>IF(AX19&lt;'Time Breakdown'!$A$9,"",IF(VLOOKUP(AX19,'Time Breakdown'!$A$9:$E$428,2,1)=VLOOKUP(AX18,'Time Breakdown'!$A$9:$E$428,2,1)," ",VLOOKUP(AX19,'Time Breakdown'!$A$9:$E$428,2,1)))</f>
        <v xml:space="preserve"> </v>
      </c>
      <c r="AZ19" s="355"/>
      <c r="BA19" s="94">
        <f t="shared" si="15"/>
        <v>42071.583433333297</v>
      </c>
      <c r="BB19" s="36" t="str">
        <f>IF(BA19&lt;'Time Breakdown'!$A$9,"",IF(VLOOKUP(BA19,'Time Breakdown'!$A$9:$E$428,2,1)=VLOOKUP(BA18,'Time Breakdown'!$A$9:$E$428,2,1)," ",VLOOKUP(BA19,'Time Breakdown'!$A$9:$E$428,2,1)))</f>
        <v xml:space="preserve"> </v>
      </c>
      <c r="BC19" s="355"/>
      <c r="BD19" s="94">
        <f t="shared" si="16"/>
        <v>42072.583433333297</v>
      </c>
      <c r="BE19" s="36" t="str">
        <f>IF(BD19&lt;'Time Breakdown'!$A$9,"",IF(VLOOKUP(BD19,'Time Breakdown'!$A$9:$E$428,2,1)=VLOOKUP(BD18,'Time Breakdown'!$A$9:$E$428,2,1)," ",VLOOKUP(BD19,'Time Breakdown'!$A$9:$E$428,2,1)))</f>
        <v xml:space="preserve"> </v>
      </c>
      <c r="BF19" s="355"/>
      <c r="BG19" s="94">
        <f t="shared" si="17"/>
        <v>42073.583433333297</v>
      </c>
      <c r="BH19" s="36" t="str">
        <f>IF(BG19&lt;'Time Breakdown'!$A$9,"",IF(VLOOKUP(BG19,'Time Breakdown'!$A$9:$E$428,2,1)=VLOOKUP(BG18,'Time Breakdown'!$A$9:$E$428,2,1)," ",VLOOKUP(BG19,'Time Breakdown'!$A$9:$E$428,2,1)))</f>
        <v xml:space="preserve"> </v>
      </c>
      <c r="BI19" s="355"/>
      <c r="BJ19" s="94">
        <f t="shared" si="18"/>
        <v>42074.583433333297</v>
      </c>
      <c r="BK19" s="36" t="str">
        <f>IF(BJ19&lt;'Time Breakdown'!$A$9,"",IF(VLOOKUP(BJ19,'Time Breakdown'!$A$9:$E$428,2,1)=VLOOKUP(BJ18,'Time Breakdown'!$A$9:$E$428,2,1)," ",VLOOKUP(BJ19,'Time Breakdown'!$A$9:$E$428,2,1)))</f>
        <v xml:space="preserve"> </v>
      </c>
      <c r="BL19" s="355"/>
      <c r="BM19" s="94">
        <f t="shared" si="19"/>
        <v>42075.583433333297</v>
      </c>
      <c r="BN19" s="36" t="str">
        <f>IF(BM19&lt;'Time Breakdown'!$A$9,"",IF(VLOOKUP(BM19,'Time Breakdown'!$A$9:$E$428,2,1)=VLOOKUP(BM18,'Time Breakdown'!$A$9:$E$428,2,1)," ",VLOOKUP(BM19,'Time Breakdown'!$A$9:$E$428,2,1)))</f>
        <v xml:space="preserve"> </v>
      </c>
      <c r="BO19" s="355"/>
      <c r="BP19" s="94">
        <f t="shared" si="20"/>
        <v>42076.583433333297</v>
      </c>
      <c r="BQ19" s="36" t="str">
        <f>IF(BP19&lt;'Time Breakdown'!$A$9,"",IF(VLOOKUP(BP19,'Time Breakdown'!$A$9:$E$428,2,1)=VLOOKUP(BP18,'Time Breakdown'!$A$9:$E$428,2,1)," ",VLOOKUP(BP19,'Time Breakdown'!$A$9:$E$428,2,1)))</f>
        <v xml:space="preserve"> </v>
      </c>
      <c r="BR19" s="355"/>
      <c r="BS19" s="94">
        <f t="shared" si="21"/>
        <v>42077.583433333297</v>
      </c>
      <c r="BT19" s="36" t="str">
        <f>IF(BS19&lt;'Time Breakdown'!$A$9,"",IF(VLOOKUP(BS19,'Time Breakdown'!$A$9:$E$428,2,1)=VLOOKUP(BS18,'Time Breakdown'!$A$9:$E$428,2,1)," ",VLOOKUP(BS19,'Time Breakdown'!$A$9:$E$428,2,1)))</f>
        <v xml:space="preserve"> </v>
      </c>
      <c r="BU19" s="355"/>
      <c r="BV19" s="94">
        <f t="shared" si="22"/>
        <v>42078.583433333297</v>
      </c>
      <c r="BW19" s="36" t="str">
        <f>IF(BV19&lt;'Time Breakdown'!$A$9,"",IF(VLOOKUP(BV19,'Time Breakdown'!$A$9:$E$428,2,1)=VLOOKUP(BV18,'Time Breakdown'!$A$9:$E$428,2,1)," ",VLOOKUP(BV19,'Time Breakdown'!$A$9:$E$428,2,1)))</f>
        <v xml:space="preserve"> </v>
      </c>
      <c r="BX19" s="355"/>
      <c r="BY19" s="94">
        <f t="shared" si="23"/>
        <v>42079.583433333297</v>
      </c>
      <c r="BZ19" s="36" t="str">
        <f>IF(BY19&lt;'Time Breakdown'!$A$9,"",IF(VLOOKUP(BY19,'Time Breakdown'!$A$9:$E$428,2,1)=VLOOKUP(BY18,'Time Breakdown'!$A$9:$E$428,2,1)," ",VLOOKUP(BY19,'Time Breakdown'!$A$9:$E$428,2,1)))</f>
        <v xml:space="preserve"> </v>
      </c>
      <c r="CA19" s="355"/>
      <c r="CB19" s="94">
        <f t="shared" si="24"/>
        <v>42080.583433333297</v>
      </c>
      <c r="CC19" s="36" t="str">
        <f>IF(CB19&lt;'Time Breakdown'!$A$9,"",IF(VLOOKUP(CB19,'Time Breakdown'!$A$9:$E$428,2,1)=VLOOKUP(CB18,'Time Breakdown'!$A$9:$E$428,2,1)," ",VLOOKUP(CB19,'Time Breakdown'!$A$9:$E$428,2,1)))</f>
        <v xml:space="preserve">F/C well, POOH to surface </v>
      </c>
      <c r="CD19" s="355"/>
      <c r="CE19" s="94">
        <f t="shared" si="25"/>
        <v>42081.583433333297</v>
      </c>
      <c r="CF19" s="36" t="str">
        <f>IF(CE19&lt;'Time Breakdown'!$A$9,"",IF(VLOOKUP(CE19,'Time Breakdown'!$A$9:$E$428,2,1)=VLOOKUP(CE18,'Time Breakdown'!$A$9:$E$428,2,1)," ",VLOOKUP(CE19,'Time Breakdown'!$A$9:$E$428,2,1)))</f>
        <v xml:space="preserve"> </v>
      </c>
      <c r="CG19" s="355"/>
      <c r="CH19" s="94">
        <f t="shared" si="26"/>
        <v>42082.583433333297</v>
      </c>
      <c r="CI19" s="36" t="str">
        <f>IF(CH19&lt;'Time Breakdown'!$A$9,"",IF(VLOOKUP(CH19,'Time Breakdown'!$A$9:$E$428,2,1)=VLOOKUP(CH18,'Time Breakdown'!$A$9:$E$428,2,1)," ",VLOOKUP(CH19,'Time Breakdown'!$A$9:$E$428,2,1)))</f>
        <v xml:space="preserve"> </v>
      </c>
      <c r="CJ19" s="355"/>
      <c r="CK19" s="94">
        <f t="shared" si="27"/>
        <v>42083.583433333297</v>
      </c>
      <c r="CL19" s="36" t="str">
        <f>IF(CK19&lt;'Time Breakdown'!$A$9,"",IF(VLOOKUP(CK19,'Time Breakdown'!$A$9:$E$428,2,1)=VLOOKUP(CK18,'Time Breakdown'!$A$9:$E$428,2,1)," ",VLOOKUP(CK19,'Time Breakdown'!$A$9:$E$428,2,1)))</f>
        <v xml:space="preserve"> </v>
      </c>
      <c r="CM19" s="355"/>
      <c r="CN19" s="94">
        <f t="shared" si="28"/>
        <v>42084.583433333297</v>
      </c>
      <c r="CO19" s="36" t="str">
        <f>IF(CN19&lt;'Time Breakdown'!$A$9,"",IF(VLOOKUP(CN19,'Time Breakdown'!$A$9:$E$428,2,1)=VLOOKUP(CN18,'Time Breakdown'!$A$9:$E$428,2,1)," ",VLOOKUP(CN19,'Time Breakdown'!$A$9:$E$428,2,1)))</f>
        <v xml:space="preserve"> </v>
      </c>
      <c r="CP19" s="355"/>
      <c r="CQ19" s="94">
        <f t="shared" si="29"/>
        <v>42085.583433333297</v>
      </c>
      <c r="CR19" s="36" t="str">
        <f>IF(CQ19&lt;'Time Breakdown'!$A$9,"",IF(VLOOKUP(CQ19,'Time Breakdown'!$A$9:$E$428,2,1)=VLOOKUP(CQ18,'Time Breakdown'!$A$9:$E$428,2,1)," ",VLOOKUP(CQ19,'Time Breakdown'!$A$9:$E$428,2,1)))</f>
        <v xml:space="preserve"> </v>
      </c>
      <c r="CS19" s="355"/>
      <c r="CT19" s="94">
        <f t="shared" si="30"/>
        <v>42086.583433333297</v>
      </c>
      <c r="CU19" s="36" t="str">
        <f>IF(CT19&lt;'Time Breakdown'!$A$9,"",IF(VLOOKUP(CT19,'Time Breakdown'!$A$9:$E$428,2,1)=VLOOKUP(CT18,'Time Breakdown'!$A$9:$E$428,2,1)," ",VLOOKUP(CT19,'Time Breakdown'!$A$9:$E$428,2,1)))</f>
        <v xml:space="preserve"> </v>
      </c>
      <c r="CV19" s="355"/>
      <c r="CW19" s="94">
        <f t="shared" si="31"/>
        <v>42087.583433333297</v>
      </c>
      <c r="CX19" s="36" t="str">
        <f>IF(CW19&lt;'Time Breakdown'!$A$9,"",IF(VLOOKUP(CW19,'Time Breakdown'!$A$9:$E$428,2,1)=VLOOKUP(CW18,'Time Breakdown'!$A$9:$E$428,2,1)," ",VLOOKUP(CW19,'Time Breakdown'!$A$9:$E$428,2,1)))</f>
        <v xml:space="preserve"> </v>
      </c>
      <c r="CY19" s="355"/>
      <c r="CZ19" s="94">
        <f t="shared" si="32"/>
        <v>42088.583433333297</v>
      </c>
      <c r="DA19" s="36" t="str">
        <f>IF(CZ19&lt;'Time Breakdown'!$A$9,"",IF(VLOOKUP(CZ19,'Time Breakdown'!$A$9:$E$428,2,1)=VLOOKUP(CZ18,'Time Breakdown'!$A$9:$E$428,2,1)," ",VLOOKUP(CZ19,'Time Breakdown'!$A$9:$E$428,2,1)))</f>
        <v xml:space="preserve"> </v>
      </c>
      <c r="DB19" s="355"/>
      <c r="DC19" s="94">
        <f t="shared" si="33"/>
        <v>42089.583433333297</v>
      </c>
      <c r="DD19" s="36" t="str">
        <f>IF(DC19&lt;'Time Breakdown'!$A$9,"",IF(VLOOKUP(DC19,'Time Breakdown'!$A$9:$E$428,2,1)=VLOOKUP(DC18,'Time Breakdown'!$A$9:$E$428,2,1)," ",VLOOKUP(DC19,'Time Breakdown'!$A$9:$E$428,2,1)))</f>
        <v xml:space="preserve"> </v>
      </c>
      <c r="DE19" s="355"/>
      <c r="DF19" s="94">
        <f t="shared" si="34"/>
        <v>42090.583433333297</v>
      </c>
      <c r="DG19" s="36" t="str">
        <f>IF(DF19&lt;'Time Breakdown'!$A$9,"",IF(VLOOKUP(DF19,'Time Breakdown'!$A$9:$E$428,2,1)=VLOOKUP(DF18,'Time Breakdown'!$A$9:$E$428,2,1)," ",VLOOKUP(DF19,'Time Breakdown'!$A$9:$E$428,2,1)))</f>
        <v>Install comms collar &amp; seal assy</v>
      </c>
      <c r="DH19" s="355"/>
      <c r="DI19" s="94">
        <f t="shared" si="35"/>
        <v>42091.583433333297</v>
      </c>
      <c r="DJ19" s="36" t="str">
        <f>IF(DI19&lt;'Time Breakdown'!$A$9,"",IF(VLOOKUP(DI19,'Time Breakdown'!$A$9:$E$428,2,1)=VLOOKUP(DI18,'Time Breakdown'!$A$9:$E$428,2,1)," ",VLOOKUP(DI19,'Time Breakdown'!$A$9:$E$428,2,1)))</f>
        <v xml:space="preserve"> </v>
      </c>
      <c r="DK19" s="355"/>
      <c r="DL19" s="94">
        <f t="shared" si="36"/>
        <v>42092.583433333297</v>
      </c>
      <c r="DM19" s="36" t="str">
        <f>IF(DL19&lt;'Time Breakdown'!$A$9,"",IF(VLOOKUP(DL19,'Time Breakdown'!$A$9:$E$428,2,1)=VLOOKUP(DL18,'Time Breakdown'!$A$9:$E$428,2,1)," ",VLOOKUP(DL19,'Time Breakdown'!$A$9:$E$428,2,1)))</f>
        <v xml:space="preserve"> </v>
      </c>
      <c r="DN19" s="355"/>
      <c r="DO19" s="94">
        <f t="shared" si="37"/>
        <v>42093.583433333297</v>
      </c>
      <c r="DP19" s="36" t="str">
        <f>IF(DO19&lt;'Time Breakdown'!$A$9,"",IF(VLOOKUP(DO19,'Time Breakdown'!$A$9:$E$428,2,1)=VLOOKUP(DO18,'Time Breakdown'!$A$9:$E$428,2,1)," ",VLOOKUP(DO19,'Time Breakdown'!$A$9:$E$428,2,1)))</f>
        <v xml:space="preserve"> </v>
      </c>
      <c r="DQ19" s="355"/>
      <c r="DR19" s="94">
        <f t="shared" si="38"/>
        <v>42094.583433333297</v>
      </c>
      <c r="DS19" s="36" t="str">
        <f>IF(DR19&lt;'Time Breakdown'!$A$9,"",IF(VLOOKUP(DR19,'Time Breakdown'!$A$9:$E$428,2,1)=VLOOKUP(DR18,'Time Breakdown'!$A$9:$E$428,2,1)," ",VLOOKUP(DR19,'Time Breakdown'!$A$9:$E$428,2,1)))</f>
        <v xml:space="preserve"> </v>
      </c>
      <c r="DT19" s="355"/>
      <c r="DU19" s="94">
        <f t="shared" si="39"/>
        <v>42095.583433333297</v>
      </c>
      <c r="DV19" s="36" t="str">
        <f>IF(DU19&lt;'Time Breakdown'!$A$9,"",IF(VLOOKUP(DU19,'Time Breakdown'!$A$9:$E$428,2,1)=VLOOKUP(DU18,'Time Breakdown'!$A$9:$E$428,2,1)," ",VLOOKUP(DU19,'Time Breakdown'!$A$9:$E$428,2,1)))</f>
        <v xml:space="preserve"> </v>
      </c>
      <c r="DW19" s="355"/>
      <c r="DX19" s="94">
        <f t="shared" si="40"/>
        <v>42096.583433333297</v>
      </c>
      <c r="DY19" s="36" t="str">
        <f>IF(DX19&lt;'Time Breakdown'!$A$9,"",IF(VLOOKUP(DX19,'Time Breakdown'!$A$9:$E$428,2,1)=VLOOKUP(DX18,'Time Breakdown'!$A$9:$E$428,2,1)," ",VLOOKUP(DX19,'Time Breakdown'!$A$9:$E$428,2,1)))</f>
        <v xml:space="preserve"> </v>
      </c>
      <c r="DZ19" s="355"/>
    </row>
    <row r="20" spans="2:130" ht="15" customHeight="1" x14ac:dyDescent="0.3">
      <c r="B20" s="94">
        <f t="shared" si="41"/>
        <v>42054.625009999967</v>
      </c>
      <c r="C20" s="36" t="str">
        <f>IF(B20&lt;'Time Breakdown'!$A$9,"",IF(VLOOKUP(B20,'Time Breakdown'!$A$9:$E$428,2,1)=VLOOKUP(B19,'Time Breakdown'!$A$9:$E$428,2,1)," ",VLOOKUP(B20,'Time Breakdown'!$A$9:$E$428,2,1)))</f>
        <v xml:space="preserve"> </v>
      </c>
      <c r="D20" s="355"/>
      <c r="E20" s="94">
        <f t="shared" si="42"/>
        <v>42055.625099999961</v>
      </c>
      <c r="F20" s="36" t="str">
        <f>IF(E20&lt;'Time Breakdown'!$A$9,"",IF(VLOOKUP(E20,'Time Breakdown'!$A$9:$E$428,2,1)=VLOOKUP(E19,'Time Breakdown'!$A$9:$E$428,2,1)," ",VLOOKUP(E20,'Time Breakdown'!$A$9:$E$428,2,1)))</f>
        <v>Shear chem inj sub. Pump 30 bbls via LVO.</v>
      </c>
      <c r="G20" s="355"/>
      <c r="H20" s="94">
        <f t="shared" si="0"/>
        <v>42056.625099999961</v>
      </c>
      <c r="I20" s="36" t="str">
        <f>IF(H20&lt;'Time Breakdown'!$A$9,"",IF(VLOOKUP(H20,'Time Breakdown'!$A$9:$E$428,2,1)=VLOOKUP(H19,'Time Breakdown'!$A$9:$E$428,2,1)," ",VLOOKUP(H20,'Time Breakdown'!$A$9:$E$428,2,1)))</f>
        <v xml:space="preserve"> </v>
      </c>
      <c r="J20" s="355"/>
      <c r="K20" s="94">
        <f t="shared" si="1"/>
        <v>42057.625099999961</v>
      </c>
      <c r="L20" s="36" t="str">
        <f>IF(K20&lt;'Time Breakdown'!$A$9,"",IF(VLOOKUP(K20,'Time Breakdown'!$A$9:$E$428,2,1)=VLOOKUP(K19,'Time Breakdown'!$A$9:$E$428,2,1)," ",VLOOKUP(K20,'Time Breakdown'!$A$9:$E$428,2,1)))</f>
        <v xml:space="preserve"> </v>
      </c>
      <c r="M20" s="355"/>
      <c r="N20" s="94">
        <f t="shared" si="2"/>
        <v>42058.625099999961</v>
      </c>
      <c r="O20" s="36" t="str">
        <f>IF(N20&lt;'Time Breakdown'!$A$9,"",IF(VLOOKUP(N20,'Time Breakdown'!$A$9:$E$428,2,1)=VLOOKUP(N19,'Time Breakdown'!$A$9:$E$428,2,1)," ",VLOOKUP(N20,'Time Breakdown'!$A$9:$E$428,2,1)))</f>
        <v xml:space="preserve"> </v>
      </c>
      <c r="P20" s="355"/>
      <c r="Q20" s="94">
        <f t="shared" si="3"/>
        <v>42059.625099999961</v>
      </c>
      <c r="R20" s="36" t="str">
        <f>IF(Q20&lt;'Time Breakdown'!$A$9,"",IF(VLOOKUP(Q20,'Time Breakdown'!$A$9:$E$428,2,1)=VLOOKUP(Q19,'Time Breakdown'!$A$9:$E$428,2,1)," ",VLOOKUP(Q20,'Time Breakdown'!$A$9:$E$428,2,1)))</f>
        <v>R/B 16" BHA</v>
      </c>
      <c r="S20" s="355"/>
      <c r="T20" s="94">
        <f t="shared" si="4"/>
        <v>42060.625099999961</v>
      </c>
      <c r="U20" s="36" t="str">
        <f>IF(T20&lt;'Time Breakdown'!$A$9,"",IF(VLOOKUP(T20,'Time Breakdown'!$A$9:$E$428,2,1)=VLOOKUP(T19,'Time Breakdown'!$A$9:$E$428,2,1)," ",VLOOKUP(T20,'Time Breakdown'!$A$9:$E$428,2,1)))</f>
        <v>R/D cmt head</v>
      </c>
      <c r="V20" s="355"/>
      <c r="W20" s="94">
        <f t="shared" si="5"/>
        <v>42061.625099999961</v>
      </c>
      <c r="X20" s="36" t="str">
        <f>IF(W20&lt;'Time Breakdown'!$A$9,"",IF(VLOOKUP(W20,'Time Breakdown'!$A$9:$E$428,2,1)=VLOOKUP(W19,'Time Breakdown'!$A$9:$E$428,2,1)," ",VLOOKUP(W20,'Time Breakdown'!$A$9:$E$428,2,1)))</f>
        <v>Drill out DV collar/ plugs</v>
      </c>
      <c r="Y20" s="355"/>
      <c r="Z20" s="94">
        <f t="shared" si="6"/>
        <v>42062.625099999961</v>
      </c>
      <c r="AA20" s="36" t="str">
        <f>IF(Z20&lt;'Time Breakdown'!$A$9,"",IF(VLOOKUP(Z20,'Time Breakdown'!$A$9:$E$428,2,1)=VLOOKUP(Z19,'Time Breakdown'!$A$9:$E$428,2,1)," ",VLOOKUP(Z20,'Time Breakdown'!$A$9:$E$428,2,1)))</f>
        <v xml:space="preserve"> </v>
      </c>
      <c r="AB20" s="355"/>
      <c r="AC20" s="94">
        <f t="shared" si="7"/>
        <v>42063.625099999961</v>
      </c>
      <c r="AD20" s="36" t="str">
        <f>IF(AC20&lt;'Time Breakdown'!$A$9,"",IF(VLOOKUP(AC20,'Time Breakdown'!$A$9:$E$428,2,1)=VLOOKUP(AC19,'Time Breakdown'!$A$9:$E$428,2,1)," ",VLOOKUP(AC20,'Time Breakdown'!$A$9:$E$428,2,1)))</f>
        <v xml:space="preserve"> </v>
      </c>
      <c r="AE20" s="355"/>
      <c r="AF20" s="94">
        <f t="shared" si="8"/>
        <v>42064.625099999961</v>
      </c>
      <c r="AG20" s="36" t="str">
        <f>IF(AF20&lt;'Time Breakdown'!$A$9,"",IF(VLOOKUP(AF20,'Time Breakdown'!$A$9:$E$428,2,1)=VLOOKUP(AF19,'Time Breakdown'!$A$9:$E$428,2,1)," ",VLOOKUP(AF20,'Time Breakdown'!$A$9:$E$428,2,1)))</f>
        <v xml:space="preserve"> </v>
      </c>
      <c r="AH20" s="355"/>
      <c r="AI20" s="94">
        <f t="shared" si="9"/>
        <v>42065.625099999961</v>
      </c>
      <c r="AJ20" s="36" t="str">
        <f>IF(AI20&lt;'Time Breakdown'!$A$9,"",IF(VLOOKUP(AI20,'Time Breakdown'!$A$9:$E$428,2,1)=VLOOKUP(AI19,'Time Breakdown'!$A$9:$E$428,2,1)," ",VLOOKUP(AI20,'Time Breakdown'!$A$9:$E$428,2,1)))</f>
        <v xml:space="preserve"> </v>
      </c>
      <c r="AK20" s="355"/>
      <c r="AL20" s="94">
        <f t="shared" si="10"/>
        <v>42066.625099999961</v>
      </c>
      <c r="AM20" s="36" t="str">
        <f>IF(AL20&lt;'Time Breakdown'!$A$9,"",IF(VLOOKUP(AL20,'Time Breakdown'!$A$9:$E$428,2,1)=VLOOKUP(AL19,'Time Breakdown'!$A$9:$E$428,2,1)," ",VLOOKUP(AL20,'Time Breakdown'!$A$9:$E$428,2,1)))</f>
        <v>L/D DC's, MWD, and RSS</v>
      </c>
      <c r="AN20" s="355"/>
      <c r="AO20" s="94">
        <f t="shared" si="11"/>
        <v>42067.625099999961</v>
      </c>
      <c r="AP20" s="36" t="str">
        <f>IF(AO20&lt;'Time Breakdown'!$A$9,"",IF(VLOOKUP(AO20,'Time Breakdown'!$A$9:$E$428,2,1)=VLOOKUP(AO19,'Time Breakdown'!$A$9:$E$428,2,1)," ",VLOOKUP(AO20,'Time Breakdown'!$A$9:$E$428,2,1)))</f>
        <v xml:space="preserve"> </v>
      </c>
      <c r="AQ20" s="355"/>
      <c r="AR20" s="94">
        <f t="shared" si="12"/>
        <v>42068.625099999961</v>
      </c>
      <c r="AS20" s="36" t="str">
        <f>IF(AR20&lt;'Time Breakdown'!$A$9,"",IF(VLOOKUP(AR20,'Time Breakdown'!$A$9:$E$428,2,1)=VLOOKUP(AR19,'Time Breakdown'!$A$9:$E$428,2,1)," ",VLOOKUP(AR20,'Time Breakdown'!$A$9:$E$428,2,1)))</f>
        <v>POOH seal rng tool. Inspect. OK.</v>
      </c>
      <c r="AT20" s="355"/>
      <c r="AU20" s="94">
        <f t="shared" si="13"/>
        <v>42069.625099999961</v>
      </c>
      <c r="AV20" s="36" t="str">
        <f>IF(AU20&lt;'Time Breakdown'!$A$9,"",IF(VLOOKUP(AU20,'Time Breakdown'!$A$9:$E$428,2,1)=VLOOKUP(AU19,'Time Breakdown'!$A$9:$E$428,2,1)," ",VLOOKUP(AU20,'Time Breakdown'!$A$9:$E$428,2,1)))</f>
        <v xml:space="preserve"> </v>
      </c>
      <c r="AW20" s="355"/>
      <c r="AX20" s="94">
        <f t="shared" si="14"/>
        <v>42070.625099999961</v>
      </c>
      <c r="AY20" s="36" t="str">
        <f>IF(AX20&lt;'Time Breakdown'!$A$9,"",IF(VLOOKUP(AX20,'Time Breakdown'!$A$9:$E$428,2,1)=VLOOKUP(AX19,'Time Breakdown'!$A$9:$E$428,2,1)," ",VLOOKUP(AX20,'Time Breakdown'!$A$9:$E$428,2,1)))</f>
        <v xml:space="preserve"> </v>
      </c>
      <c r="AZ20" s="355"/>
      <c r="BA20" s="94">
        <f t="shared" si="15"/>
        <v>42071.625099999961</v>
      </c>
      <c r="BB20" s="36" t="str">
        <f>IF(BA20&lt;'Time Breakdown'!$A$9,"",IF(VLOOKUP(BA20,'Time Breakdown'!$A$9:$E$428,2,1)=VLOOKUP(BA19,'Time Breakdown'!$A$9:$E$428,2,1)," ",VLOOKUP(BA20,'Time Breakdown'!$A$9:$E$428,2,1)))</f>
        <v xml:space="preserve"> </v>
      </c>
      <c r="BC20" s="355"/>
      <c r="BD20" s="94">
        <f t="shared" si="16"/>
        <v>42072.625099999961</v>
      </c>
      <c r="BE20" s="36" t="str">
        <f>IF(BD20&lt;'Time Breakdown'!$A$9,"",IF(VLOOKUP(BD20,'Time Breakdown'!$A$9:$E$428,2,1)=VLOOKUP(BD19,'Time Breakdown'!$A$9:$E$428,2,1)," ",VLOOKUP(BD20,'Time Breakdown'!$A$9:$E$428,2,1)))</f>
        <v xml:space="preserve"> </v>
      </c>
      <c r="BF20" s="355"/>
      <c r="BG20" s="94">
        <f t="shared" si="17"/>
        <v>42073.625099999961</v>
      </c>
      <c r="BH20" s="36" t="str">
        <f>IF(BG20&lt;'Time Breakdown'!$A$9,"",IF(VLOOKUP(BG20,'Time Breakdown'!$A$9:$E$428,2,1)=VLOOKUP(BG19,'Time Breakdown'!$A$9:$E$428,2,1)," ",VLOOKUP(BG20,'Time Breakdown'!$A$9:$E$428,2,1)))</f>
        <v>Drill 8-1/2" hole frm  18,923  ft to 19,768 ft</v>
      </c>
      <c r="BI20" s="355"/>
      <c r="BJ20" s="94">
        <f t="shared" si="18"/>
        <v>42074.625099999961</v>
      </c>
      <c r="BK20" s="36" t="str">
        <f>IF(BJ20&lt;'Time Breakdown'!$A$9,"",IF(VLOOKUP(BJ20,'Time Breakdown'!$A$9:$E$428,2,1)=VLOOKUP(BJ19,'Time Breakdown'!$A$9:$E$428,2,1)," ",VLOOKUP(BJ20,'Time Breakdown'!$A$9:$E$428,2,1)))</f>
        <v>Drill 8-1/2" hole frm  20,670 ft to 23,800 ft TD</v>
      </c>
      <c r="BL20" s="355"/>
      <c r="BM20" s="94">
        <f t="shared" si="19"/>
        <v>42075.625099999961</v>
      </c>
      <c r="BN20" s="36" t="str">
        <f>IF(BM20&lt;'Time Breakdown'!$A$9,"",IF(VLOOKUP(BM20,'Time Breakdown'!$A$9:$E$428,2,1)=VLOOKUP(BM19,'Time Breakdown'!$A$9:$E$428,2,1)," ",VLOOKUP(BM20,'Time Breakdown'!$A$9:$E$428,2,1)))</f>
        <v xml:space="preserve"> </v>
      </c>
      <c r="BO20" s="355"/>
      <c r="BP20" s="94">
        <f t="shared" si="20"/>
        <v>42076.625099999961</v>
      </c>
      <c r="BQ20" s="36" t="str">
        <f>IF(BP20&lt;'Time Breakdown'!$A$9,"",IF(VLOOKUP(BP20,'Time Breakdown'!$A$9:$E$428,2,1)=VLOOKUP(BP19,'Time Breakdown'!$A$9:$E$428,2,1)," ",VLOOKUP(BP20,'Time Breakdown'!$A$9:$E$428,2,1)))</f>
        <v xml:space="preserve"> </v>
      </c>
      <c r="BR20" s="355"/>
      <c r="BS20" s="94">
        <f t="shared" si="21"/>
        <v>42077.625099999961</v>
      </c>
      <c r="BT20" s="36" t="str">
        <f>IF(BS20&lt;'Time Breakdown'!$A$9,"",IF(VLOOKUP(BS20,'Time Breakdown'!$A$9:$E$428,2,1)=VLOOKUP(BS19,'Time Breakdown'!$A$9:$E$428,2,1)," ",VLOOKUP(BS20,'Time Breakdown'!$A$9:$E$428,2,1)))</f>
        <v xml:space="preserve"> </v>
      </c>
      <c r="BU20" s="355"/>
      <c r="BV20" s="94">
        <f t="shared" si="22"/>
        <v>42078.625099999961</v>
      </c>
      <c r="BW20" s="36" t="str">
        <f>IF(BV20&lt;'Time Breakdown'!$A$9,"",IF(VLOOKUP(BV20,'Time Breakdown'!$A$9:$E$428,2,1)=VLOOKUP(BV19,'Time Breakdown'!$A$9:$E$428,2,1)," ",VLOOKUP(BV20,'Time Breakdown'!$A$9:$E$428,2,1)))</f>
        <v xml:space="preserve"> </v>
      </c>
      <c r="BX20" s="355"/>
      <c r="BY20" s="94">
        <f t="shared" si="23"/>
        <v>42079.625099999961</v>
      </c>
      <c r="BZ20" s="36" t="str">
        <f>IF(BY20&lt;'Time Breakdown'!$A$9,"",IF(VLOOKUP(BY20,'Time Breakdown'!$A$9:$E$428,2,1)=VLOOKUP(BY19,'Time Breakdown'!$A$9:$E$428,2,1)," ",VLOOKUP(BY20,'Time Breakdown'!$A$9:$E$428,2,1)))</f>
        <v xml:space="preserve"> </v>
      </c>
      <c r="CA20" s="355"/>
      <c r="CB20" s="94">
        <f t="shared" si="24"/>
        <v>42080.625099999961</v>
      </c>
      <c r="CC20" s="36" t="str">
        <f>IF(CB20&lt;'Time Breakdown'!$A$9,"",IF(VLOOKUP(CB20,'Time Breakdown'!$A$9:$E$428,2,1)=VLOOKUP(CB19,'Time Breakdown'!$A$9:$E$428,2,1)," ",VLOOKUP(CB20,'Time Breakdown'!$A$9:$E$428,2,1)))</f>
        <v xml:space="preserve"> </v>
      </c>
      <c r="CD20" s="355"/>
      <c r="CE20" s="94">
        <f t="shared" si="25"/>
        <v>42081.625099999961</v>
      </c>
      <c r="CF20" s="36" t="str">
        <f>IF(CE20&lt;'Time Breakdown'!$A$9,"",IF(VLOOKUP(CE20,'Time Breakdown'!$A$9:$E$428,2,1)=VLOOKUP(CE19,'Time Breakdown'!$A$9:$E$428,2,1)," ",VLOOKUP(CE20,'Time Breakdown'!$A$9:$E$428,2,1)))</f>
        <v xml:space="preserve"> </v>
      </c>
      <c r="CG20" s="355"/>
      <c r="CH20" s="94">
        <f t="shared" si="26"/>
        <v>42082.625099999961</v>
      </c>
      <c r="CI20" s="36" t="str">
        <f>IF(CH20&lt;'Time Breakdown'!$A$9,"",IF(VLOOKUP(CH20,'Time Breakdown'!$A$9:$E$428,2,1)=VLOOKUP(CH19,'Time Breakdown'!$A$9:$E$428,2,1)," ",VLOOKUP(CH20,'Time Breakdown'!$A$9:$E$428,2,1)))</f>
        <v>L/O Liner # 2 running tool</v>
      </c>
      <c r="CJ20" s="355"/>
      <c r="CK20" s="94">
        <f t="shared" si="27"/>
        <v>42083.625099999961</v>
      </c>
      <c r="CL20" s="36" t="str">
        <f>IF(CK20&lt;'Time Breakdown'!$A$9,"",IF(VLOOKUP(CK20,'Time Breakdown'!$A$9:$E$428,2,1)=VLOOKUP(CK19,'Time Breakdown'!$A$9:$E$428,2,1)," ",VLOOKUP(CK20,'Time Breakdown'!$A$9:$E$428,2,1)))</f>
        <v xml:space="preserve">B/R from 11,484 ft to 9-5/8" shoe at 8,742 ft </v>
      </c>
      <c r="CM20" s="355"/>
      <c r="CN20" s="94">
        <f t="shared" si="28"/>
        <v>42084.625099999961</v>
      </c>
      <c r="CO20" s="36" t="str">
        <f>IF(CN20&lt;'Time Breakdown'!$A$9,"",IF(VLOOKUP(CN20,'Time Breakdown'!$A$9:$E$428,2,1)=VLOOKUP(CN19,'Time Breakdown'!$A$9:$E$428,2,1)," ",VLOOKUP(CN20,'Time Breakdown'!$A$9:$E$428,2,1)))</f>
        <v xml:space="preserve"> </v>
      </c>
      <c r="CP20" s="355"/>
      <c r="CQ20" s="94">
        <f t="shared" si="29"/>
        <v>42085.625099999961</v>
      </c>
      <c r="CR20" s="36" t="str">
        <f>IF(CQ20&lt;'Time Breakdown'!$A$9,"",IF(VLOOKUP(CQ20,'Time Breakdown'!$A$9:$E$428,2,1)=VLOOKUP(CQ19,'Time Breakdown'!$A$9:$E$428,2,1)," ",VLOOKUP(CQ20,'Time Breakdown'!$A$9:$E$428,2,1)))</f>
        <v xml:space="preserve"> </v>
      </c>
      <c r="CS20" s="355"/>
      <c r="CT20" s="94">
        <f t="shared" si="30"/>
        <v>42086.625099999961</v>
      </c>
      <c r="CU20" s="36" t="str">
        <f>IF(CT20&lt;'Time Breakdown'!$A$9,"",IF(VLOOKUP(CT20,'Time Breakdown'!$A$9:$E$428,2,1)=VLOOKUP(CT19,'Time Breakdown'!$A$9:$E$428,2,1)," ",VLOOKUP(CT20,'Time Breakdown'!$A$9:$E$428,2,1)))</f>
        <v xml:space="preserve"> </v>
      </c>
      <c r="CV20" s="355"/>
      <c r="CW20" s="94">
        <f t="shared" si="31"/>
        <v>42087.625099999961</v>
      </c>
      <c r="CX20" s="36" t="str">
        <f>IF(CW20&lt;'Time Breakdown'!$A$9,"",IF(VLOOKUP(CW20,'Time Breakdown'!$A$9:$E$428,2,1)=VLOOKUP(CW19,'Time Breakdown'!$A$9:$E$428,2,1)," ",VLOOKUP(CW20,'Time Breakdown'!$A$9:$E$428,2,1)))</f>
        <v xml:space="preserve"> </v>
      </c>
      <c r="CY20" s="355"/>
      <c r="CZ20" s="94">
        <f t="shared" si="32"/>
        <v>42088.625099999961</v>
      </c>
      <c r="DA20" s="36" t="str">
        <f>IF(CZ20&lt;'Time Breakdown'!$A$9,"",IF(VLOOKUP(CZ20,'Time Breakdown'!$A$9:$E$428,2,1)=VLOOKUP(CZ19,'Time Breakdown'!$A$9:$E$428,2,1)," ",VLOOKUP(CZ20,'Time Breakdown'!$A$9:$E$428,2,1)))</f>
        <v xml:space="preserve"> </v>
      </c>
      <c r="DB20" s="355"/>
      <c r="DC20" s="94">
        <f t="shared" si="33"/>
        <v>42089.625099999961</v>
      </c>
      <c r="DD20" s="36" t="str">
        <f>IF(DC20&lt;'Time Breakdown'!$A$9,"",IF(VLOOKUP(DC20,'Time Breakdown'!$A$9:$E$428,2,1)=VLOOKUP(DC19,'Time Breakdown'!$A$9:$E$428,2,1)," ",VLOOKUP(DC20,'Time Breakdown'!$A$9:$E$428,2,1)))</f>
        <v>P/U &amp; M/U 1 jt 4-1/2" tbg, SPM</v>
      </c>
      <c r="DE20" s="355"/>
      <c r="DF20" s="94">
        <f t="shared" si="34"/>
        <v>42090.625099999961</v>
      </c>
      <c r="DG20" s="36" t="str">
        <f>IF(DF20&lt;'Time Breakdown'!$A$9,"",IF(VLOOKUP(DF20,'Time Breakdown'!$A$9:$E$428,2,1)=VLOOKUP(DF19,'Time Breakdown'!$A$9:$E$428,2,1)," ",VLOOKUP(DF20,'Time Breakdown'!$A$9:$E$428,2,1)))</f>
        <v xml:space="preserve"> </v>
      </c>
      <c r="DH20" s="355"/>
      <c r="DI20" s="94">
        <f t="shared" si="35"/>
        <v>42091.625099999961</v>
      </c>
      <c r="DJ20" s="36" t="str">
        <f>IF(DI20&lt;'Time Breakdown'!$A$9,"",IF(VLOOKUP(DI20,'Time Breakdown'!$A$9:$E$428,2,1)=VLOOKUP(DI19,'Time Breakdown'!$A$9:$E$428,2,1)," ",VLOOKUP(DI20,'Time Breakdown'!$A$9:$E$428,2,1)))</f>
        <v xml:space="preserve"> </v>
      </c>
      <c r="DK20" s="355"/>
      <c r="DL20" s="94">
        <f t="shared" si="36"/>
        <v>42092.625099999961</v>
      </c>
      <c r="DM20" s="36" t="str">
        <f>IF(DL20&lt;'Time Breakdown'!$A$9,"",IF(VLOOKUP(DL20,'Time Breakdown'!$A$9:$E$428,2,1)=VLOOKUP(DL19,'Time Breakdown'!$A$9:$E$428,2,1)," ",VLOOKUP(DL20,'Time Breakdown'!$A$9:$E$428,2,1)))</f>
        <v xml:space="preserve"> </v>
      </c>
      <c r="DN20" s="355"/>
      <c r="DO20" s="94">
        <f t="shared" si="37"/>
        <v>42093.625099999961</v>
      </c>
      <c r="DP20" s="36" t="str">
        <f>IF(DO20&lt;'Time Breakdown'!$A$9,"",IF(VLOOKUP(DO20,'Time Breakdown'!$A$9:$E$428,2,1)=VLOOKUP(DO19,'Time Breakdown'!$A$9:$E$428,2,1)," ",VLOOKUP(DO20,'Time Breakdown'!$A$9:$E$428,2,1)))</f>
        <v xml:space="preserve"> </v>
      </c>
      <c r="DQ20" s="355"/>
      <c r="DR20" s="94">
        <f t="shared" si="38"/>
        <v>42094.625099999961</v>
      </c>
      <c r="DS20" s="36" t="str">
        <f>IF(DR20&lt;'Time Breakdown'!$A$9,"",IF(VLOOKUP(DR20,'Time Breakdown'!$A$9:$E$428,2,1)=VLOOKUP(DR19,'Time Breakdown'!$A$9:$E$428,2,1)," ",VLOOKUP(DR20,'Time Breakdown'!$A$9:$E$428,2,1)))</f>
        <v xml:space="preserve"> </v>
      </c>
      <c r="DT20" s="355"/>
      <c r="DU20" s="94">
        <f t="shared" si="39"/>
        <v>42095.625099999961</v>
      </c>
      <c r="DV20" s="36" t="str">
        <f>IF(DU20&lt;'Time Breakdown'!$A$9,"",IF(VLOOKUP(DU20,'Time Breakdown'!$A$9:$E$428,2,1)=VLOOKUP(DU19,'Time Breakdown'!$A$9:$E$428,2,1)," ",VLOOKUP(DU20,'Time Breakdown'!$A$9:$E$428,2,1)))</f>
        <v xml:space="preserve"> </v>
      </c>
      <c r="DW20" s="355"/>
      <c r="DX20" s="94">
        <f t="shared" si="40"/>
        <v>42096.625099999961</v>
      </c>
      <c r="DY20" s="36" t="str">
        <f>IF(DX20&lt;'Time Breakdown'!$A$9,"",IF(VLOOKUP(DX20,'Time Breakdown'!$A$9:$E$428,2,1)=VLOOKUP(DX19,'Time Breakdown'!$A$9:$E$428,2,1)," ",VLOOKUP(DX20,'Time Breakdown'!$A$9:$E$428,2,1)))</f>
        <v xml:space="preserve"> </v>
      </c>
      <c r="DZ20" s="355"/>
    </row>
    <row r="21" spans="2:130" ht="15" customHeight="1" x14ac:dyDescent="0.3">
      <c r="B21" s="94">
        <f t="shared" si="41"/>
        <v>42054.666676666631</v>
      </c>
      <c r="C21" s="36" t="str">
        <f>IF(B21&lt;'Time Breakdown'!$A$9,"",IF(VLOOKUP(B21,'Time Breakdown'!$A$9:$E$428,2,1)=VLOOKUP(B20,'Time Breakdown'!$A$9:$E$428,2,1)," ",VLOOKUP(B21,'Time Breakdown'!$A$9:$E$428,2,1)))</f>
        <v>L/D 7" landing string, clear RF</v>
      </c>
      <c r="D21" s="355"/>
      <c r="E21" s="94">
        <f t="shared" si="42"/>
        <v>42055.666766666625</v>
      </c>
      <c r="F21" s="36" t="str">
        <f>IF(E21&lt;'Time Breakdown'!$A$9,"",IF(VLOOKUP(E21,'Time Breakdown'!$A$9:$E$428,2,1)=VLOOKUP(E20,'Time Breakdown'!$A$9:$E$428,2,1)," ",VLOOKUP(E21,'Time Breakdown'!$A$9:$E$428,2,1)))</f>
        <v xml:space="preserve"> </v>
      </c>
      <c r="G21" s="355"/>
      <c r="H21" s="94">
        <f t="shared" si="0"/>
        <v>42056.666766666625</v>
      </c>
      <c r="I21" s="36" t="str">
        <f>IF(H21&lt;'Time Breakdown'!$A$9,"",IF(VLOOKUP(H21,'Time Breakdown'!$A$9:$E$428,2,1)=VLOOKUP(H20,'Time Breakdown'!$A$9:$E$428,2,1)," ",VLOOKUP(H21,'Time Breakdown'!$A$9:$E$428,2,1)))</f>
        <v>P/U &amp; M/U 16" RSS BHA</v>
      </c>
      <c r="J21" s="355"/>
      <c r="K21" s="94">
        <f t="shared" si="1"/>
        <v>42057.666766666625</v>
      </c>
      <c r="L21" s="36" t="str">
        <f>IF(K21&lt;'Time Breakdown'!$A$9,"",IF(VLOOKUP(K21,'Time Breakdown'!$A$9:$E$428,2,1)=VLOOKUP(K20,'Time Breakdown'!$A$9:$E$428,2,1)," ",VLOOKUP(K21,'Time Breakdown'!$A$9:$E$428,2,1)))</f>
        <v xml:space="preserve"> </v>
      </c>
      <c r="M21" s="355"/>
      <c r="N21" s="94">
        <f t="shared" si="2"/>
        <v>42058.666766666625</v>
      </c>
      <c r="O21" s="36" t="str">
        <f>IF(N21&lt;'Time Breakdown'!$A$9,"",IF(VLOOKUP(N21,'Time Breakdown'!$A$9:$E$428,2,1)=VLOOKUP(N20,'Time Breakdown'!$A$9:$E$428,2,1)," ",VLOOKUP(N21,'Time Breakdown'!$A$9:$E$428,2,1)))</f>
        <v xml:space="preserve"> </v>
      </c>
      <c r="P21" s="355"/>
      <c r="Q21" s="94">
        <f t="shared" si="3"/>
        <v>42059.666766666625</v>
      </c>
      <c r="R21" s="36" t="str">
        <f>IF(Q21&lt;'Time Breakdown'!$A$9,"",IF(VLOOKUP(Q21,'Time Breakdown'!$A$9:$E$428,2,1)=VLOOKUP(Q20,'Time Breakdown'!$A$9:$E$428,2,1)," ",VLOOKUP(Q21,'Time Breakdown'!$A$9:$E$428,2,1)))</f>
        <v xml:space="preserve"> </v>
      </c>
      <c r="S21" s="355"/>
      <c r="T21" s="94">
        <f t="shared" si="4"/>
        <v>42060.666766666625</v>
      </c>
      <c r="U21" s="36" t="str">
        <f>IF(T21&lt;'Time Breakdown'!$A$9,"",IF(VLOOKUP(T21,'Time Breakdown'!$A$9:$E$428,2,1)=VLOOKUP(T20,'Time Breakdown'!$A$9:$E$428,2,1)," ",VLOOKUP(T21,'Time Breakdown'!$A$9:$E$428,2,1)))</f>
        <v>Cut 13-3/8" csg @ 73" above TOS</v>
      </c>
      <c r="V21" s="355"/>
      <c r="W21" s="94">
        <f t="shared" si="5"/>
        <v>42061.666766666625</v>
      </c>
      <c r="X21" s="36" t="str">
        <f>IF(W21&lt;'Time Breakdown'!$A$9,"",IF(VLOOKUP(W21,'Time Breakdown'!$A$9:$E$428,2,1)=VLOOKUP(W20,'Time Breakdown'!$A$9:$E$428,2,1)," ",VLOOKUP(W21,'Time Breakdown'!$A$9:$E$428,2,1)))</f>
        <v xml:space="preserve"> </v>
      </c>
      <c r="Y21" s="355"/>
      <c r="Z21" s="94">
        <f t="shared" si="6"/>
        <v>42062.666766666625</v>
      </c>
      <c r="AA21" s="36" t="str">
        <f>IF(Z21&lt;'Time Breakdown'!$A$9,"",IF(VLOOKUP(Z21,'Time Breakdown'!$A$9:$E$428,2,1)=VLOOKUP(Z20,'Time Breakdown'!$A$9:$E$428,2,1)," ",VLOOKUP(Z21,'Time Breakdown'!$A$9:$E$428,2,1)))</f>
        <v xml:space="preserve"> </v>
      </c>
      <c r="AB21" s="355"/>
      <c r="AC21" s="94">
        <f t="shared" si="7"/>
        <v>42063.666766666625</v>
      </c>
      <c r="AD21" s="36" t="str">
        <f>IF(AC21&lt;'Time Breakdown'!$A$9,"",IF(VLOOKUP(AC21,'Time Breakdown'!$A$9:$E$428,2,1)=VLOOKUP(AC20,'Time Breakdown'!$A$9:$E$428,2,1)," ",VLOOKUP(AC21,'Time Breakdown'!$A$9:$E$428,2,1)))</f>
        <v xml:space="preserve"> </v>
      </c>
      <c r="AE21" s="355"/>
      <c r="AF21" s="94">
        <f t="shared" si="8"/>
        <v>42064.666766666625</v>
      </c>
      <c r="AG21" s="36" t="str">
        <f>IF(AF21&lt;'Time Breakdown'!$A$9,"",IF(VLOOKUP(AF21,'Time Breakdown'!$A$9:$E$428,2,1)=VLOOKUP(AF20,'Time Breakdown'!$A$9:$E$428,2,1)," ",VLOOKUP(AF21,'Time Breakdown'!$A$9:$E$428,2,1)))</f>
        <v xml:space="preserve"> </v>
      </c>
      <c r="AH21" s="355"/>
      <c r="AI21" s="94">
        <f t="shared" si="9"/>
        <v>42065.666766666625</v>
      </c>
      <c r="AJ21" s="36" t="str">
        <f>IF(AI21&lt;'Time Breakdown'!$A$9,"",IF(VLOOKUP(AI21,'Time Breakdown'!$A$9:$E$428,2,1)=VLOOKUP(AI20,'Time Breakdown'!$A$9:$E$428,2,1)," ",VLOOKUP(AI21,'Time Breakdown'!$A$9:$E$428,2,1)))</f>
        <v xml:space="preserve"> </v>
      </c>
      <c r="AK21" s="355"/>
      <c r="AL21" s="94">
        <f t="shared" si="10"/>
        <v>42066.666766666625</v>
      </c>
      <c r="AM21" s="36" t="str">
        <f>IF(AL21&lt;'Time Breakdown'!$A$9,"",IF(VLOOKUP(AL21,'Time Breakdown'!$A$9:$E$428,2,1)=VLOOKUP(AL20,'Time Breakdown'!$A$9:$E$428,2,1)," ",VLOOKUP(AL21,'Time Breakdown'!$A$9:$E$428,2,1)))</f>
        <v xml:space="preserve"> </v>
      </c>
      <c r="AN21" s="355"/>
      <c r="AO21" s="94">
        <f t="shared" si="11"/>
        <v>42067.666766666625</v>
      </c>
      <c r="AP21" s="36" t="str">
        <f>IF(AO21&lt;'Time Breakdown'!$A$9,"",IF(VLOOKUP(AO21,'Time Breakdown'!$A$9:$E$428,2,1)=VLOOKUP(AO20,'Time Breakdown'!$A$9:$E$428,2,1)," ",VLOOKUP(AO21,'Time Breakdown'!$A$9:$E$428,2,1)))</f>
        <v xml:space="preserve"> </v>
      </c>
      <c r="AQ21" s="355"/>
      <c r="AR21" s="94">
        <f t="shared" si="12"/>
        <v>42068.666766666625</v>
      </c>
      <c r="AS21" s="36" t="str">
        <f>IF(AR21&lt;'Time Breakdown'!$A$9,"",IF(VLOOKUP(AR21,'Time Breakdown'!$A$9:$E$428,2,1)=VLOOKUP(AR20,'Time Breakdown'!$A$9:$E$428,2,1)," ",VLOOKUP(AR21,'Time Breakdown'!$A$9:$E$428,2,1)))</f>
        <v xml:space="preserve"> </v>
      </c>
      <c r="AT21" s="355"/>
      <c r="AU21" s="94">
        <f t="shared" si="13"/>
        <v>42069.666766666625</v>
      </c>
      <c r="AV21" s="36" t="str">
        <f>IF(AU21&lt;'Time Breakdown'!$A$9,"",IF(VLOOKUP(AU21,'Time Breakdown'!$A$9:$E$428,2,1)=VLOOKUP(AU20,'Time Breakdown'!$A$9:$E$428,2,1)," ",VLOOKUP(AU21,'Time Breakdown'!$A$9:$E$428,2,1)))</f>
        <v xml:space="preserve"> </v>
      </c>
      <c r="AW21" s="355"/>
      <c r="AX21" s="94">
        <f t="shared" si="14"/>
        <v>42070.666766666625</v>
      </c>
      <c r="AY21" s="36" t="str">
        <f>IF(AX21&lt;'Time Breakdown'!$A$9,"",IF(VLOOKUP(AX21,'Time Breakdown'!$A$9:$E$428,2,1)=VLOOKUP(AX20,'Time Breakdown'!$A$9:$E$428,2,1)," ",VLOOKUP(AX21,'Time Breakdown'!$A$9:$E$428,2,1)))</f>
        <v xml:space="preserve"> </v>
      </c>
      <c r="AZ21" s="355"/>
      <c r="BA21" s="94">
        <f t="shared" si="15"/>
        <v>42071.666766666625</v>
      </c>
      <c r="BB21" s="36" t="str">
        <f>IF(BA21&lt;'Time Breakdown'!$A$9,"",IF(VLOOKUP(BA21,'Time Breakdown'!$A$9:$E$428,2,1)=VLOOKUP(BA20,'Time Breakdown'!$A$9:$E$428,2,1)," ",VLOOKUP(BA21,'Time Breakdown'!$A$9:$E$428,2,1)))</f>
        <v xml:space="preserve"> </v>
      </c>
      <c r="BC21" s="355"/>
      <c r="BD21" s="94">
        <f t="shared" si="16"/>
        <v>42072.666766666625</v>
      </c>
      <c r="BE21" s="36" t="str">
        <f>IF(BD21&lt;'Time Breakdown'!$A$9,"",IF(VLOOKUP(BD21,'Time Breakdown'!$A$9:$E$428,2,1)=VLOOKUP(BD20,'Time Breakdown'!$A$9:$E$428,2,1)," ",VLOOKUP(BD21,'Time Breakdown'!$A$9:$E$428,2,1)))</f>
        <v xml:space="preserve"> </v>
      </c>
      <c r="BF21" s="355"/>
      <c r="BG21" s="94">
        <f t="shared" si="17"/>
        <v>42073.666766666625</v>
      </c>
      <c r="BH21" s="36" t="str">
        <f>IF(BG21&lt;'Time Breakdown'!$A$9,"",IF(VLOOKUP(BG21,'Time Breakdown'!$A$9:$E$428,2,1)=VLOOKUP(BG20,'Time Breakdown'!$A$9:$E$428,2,1)," ",VLOOKUP(BG21,'Time Breakdown'!$A$9:$E$428,2,1)))</f>
        <v xml:space="preserve"> </v>
      </c>
      <c r="BI21" s="355"/>
      <c r="BJ21" s="94">
        <f t="shared" si="18"/>
        <v>42074.666766666625</v>
      </c>
      <c r="BK21" s="36" t="str">
        <f>IF(BJ21&lt;'Time Breakdown'!$A$9,"",IF(VLOOKUP(BJ21,'Time Breakdown'!$A$9:$E$428,2,1)=VLOOKUP(BJ20,'Time Breakdown'!$A$9:$E$428,2,1)," ",VLOOKUP(BJ21,'Time Breakdown'!$A$9:$E$428,2,1)))</f>
        <v xml:space="preserve"> </v>
      </c>
      <c r="BL21" s="355"/>
      <c r="BM21" s="94">
        <f t="shared" si="19"/>
        <v>42075.666766666625</v>
      </c>
      <c r="BN21" s="36" t="str">
        <f>IF(BM21&lt;'Time Breakdown'!$A$9,"",IF(VLOOKUP(BM21,'Time Breakdown'!$A$9:$E$428,2,1)=VLOOKUP(BM20,'Time Breakdown'!$A$9:$E$428,2,1)," ",VLOOKUP(BM21,'Time Breakdown'!$A$9:$E$428,2,1)))</f>
        <v xml:space="preserve"> </v>
      </c>
      <c r="BO21" s="355"/>
      <c r="BP21" s="94">
        <f t="shared" si="20"/>
        <v>42076.666766666625</v>
      </c>
      <c r="BQ21" s="36" t="str">
        <f>IF(BP21&lt;'Time Breakdown'!$A$9,"",IF(VLOOKUP(BP21,'Time Breakdown'!$A$9:$E$428,2,1)=VLOOKUP(BP20,'Time Breakdown'!$A$9:$E$428,2,1)," ",VLOOKUP(BP21,'Time Breakdown'!$A$9:$E$428,2,1)))</f>
        <v xml:space="preserve"> </v>
      </c>
      <c r="BR21" s="355"/>
      <c r="BS21" s="94">
        <f t="shared" si="21"/>
        <v>42077.666766666625</v>
      </c>
      <c r="BT21" s="36" t="str">
        <f>IF(BS21&lt;'Time Breakdown'!$A$9,"",IF(VLOOKUP(BS21,'Time Breakdown'!$A$9:$E$428,2,1)=VLOOKUP(BS20,'Time Breakdown'!$A$9:$E$428,2,1)," ",VLOOKUP(BS21,'Time Breakdown'!$A$9:$E$428,2,1)))</f>
        <v xml:space="preserve"> </v>
      </c>
      <c r="BU21" s="355"/>
      <c r="BV21" s="94">
        <f t="shared" si="22"/>
        <v>42078.666766666625</v>
      </c>
      <c r="BW21" s="36" t="str">
        <f>IF(BV21&lt;'Time Breakdown'!$A$9,"",IF(VLOOKUP(BV21,'Time Breakdown'!$A$9:$E$428,2,1)=VLOOKUP(BV20,'Time Breakdown'!$A$9:$E$428,2,1)," ",VLOOKUP(BV21,'Time Breakdown'!$A$9:$E$428,2,1)))</f>
        <v>P/U Resman tracer joint</v>
      </c>
      <c r="BX21" s="355"/>
      <c r="BY21" s="94">
        <f t="shared" si="23"/>
        <v>42079.666766666625</v>
      </c>
      <c r="BZ21" s="36" t="str">
        <f>IF(BY21&lt;'Time Breakdown'!$A$9,"",IF(VLOOKUP(BY21,'Time Breakdown'!$A$9:$E$428,2,1)=VLOOKUP(BY20,'Time Breakdown'!$A$9:$E$428,2,1)," ",VLOOKUP(BY21,'Time Breakdown'!$A$9:$E$428,2,1)))</f>
        <v xml:space="preserve"> </v>
      </c>
      <c r="CA21" s="355"/>
      <c r="CB21" s="94">
        <f t="shared" si="24"/>
        <v>42080.666766666625</v>
      </c>
      <c r="CC21" s="36" t="str">
        <f>IF(CB21&lt;'Time Breakdown'!$A$9,"",IF(VLOOKUP(CB21,'Time Breakdown'!$A$9:$E$428,2,1)=VLOOKUP(CB20,'Time Breakdown'!$A$9:$E$428,2,1)," ",VLOOKUP(CB21,'Time Breakdown'!$A$9:$E$428,2,1)))</f>
        <v xml:space="preserve"> </v>
      </c>
      <c r="CD21" s="355"/>
      <c r="CE21" s="94">
        <f t="shared" si="25"/>
        <v>42081.666766666625</v>
      </c>
      <c r="CF21" s="36" t="str">
        <f>IF(CE21&lt;'Time Breakdown'!$A$9,"",IF(VLOOKUP(CE21,'Time Breakdown'!$A$9:$E$428,2,1)=VLOOKUP(CE20,'Time Breakdown'!$A$9:$E$428,2,1)," ",VLOOKUP(CE21,'Time Breakdown'!$A$9:$E$428,2,1)))</f>
        <v xml:space="preserve"> </v>
      </c>
      <c r="CG21" s="355"/>
      <c r="CH21" s="94">
        <f t="shared" si="26"/>
        <v>42082.666766666625</v>
      </c>
      <c r="CI21" s="36" t="str">
        <f>IF(CH21&lt;'Time Breakdown'!$A$9,"",IF(VLOOKUP(CH21,'Time Breakdown'!$A$9:$E$428,2,1)=VLOOKUP(CH20,'Time Breakdown'!$A$9:$E$428,2,1)," ",VLOOKUP(CH21,'Time Breakdown'!$A$9:$E$428,2,1)))</f>
        <v xml:space="preserve">C/O to 7" liner equipment </v>
      </c>
      <c r="CJ21" s="355"/>
      <c r="CK21" s="94">
        <f t="shared" si="27"/>
        <v>42083.666766666625</v>
      </c>
      <c r="CL21" s="36" t="str">
        <f>IF(CK21&lt;'Time Breakdown'!$A$9,"",IF(VLOOKUP(CK21,'Time Breakdown'!$A$9:$E$428,2,1)=VLOOKUP(CK20,'Time Breakdown'!$A$9:$E$428,2,1)," ",VLOOKUP(CK21,'Time Breakdown'!$A$9:$E$428,2,1)))</f>
        <v xml:space="preserve"> </v>
      </c>
      <c r="CM21" s="355"/>
      <c r="CN21" s="94">
        <f t="shared" si="28"/>
        <v>42084.666766666625</v>
      </c>
      <c r="CO21" s="36" t="str">
        <f>IF(CN21&lt;'Time Breakdown'!$A$9,"",IF(VLOOKUP(CN21,'Time Breakdown'!$A$9:$E$428,2,1)=VLOOKUP(CN20,'Time Breakdown'!$A$9:$E$428,2,1)," ",VLOOKUP(CN21,'Time Breakdown'!$A$9:$E$428,2,1)))</f>
        <v xml:space="preserve"> </v>
      </c>
      <c r="CP21" s="355"/>
      <c r="CQ21" s="94">
        <f t="shared" si="29"/>
        <v>42085.666766666625</v>
      </c>
      <c r="CR21" s="36" t="str">
        <f>IF(CQ21&lt;'Time Breakdown'!$A$9,"",IF(VLOOKUP(CQ21,'Time Breakdown'!$A$9:$E$428,2,1)=VLOOKUP(CQ20,'Time Breakdown'!$A$9:$E$428,2,1)," ",VLOOKUP(CQ21,'Time Breakdown'!$A$9:$E$428,2,1)))</f>
        <v>P/U 9-5/8" scraper BHA</v>
      </c>
      <c r="CS21" s="355"/>
      <c r="CT21" s="94">
        <f t="shared" si="30"/>
        <v>42086.666766666625</v>
      </c>
      <c r="CU21" s="36" t="str">
        <f>IF(CT21&lt;'Time Breakdown'!$A$9,"",IF(VLOOKUP(CT21,'Time Breakdown'!$A$9:$E$428,2,1)=VLOOKUP(CT20,'Time Breakdown'!$A$9:$E$428,2,1)," ",VLOOKUP(CT21,'Time Breakdown'!$A$9:$E$428,2,1)))</f>
        <v xml:space="preserve"> </v>
      </c>
      <c r="CV21" s="355"/>
      <c r="CW21" s="94">
        <f t="shared" si="31"/>
        <v>42087.666766666625</v>
      </c>
      <c r="CX21" s="36" t="str">
        <f>IF(CW21&lt;'Time Breakdown'!$A$9,"",IF(VLOOKUP(CW21,'Time Breakdown'!$A$9:$E$428,2,1)=VLOOKUP(CW20,'Time Breakdown'!$A$9:$E$428,2,1)," ",VLOOKUP(CW21,'Time Breakdown'!$A$9:$E$428,2,1)))</f>
        <v xml:space="preserve"> </v>
      </c>
      <c r="CY21" s="355"/>
      <c r="CZ21" s="94">
        <f t="shared" si="32"/>
        <v>42088.666766666625</v>
      </c>
      <c r="DA21" s="36" t="str">
        <f>IF(CZ21&lt;'Time Breakdown'!$A$9,"",IF(VLOOKUP(CZ21,'Time Breakdown'!$A$9:$E$428,2,1)=VLOOKUP(CZ20,'Time Breakdown'!$A$9:$E$428,2,1)," ",VLOOKUP(CZ21,'Time Breakdown'!$A$9:$E$428,2,1)))</f>
        <v xml:space="preserve"> </v>
      </c>
      <c r="DB21" s="355"/>
      <c r="DC21" s="94">
        <f t="shared" si="33"/>
        <v>42089.666766666625</v>
      </c>
      <c r="DD21" s="36" t="str">
        <f>IF(DC21&lt;'Time Breakdown'!$A$9,"",IF(VLOOKUP(DC21,'Time Breakdown'!$A$9:$E$428,2,1)=VLOOKUP(DC20,'Time Breakdown'!$A$9:$E$428,2,1)," ",VLOOKUP(DC21,'Time Breakdown'!$A$9:$E$428,2,1)))</f>
        <v>RIH 750 ft 4-1/2" completion</v>
      </c>
      <c r="DE21" s="355"/>
      <c r="DF21" s="94">
        <f t="shared" si="34"/>
        <v>42090.666766666625</v>
      </c>
      <c r="DG21" s="36" t="str">
        <f>IF(DF21&lt;'Time Breakdown'!$A$9,"",IF(VLOOKUP(DF21,'Time Breakdown'!$A$9:$E$428,2,1)=VLOOKUP(DF20,'Time Breakdown'!$A$9:$E$428,2,1)," ",VLOOKUP(DF21,'Time Breakdown'!$A$9:$E$428,2,1)))</f>
        <v xml:space="preserve"> </v>
      </c>
      <c r="DH21" s="355"/>
      <c r="DI21" s="94">
        <f t="shared" si="35"/>
        <v>42091.666766666625</v>
      </c>
      <c r="DJ21" s="36" t="str">
        <f>IF(DI21&lt;'Time Breakdown'!$A$9,"",IF(VLOOKUP(DI21,'Time Breakdown'!$A$9:$E$428,2,1)=VLOOKUP(DI20,'Time Breakdown'!$A$9:$E$428,2,1)," ",VLOOKUP(DI21,'Time Breakdown'!$A$9:$E$428,2,1)))</f>
        <v xml:space="preserve"> </v>
      </c>
      <c r="DK21" s="355"/>
      <c r="DL21" s="94">
        <f t="shared" si="36"/>
        <v>42092.666766666625</v>
      </c>
      <c r="DM21" s="36" t="str">
        <f>IF(DL21&lt;'Time Breakdown'!$A$9,"",IF(VLOOKUP(DL21,'Time Breakdown'!$A$9:$E$428,2,1)=VLOOKUP(DL20,'Time Breakdown'!$A$9:$E$428,2,1)," ",VLOOKUP(DL21,'Time Breakdown'!$A$9:$E$428,2,1)))</f>
        <v xml:space="preserve"> </v>
      </c>
      <c r="DN21" s="355"/>
      <c r="DO21" s="94">
        <f t="shared" si="37"/>
        <v>42093.666766666625</v>
      </c>
      <c r="DP21" s="36" t="str">
        <f>IF(DO21&lt;'Time Breakdown'!$A$9,"",IF(VLOOKUP(DO21,'Time Breakdown'!$A$9:$E$428,2,1)=VLOOKUP(DO20,'Time Breakdown'!$A$9:$E$428,2,1)," ",VLOOKUP(DO21,'Time Breakdown'!$A$9:$E$428,2,1)))</f>
        <v xml:space="preserve"> </v>
      </c>
      <c r="DQ21" s="355"/>
      <c r="DR21" s="94">
        <f t="shared" si="38"/>
        <v>42094.666766666625</v>
      </c>
      <c r="DS21" s="36" t="str">
        <f>IF(DR21&lt;'Time Breakdown'!$A$9,"",IF(VLOOKUP(DR21,'Time Breakdown'!$A$9:$E$428,2,1)=VLOOKUP(DR20,'Time Breakdown'!$A$9:$E$428,2,1)," ",VLOOKUP(DR21,'Time Breakdown'!$A$9:$E$428,2,1)))</f>
        <v xml:space="preserve"> </v>
      </c>
      <c r="DT21" s="355"/>
      <c r="DU21" s="94">
        <f t="shared" si="39"/>
        <v>42095.666766666625</v>
      </c>
      <c r="DV21" s="36" t="str">
        <f>IF(DU21&lt;'Time Breakdown'!$A$9,"",IF(VLOOKUP(DU21,'Time Breakdown'!$A$9:$E$428,2,1)=VLOOKUP(DU20,'Time Breakdown'!$A$9:$E$428,2,1)," ",VLOOKUP(DU21,'Time Breakdown'!$A$9:$E$428,2,1)))</f>
        <v xml:space="preserve"> </v>
      </c>
      <c r="DW21" s="355"/>
      <c r="DX21" s="94">
        <f t="shared" si="40"/>
        <v>42096.666766666625</v>
      </c>
      <c r="DY21" s="36" t="str">
        <f>IF(DX21&lt;'Time Breakdown'!$A$9,"",IF(VLOOKUP(DX21,'Time Breakdown'!$A$9:$E$428,2,1)=VLOOKUP(DX20,'Time Breakdown'!$A$9:$E$428,2,1)," ",VLOOKUP(DX21,'Time Breakdown'!$A$9:$E$428,2,1)))</f>
        <v xml:space="preserve"> </v>
      </c>
      <c r="DZ21" s="355"/>
    </row>
    <row r="22" spans="2:130" ht="15" customHeight="1" x14ac:dyDescent="0.3">
      <c r="B22" s="94">
        <f t="shared" si="41"/>
        <v>42054.708343333295</v>
      </c>
      <c r="C22" s="36" t="str">
        <f>IF(B22&lt;'Time Breakdown'!$A$9,"",IF(VLOOKUP(B22,'Time Breakdown'!$A$9:$E$428,2,1)=VLOOKUP(B21,'Time Breakdown'!$A$9:$E$428,2,1)," ",VLOOKUP(B22,'Time Breakdown'!$A$9:$E$428,2,1)))</f>
        <v>Heavy Lift - N/D Bell Nipple, BOP &amp; Riser</v>
      </c>
      <c r="D22" s="355"/>
      <c r="E22" s="94">
        <f t="shared" si="42"/>
        <v>42055.70843333329</v>
      </c>
      <c r="F22" s="36" t="str">
        <f>IF(E22&lt;'Time Breakdown'!$A$9,"",IF(VLOOKUP(E22,'Time Breakdown'!$A$9:$E$428,2,1)=VLOOKUP(E21,'Time Breakdown'!$A$9:$E$428,2,1)," ",VLOOKUP(E22,'Time Breakdown'!$A$9:$E$428,2,1)))</f>
        <v>Depressurize X-mas tree and prepare for skidding operations</v>
      </c>
      <c r="G22" s="355"/>
      <c r="H22" s="94">
        <f t="shared" ref="H22:H28" si="43">H21+1/24</f>
        <v>42056.70843333329</v>
      </c>
      <c r="I22" s="36" t="str">
        <f>IF(H22&lt;'Time Breakdown'!$A$9,"",IF(VLOOKUP(H22,'Time Breakdown'!$A$9:$E$428,2,1)=VLOOKUP(H21,'Time Breakdown'!$A$9:$E$428,2,1)," ",VLOOKUP(H22,'Time Breakdown'!$A$9:$E$428,2,1)))</f>
        <v xml:space="preserve"> </v>
      </c>
      <c r="J22" s="355"/>
      <c r="K22" s="94">
        <f t="shared" ref="K22:K28" si="44">K21+1/24</f>
        <v>42057.70843333329</v>
      </c>
      <c r="L22" s="36" t="str">
        <f>IF(K22&lt;'Time Breakdown'!$A$9,"",IF(VLOOKUP(K22,'Time Breakdown'!$A$9:$E$428,2,1)=VLOOKUP(K21,'Time Breakdown'!$A$9:$E$428,2,1)," ",VLOOKUP(K22,'Time Breakdown'!$A$9:$E$428,2,1)))</f>
        <v xml:space="preserve"> </v>
      </c>
      <c r="M22" s="355"/>
      <c r="N22" s="94">
        <f t="shared" ref="N22:N28" si="45">N21+1/24</f>
        <v>42058.70843333329</v>
      </c>
      <c r="O22" s="36" t="str">
        <f>IF(N22&lt;'Time Breakdown'!$A$9,"",IF(VLOOKUP(N22,'Time Breakdown'!$A$9:$E$428,2,1)=VLOOKUP(N21,'Time Breakdown'!$A$9:$E$428,2,1)," ",VLOOKUP(N22,'Time Breakdown'!$A$9:$E$428,2,1)))</f>
        <v xml:space="preserve"> </v>
      </c>
      <c r="P22" s="355"/>
      <c r="Q22" s="94">
        <f t="shared" ref="Q22:Q28" si="46">Q21+1/24</f>
        <v>42059.70843333329</v>
      </c>
      <c r="R22" s="36" t="str">
        <f>IF(Q22&lt;'Time Breakdown'!$A$9,"",IF(VLOOKUP(Q22,'Time Breakdown'!$A$9:$E$428,2,1)=VLOOKUP(Q21,'Time Breakdown'!$A$9:$E$428,2,1)," ",VLOOKUP(Q22,'Time Breakdown'!$A$9:$E$428,2,1)))</f>
        <v xml:space="preserve"> </v>
      </c>
      <c r="S22" s="355"/>
      <c r="T22" s="94">
        <f t="shared" si="4"/>
        <v>42060.70843333329</v>
      </c>
      <c r="U22" s="36" t="str">
        <f>IF(T22&lt;'Time Breakdown'!$A$9,"",IF(VLOOKUP(T22,'Time Breakdown'!$A$9:$E$428,2,1)=VLOOKUP(T21,'Time Breakdown'!$A$9:$E$428,2,1)," ",VLOOKUP(T22,'Time Breakdown'!$A$9:$E$428,2,1)))</f>
        <v xml:space="preserve"> </v>
      </c>
      <c r="V22" s="355"/>
      <c r="W22" s="94">
        <f t="shared" si="5"/>
        <v>42061.70843333329</v>
      </c>
      <c r="X22" s="36" t="str">
        <f>IF(W22&lt;'Time Breakdown'!$A$9,"",IF(VLOOKUP(W22,'Time Breakdown'!$A$9:$E$428,2,1)=VLOOKUP(W21,'Time Breakdown'!$A$9:$E$428,2,1)," ",VLOOKUP(W22,'Time Breakdown'!$A$9:$E$428,2,1)))</f>
        <v xml:space="preserve">RIH 12-1/4" BHA to +/- 2,787 ft </v>
      </c>
      <c r="Y22" s="355"/>
      <c r="Z22" s="94">
        <f t="shared" si="6"/>
        <v>42062.70843333329</v>
      </c>
      <c r="AA22" s="36" t="str">
        <f>IF(Z22&lt;'Time Breakdown'!$A$9,"",IF(VLOOKUP(Z22,'Time Breakdown'!$A$9:$E$428,2,1)=VLOOKUP(Z21,'Time Breakdown'!$A$9:$E$428,2,1)," ",VLOOKUP(Z22,'Time Breakdown'!$A$9:$E$428,2,1)))</f>
        <v xml:space="preserve"> </v>
      </c>
      <c r="AB22" s="355"/>
      <c r="AC22" s="94">
        <f t="shared" ref="AC22:AC28" si="47">AC21+1/24</f>
        <v>42063.70843333329</v>
      </c>
      <c r="AD22" s="36" t="str">
        <f>IF(AC22&lt;'Time Breakdown'!$A$9,"",IF(VLOOKUP(AC22,'Time Breakdown'!$A$9:$E$428,2,1)=VLOOKUP(AC21,'Time Breakdown'!$A$9:$E$428,2,1)," ",VLOOKUP(AC22,'Time Breakdown'!$A$9:$E$428,2,1)))</f>
        <v xml:space="preserve"> </v>
      </c>
      <c r="AE22" s="355"/>
      <c r="AF22" s="94">
        <f t="shared" si="8"/>
        <v>42064.70843333329</v>
      </c>
      <c r="AG22" s="36" t="str">
        <f>IF(AF22&lt;'Time Breakdown'!$A$9,"",IF(VLOOKUP(AF22,'Time Breakdown'!$A$9:$E$428,2,1)=VLOOKUP(AF21,'Time Breakdown'!$A$9:$E$428,2,1)," ",VLOOKUP(AF22,'Time Breakdown'!$A$9:$E$428,2,1)))</f>
        <v xml:space="preserve"> </v>
      </c>
      <c r="AH22" s="355"/>
      <c r="AI22" s="94">
        <f t="shared" si="9"/>
        <v>42065.70843333329</v>
      </c>
      <c r="AJ22" s="36" t="str">
        <f>IF(AI22&lt;'Time Breakdown'!$A$9,"",IF(VLOOKUP(AI22,'Time Breakdown'!$A$9:$E$428,2,1)=VLOOKUP(AI21,'Time Breakdown'!$A$9:$E$428,2,1)," ",VLOOKUP(AI22,'Time Breakdown'!$A$9:$E$428,2,1)))</f>
        <v xml:space="preserve"> </v>
      </c>
      <c r="AK22" s="355"/>
      <c r="AL22" s="94">
        <f t="shared" si="10"/>
        <v>42066.70843333329</v>
      </c>
      <c r="AM22" s="36" t="str">
        <f>IF(AL22&lt;'Time Breakdown'!$A$9,"",IF(VLOOKUP(AL22,'Time Breakdown'!$A$9:$E$428,2,1)=VLOOKUP(AL21,'Time Breakdown'!$A$9:$E$428,2,1)," ",VLOOKUP(AL22,'Time Breakdown'!$A$9:$E$428,2,1)))</f>
        <v xml:space="preserve"> </v>
      </c>
      <c r="AN22" s="355"/>
      <c r="AO22" s="94">
        <f t="shared" ref="AO22:AO28" si="48">AO21+1/24</f>
        <v>42067.70843333329</v>
      </c>
      <c r="AP22" s="36" t="str">
        <f>IF(AO22&lt;'Time Breakdown'!$A$9,"",IF(VLOOKUP(AO22,'Time Breakdown'!$A$9:$E$428,2,1)=VLOOKUP(AO21,'Time Breakdown'!$A$9:$E$428,2,1)," ",VLOOKUP(AO22,'Time Breakdown'!$A$9:$E$428,2,1)))</f>
        <v xml:space="preserve"> </v>
      </c>
      <c r="AQ22" s="355"/>
      <c r="AR22" s="94">
        <f t="shared" si="12"/>
        <v>42068.70843333329</v>
      </c>
      <c r="AS22" s="36" t="str">
        <f>IF(AR22&lt;'Time Breakdown'!$A$9,"",IF(VLOOKUP(AR22,'Time Breakdown'!$A$9:$E$428,2,1)=VLOOKUP(AR21,'Time Breakdown'!$A$9:$E$428,2,1)," ",VLOOKUP(AR22,'Time Breakdown'!$A$9:$E$428,2,1)))</f>
        <v>POOH and rack back HWDP.</v>
      </c>
      <c r="AT22" s="355"/>
      <c r="AU22" s="94">
        <f t="shared" si="13"/>
        <v>42069.70843333329</v>
      </c>
      <c r="AV22" s="36" t="str">
        <f>IF(AU22&lt;'Time Breakdown'!$A$9,"",IF(VLOOKUP(AU22,'Time Breakdown'!$A$9:$E$428,2,1)=VLOOKUP(AU21,'Time Breakdown'!$A$9:$E$428,2,1)," ",VLOOKUP(AU22,'Time Breakdown'!$A$9:$E$428,2,1)))</f>
        <v xml:space="preserve"> </v>
      </c>
      <c r="AW22" s="355"/>
      <c r="AX22" s="94">
        <f t="shared" si="14"/>
        <v>42070.70843333329</v>
      </c>
      <c r="AY22" s="36" t="str">
        <f>IF(AX22&lt;'Time Breakdown'!$A$9,"",IF(VLOOKUP(AX22,'Time Breakdown'!$A$9:$E$428,2,1)=VLOOKUP(AX21,'Time Breakdown'!$A$9:$E$428,2,1)," ",VLOOKUP(AX22,'Time Breakdown'!$A$9:$E$428,2,1)))</f>
        <v xml:space="preserve"> </v>
      </c>
      <c r="AZ22" s="355"/>
      <c r="BA22" s="94">
        <f t="shared" ref="BA22:BA28" si="49">BA21+1/24</f>
        <v>42071.70843333329</v>
      </c>
      <c r="BB22" s="36" t="str">
        <f>IF(BA22&lt;'Time Breakdown'!$A$9,"",IF(VLOOKUP(BA22,'Time Breakdown'!$A$9:$E$428,2,1)=VLOOKUP(BA21,'Time Breakdown'!$A$9:$E$428,2,1)," ",VLOOKUP(BA22,'Time Breakdown'!$A$9:$E$428,2,1)))</f>
        <v xml:space="preserve"> </v>
      </c>
      <c r="BC22" s="355"/>
      <c r="BD22" s="94">
        <f t="shared" si="16"/>
        <v>42072.70843333329</v>
      </c>
      <c r="BE22" s="36" t="str">
        <f>IF(BD22&lt;'Time Breakdown'!$A$9,"",IF(VLOOKUP(BD22,'Time Breakdown'!$A$9:$E$428,2,1)=VLOOKUP(BD21,'Time Breakdown'!$A$9:$E$428,2,1)," ",VLOOKUP(BD22,'Time Breakdown'!$A$9:$E$428,2,1)))</f>
        <v xml:space="preserve"> </v>
      </c>
      <c r="BF22" s="355"/>
      <c r="BG22" s="94">
        <f t="shared" si="17"/>
        <v>42073.70843333329</v>
      </c>
      <c r="BH22" s="36" t="str">
        <f>IF(BG22&lt;'Time Breakdown'!$A$9,"",IF(VLOOKUP(BG22,'Time Breakdown'!$A$9:$E$428,2,1)=VLOOKUP(BG21,'Time Breakdown'!$A$9:$E$428,2,1)," ",VLOOKUP(BG22,'Time Breakdown'!$A$9:$E$428,2,1)))</f>
        <v xml:space="preserve"> </v>
      </c>
      <c r="BI22" s="355"/>
      <c r="BJ22" s="94">
        <f t="shared" si="18"/>
        <v>42074.70843333329</v>
      </c>
      <c r="BK22" s="36" t="str">
        <f>IF(BJ22&lt;'Time Breakdown'!$A$9,"",IF(VLOOKUP(BJ22,'Time Breakdown'!$A$9:$E$428,2,1)=VLOOKUP(BJ21,'Time Breakdown'!$A$9:$E$428,2,1)," ",VLOOKUP(BJ22,'Time Breakdown'!$A$9:$E$428,2,1)))</f>
        <v xml:space="preserve"> </v>
      </c>
      <c r="BL22" s="355"/>
      <c r="BM22" s="94">
        <f t="shared" ref="BM22:BM28" si="50">BM21+1/24</f>
        <v>42075.70843333329</v>
      </c>
      <c r="BN22" s="36" t="str">
        <f>IF(BM22&lt;'Time Breakdown'!$A$9,"",IF(VLOOKUP(BM22,'Time Breakdown'!$A$9:$E$428,2,1)=VLOOKUP(BM21,'Time Breakdown'!$A$9:$E$428,2,1)," ",VLOOKUP(BM22,'Time Breakdown'!$A$9:$E$428,2,1)))</f>
        <v xml:space="preserve"> </v>
      </c>
      <c r="BO22" s="355"/>
      <c r="BP22" s="94">
        <f t="shared" si="20"/>
        <v>42076.70843333329</v>
      </c>
      <c r="BQ22" s="36" t="str">
        <f>IF(BP22&lt;'Time Breakdown'!$A$9,"",IF(VLOOKUP(BP22,'Time Breakdown'!$A$9:$E$428,2,1)=VLOOKUP(BP21,'Time Breakdown'!$A$9:$E$428,2,1)," ",VLOOKUP(BP22,'Time Breakdown'!$A$9:$E$428,2,1)))</f>
        <v xml:space="preserve"> </v>
      </c>
      <c r="BR22" s="355"/>
      <c r="BS22" s="94">
        <f t="shared" si="21"/>
        <v>42077.70843333329</v>
      </c>
      <c r="BT22" s="36" t="str">
        <f>IF(BS22&lt;'Time Breakdown'!$A$9,"",IF(VLOOKUP(BS22,'Time Breakdown'!$A$9:$E$428,2,1)=VLOOKUP(BS21,'Time Breakdown'!$A$9:$E$428,2,1)," ",VLOOKUP(BS22,'Time Breakdown'!$A$9:$E$428,2,1)))</f>
        <v>POOH 5" DP to BHA</v>
      </c>
      <c r="BU22" s="355"/>
      <c r="BV22" s="94">
        <f t="shared" si="22"/>
        <v>42078.70843333329</v>
      </c>
      <c r="BW22" s="36" t="str">
        <f>IF(BV22&lt;'Time Breakdown'!$A$9,"",IF(VLOOKUP(BV22,'Time Breakdown'!$A$9:$E$428,2,1)=VLOOKUP(BV21,'Time Breakdown'!$A$9:$E$428,2,1)," ",VLOOKUP(BV22,'Time Breakdown'!$A$9:$E$428,2,1)))</f>
        <v>M/U liner setting sleeve / PBR</v>
      </c>
      <c r="BX22" s="355"/>
      <c r="BY22" s="94">
        <f t="shared" ref="BY22:BY28" si="51">BY21+1/24</f>
        <v>42079.70843333329</v>
      </c>
      <c r="BZ22" s="36" t="str">
        <f>IF(BY22&lt;'Time Breakdown'!$A$9,"",IF(VLOOKUP(BY22,'Time Breakdown'!$A$9:$E$428,2,1)=VLOOKUP(BY21,'Time Breakdown'!$A$9:$E$428,2,1)," ",VLOOKUP(BY22,'Time Breakdown'!$A$9:$E$428,2,1)))</f>
        <v xml:space="preserve"> </v>
      </c>
      <c r="CA22" s="355"/>
      <c r="CB22" s="94">
        <f t="shared" si="24"/>
        <v>42080.70843333329</v>
      </c>
      <c r="CC22" s="36" t="str">
        <f>IF(CB22&lt;'Time Breakdown'!$A$9,"",IF(VLOOKUP(CB22,'Time Breakdown'!$A$9:$E$428,2,1)=VLOOKUP(CB21,'Time Breakdown'!$A$9:$E$428,2,1)," ",VLOOKUP(CB22,'Time Breakdown'!$A$9:$E$428,2,1)))</f>
        <v xml:space="preserve"> </v>
      </c>
      <c r="CD22" s="355"/>
      <c r="CE22" s="94">
        <f t="shared" si="25"/>
        <v>42081.70843333329</v>
      </c>
      <c r="CF22" s="36" t="str">
        <f>IF(CE22&lt;'Time Breakdown'!$A$9,"",IF(VLOOKUP(CE22,'Time Breakdown'!$A$9:$E$428,2,1)=VLOOKUP(CE21,'Time Breakdown'!$A$9:$E$428,2,1)," ",VLOOKUP(CE22,'Time Breakdown'!$A$9:$E$428,2,1)))</f>
        <v xml:space="preserve"> </v>
      </c>
      <c r="CG22" s="355"/>
      <c r="CH22" s="94">
        <f t="shared" si="26"/>
        <v>42082.70843333329</v>
      </c>
      <c r="CI22" s="36" t="str">
        <f>IF(CH22&lt;'Time Breakdown'!$A$9,"",IF(VLOOKUP(CH22,'Time Breakdown'!$A$9:$E$428,2,1)=VLOOKUP(CH21,'Time Breakdown'!$A$9:$E$428,2,1)," ",VLOOKUP(CH22,'Time Breakdown'!$A$9:$E$428,2,1)))</f>
        <v xml:space="preserve">PJSM, RIH 7" liner # 3  p/u seal stem to PBR </v>
      </c>
      <c r="CJ22" s="355"/>
      <c r="CK22" s="94">
        <f t="shared" ref="CK22:CK28" si="52">CK21+1/24</f>
        <v>42083.70843333329</v>
      </c>
      <c r="CL22" s="36" t="str">
        <f>IF(CK22&lt;'Time Breakdown'!$A$9,"",IF(VLOOKUP(CK22,'Time Breakdown'!$A$9:$E$428,2,1)=VLOOKUP(CK21,'Time Breakdown'!$A$9:$E$428,2,1)," ",VLOOKUP(CK22,'Time Breakdown'!$A$9:$E$428,2,1)))</f>
        <v xml:space="preserve"> </v>
      </c>
      <c r="CM22" s="355"/>
      <c r="CN22" s="94">
        <f t="shared" si="28"/>
        <v>42084.70843333329</v>
      </c>
      <c r="CO22" s="36" t="str">
        <f>IF(CN22&lt;'Time Breakdown'!$A$9,"",IF(VLOOKUP(CN22,'Time Breakdown'!$A$9:$E$428,2,1)=VLOOKUP(CN21,'Time Breakdown'!$A$9:$E$428,2,1)," ",VLOOKUP(CN22,'Time Breakdown'!$A$9:$E$428,2,1)))</f>
        <v xml:space="preserve"> </v>
      </c>
      <c r="CP22" s="355"/>
      <c r="CQ22" s="94">
        <f t="shared" si="29"/>
        <v>42085.70843333329</v>
      </c>
      <c r="CR22" s="36" t="str">
        <f>IF(CQ22&lt;'Time Breakdown'!$A$9,"",IF(VLOOKUP(CQ22,'Time Breakdown'!$A$9:$E$428,2,1)=VLOOKUP(CQ21,'Time Breakdown'!$A$9:$E$428,2,1)," ",VLOOKUP(CQ22,'Time Breakdown'!$A$9:$E$428,2,1)))</f>
        <v xml:space="preserve"> </v>
      </c>
      <c r="CS22" s="355"/>
      <c r="CT22" s="94">
        <f t="shared" si="30"/>
        <v>42086.70843333329</v>
      </c>
      <c r="CU22" s="36" t="str">
        <f>IF(CT22&lt;'Time Breakdown'!$A$9,"",IF(VLOOKUP(CT22,'Time Breakdown'!$A$9:$E$428,2,1)=VLOOKUP(CT21,'Time Breakdown'!$A$9:$E$428,2,1)," ",VLOOKUP(CT22,'Time Breakdown'!$A$9:$E$428,2,1)))</f>
        <v>Install X/O and Petrowell Latch assy</v>
      </c>
      <c r="CV22" s="355"/>
      <c r="CW22" s="94">
        <f t="shared" ref="CW22:CW28" si="53">CW21+1/24</f>
        <v>42087.70843333329</v>
      </c>
      <c r="CX22" s="36" t="str">
        <f>IF(CW22&lt;'Time Breakdown'!$A$9,"",IF(VLOOKUP(CW22,'Time Breakdown'!$A$9:$E$428,2,1)=VLOOKUP(CW21,'Time Breakdown'!$A$9:$E$428,2,1)," ",VLOOKUP(CW22,'Time Breakdown'!$A$9:$E$428,2,1)))</f>
        <v xml:space="preserve"> </v>
      </c>
      <c r="CY22" s="355"/>
      <c r="CZ22" s="94">
        <f t="shared" si="32"/>
        <v>42088.70843333329</v>
      </c>
      <c r="DA22" s="36" t="str">
        <f>IF(CZ22&lt;'Time Breakdown'!$A$9,"",IF(VLOOKUP(CZ22,'Time Breakdown'!$A$9:$E$428,2,1)=VLOOKUP(CZ21,'Time Breakdown'!$A$9:$E$428,2,1)," ",VLOOKUP(CZ22,'Time Breakdown'!$A$9:$E$428,2,1)))</f>
        <v xml:space="preserve"> </v>
      </c>
      <c r="DB22" s="355"/>
      <c r="DC22" s="94">
        <f t="shared" si="33"/>
        <v>42089.70843333329</v>
      </c>
      <c r="DD22" s="36" t="str">
        <f>IF(DC22&lt;'Time Breakdown'!$A$9,"",IF(VLOOKUP(DC22,'Time Breakdown'!$A$9:$E$428,2,1)=VLOOKUP(DC21,'Time Breakdown'!$A$9:$E$428,2,1)," ",VLOOKUP(DC22,'Time Breakdown'!$A$9:$E$428,2,1)))</f>
        <v xml:space="preserve"> </v>
      </c>
      <c r="DE22" s="355"/>
      <c r="DF22" s="94">
        <f t="shared" si="34"/>
        <v>42090.70843333329</v>
      </c>
      <c r="DG22" s="36" t="str">
        <f>IF(DF22&lt;'Time Breakdown'!$A$9,"",IF(VLOOKUP(DF22,'Time Breakdown'!$A$9:$E$428,2,1)=VLOOKUP(DF21,'Time Breakdown'!$A$9:$E$428,2,1)," ",VLOOKUP(DF22,'Time Breakdown'!$A$9:$E$428,2,1)))</f>
        <v xml:space="preserve"> </v>
      </c>
      <c r="DH22" s="355"/>
      <c r="DI22" s="94">
        <f t="shared" ref="DI22:DI28" si="54">DI21+1/24</f>
        <v>42091.70843333329</v>
      </c>
      <c r="DJ22" s="36" t="str">
        <f>IF(DI22&lt;'Time Breakdown'!$A$9,"",IF(VLOOKUP(DI22,'Time Breakdown'!$A$9:$E$428,2,1)=VLOOKUP(DI21,'Time Breakdown'!$A$9:$E$428,2,1)," ",VLOOKUP(DI22,'Time Breakdown'!$A$9:$E$428,2,1)))</f>
        <v xml:space="preserve">Heavy lift - Install XMT </v>
      </c>
      <c r="DK22" s="355"/>
      <c r="DL22" s="94">
        <f t="shared" si="36"/>
        <v>42092.70843333329</v>
      </c>
      <c r="DM22" s="36" t="str">
        <f>IF(DL22&lt;'Time Breakdown'!$A$9,"",IF(VLOOKUP(DL22,'Time Breakdown'!$A$9:$E$428,2,1)=VLOOKUP(DL21,'Time Breakdown'!$A$9:$E$428,2,1)," ",VLOOKUP(DL22,'Time Breakdown'!$A$9:$E$428,2,1)))</f>
        <v xml:space="preserve"> </v>
      </c>
      <c r="DN22" s="355"/>
      <c r="DO22" s="94">
        <f t="shared" si="37"/>
        <v>42093.70843333329</v>
      </c>
      <c r="DP22" s="36" t="str">
        <f>IF(DO22&lt;'Time Breakdown'!$A$9,"",IF(VLOOKUP(DO22,'Time Breakdown'!$A$9:$E$428,2,1)=VLOOKUP(DO21,'Time Breakdown'!$A$9:$E$428,2,1)," ",VLOOKUP(DO22,'Time Breakdown'!$A$9:$E$428,2,1)))</f>
        <v xml:space="preserve"> </v>
      </c>
      <c r="DQ22" s="355"/>
      <c r="DR22" s="94">
        <f t="shared" si="38"/>
        <v>42094.70843333329</v>
      </c>
      <c r="DS22" s="36" t="str">
        <f>IF(DR22&lt;'Time Breakdown'!$A$9,"",IF(VLOOKUP(DR22,'Time Breakdown'!$A$9:$E$428,2,1)=VLOOKUP(DR21,'Time Breakdown'!$A$9:$E$428,2,1)," ",VLOOKUP(DR22,'Time Breakdown'!$A$9:$E$428,2,1)))</f>
        <v xml:space="preserve"> </v>
      </c>
      <c r="DT22" s="355"/>
      <c r="DU22" s="94">
        <f t="shared" ref="DU22:DU28" si="55">DU21+1/24</f>
        <v>42095.70843333329</v>
      </c>
      <c r="DV22" s="36" t="str">
        <f>IF(DU22&lt;'Time Breakdown'!$A$9,"",IF(VLOOKUP(DU22,'Time Breakdown'!$A$9:$E$428,2,1)=VLOOKUP(DU21,'Time Breakdown'!$A$9:$E$428,2,1)," ",VLOOKUP(DU22,'Time Breakdown'!$A$9:$E$428,2,1)))</f>
        <v xml:space="preserve"> </v>
      </c>
      <c r="DW22" s="355"/>
      <c r="DX22" s="94">
        <f t="shared" si="40"/>
        <v>42096.70843333329</v>
      </c>
      <c r="DY22" s="36" t="str">
        <f>IF(DX22&lt;'Time Breakdown'!$A$9,"",IF(VLOOKUP(DX22,'Time Breakdown'!$A$9:$E$428,2,1)=VLOOKUP(DX21,'Time Breakdown'!$A$9:$E$428,2,1)," ",VLOOKUP(DX22,'Time Breakdown'!$A$9:$E$428,2,1)))</f>
        <v xml:space="preserve"> </v>
      </c>
      <c r="DZ22" s="355"/>
    </row>
    <row r="23" spans="2:130" ht="15" customHeight="1" x14ac:dyDescent="0.3">
      <c r="B23" s="94">
        <f t="shared" si="41"/>
        <v>42054.75000999996</v>
      </c>
      <c r="C23" s="36" t="str">
        <f>IF(B23&lt;'Time Breakdown'!$A$9,"",IF(VLOOKUP(B23,'Time Breakdown'!$A$9:$E$428,2,1)=VLOOKUP(B22,'Time Breakdown'!$A$9:$E$428,2,1)," ",VLOOKUP(B23,'Time Breakdown'!$A$9:$E$428,2,1)))</f>
        <v xml:space="preserve"> </v>
      </c>
      <c r="D23" s="355"/>
      <c r="E23" s="94">
        <f t="shared" si="42"/>
        <v>42055.750099999954</v>
      </c>
      <c r="F23" s="36" t="str">
        <f>IF(E23&lt;'Time Breakdown'!$A$9,"",IF(VLOOKUP(E23,'Time Breakdown'!$A$9:$E$428,2,1)=VLOOKUP(E22,'Time Breakdown'!$A$9:$E$428,2,1)," ",VLOOKUP(E23,'Time Breakdown'!$A$9:$E$428,2,1)))</f>
        <v>Skid to WELL abc, Secure rig</v>
      </c>
      <c r="G23" s="355"/>
      <c r="H23" s="94">
        <f t="shared" si="43"/>
        <v>42056.750099999954</v>
      </c>
      <c r="I23" s="36" t="str">
        <f>IF(H23&lt;'Time Breakdown'!$A$9,"",IF(VLOOKUP(H23,'Time Breakdown'!$A$9:$E$428,2,1)=VLOOKUP(H22,'Time Breakdown'!$A$9:$E$428,2,1)," ",VLOOKUP(H23,'Time Breakdown'!$A$9:$E$428,2,1)))</f>
        <v xml:space="preserve"> </v>
      </c>
      <c r="J23" s="355"/>
      <c r="K23" s="94">
        <f t="shared" si="44"/>
        <v>42057.750099999954</v>
      </c>
      <c r="L23" s="36" t="str">
        <f>IF(K23&lt;'Time Breakdown'!$A$9,"",IF(VLOOKUP(K23,'Time Breakdown'!$A$9:$E$428,2,1)=VLOOKUP(K22,'Time Breakdown'!$A$9:$E$428,2,1)," ",VLOOKUP(K23,'Time Breakdown'!$A$9:$E$428,2,1)))</f>
        <v>Spot pill, POOH</v>
      </c>
      <c r="M23" s="355"/>
      <c r="N23" s="94">
        <f t="shared" si="45"/>
        <v>42058.750099999954</v>
      </c>
      <c r="O23" s="36" t="str">
        <f>IF(N23&lt;'Time Breakdown'!$A$9,"",IF(VLOOKUP(N23,'Time Breakdown'!$A$9:$E$428,2,1)=VLOOKUP(N22,'Time Breakdown'!$A$9:$E$428,2,1)," ",VLOOKUP(N23,'Time Breakdown'!$A$9:$E$428,2,1)))</f>
        <v xml:space="preserve"> </v>
      </c>
      <c r="P23" s="355"/>
      <c r="Q23" s="94">
        <f t="shared" si="46"/>
        <v>42059.750099999954</v>
      </c>
      <c r="R23" s="36" t="str">
        <f>IF(Q23&lt;'Time Breakdown'!$A$9,"",IF(VLOOKUP(Q23,'Time Breakdown'!$A$9:$E$428,2,1)=VLOOKUP(Q22,'Time Breakdown'!$A$9:$E$428,2,1)," ",VLOOKUP(Q23,'Time Breakdown'!$A$9:$E$428,2,1)))</f>
        <v>R/U csg equipment</v>
      </c>
      <c r="S23" s="355"/>
      <c r="T23" s="94">
        <f t="shared" si="4"/>
        <v>42060.750099999954</v>
      </c>
      <c r="U23" s="36" t="str">
        <f>IF(T23&lt;'Time Breakdown'!$A$9,"",IF(VLOOKUP(T23,'Time Breakdown'!$A$9:$E$428,2,1)=VLOOKUP(T22,'Time Breakdown'!$A$9:$E$428,2,1)," ",VLOOKUP(T23,'Time Breakdown'!$A$9:$E$428,2,1)))</f>
        <v>L/D 13-3/8" csg stump, R/D handling eqpt</v>
      </c>
      <c r="V23" s="355"/>
      <c r="W23" s="94">
        <f t="shared" si="5"/>
        <v>42061.750099999954</v>
      </c>
      <c r="X23" s="36" t="str">
        <f>IF(W23&lt;'Time Breakdown'!$A$9,"",IF(VLOOKUP(W23,'Time Breakdown'!$A$9:$E$428,2,1)=VLOOKUP(W22,'Time Breakdown'!$A$9:$E$428,2,1)," ",VLOOKUP(W23,'Time Breakdown'!$A$9:$E$428,2,1)))</f>
        <v xml:space="preserve"> </v>
      </c>
      <c r="Y23" s="355"/>
      <c r="Z23" s="94">
        <f t="shared" si="6"/>
        <v>42062.750099999954</v>
      </c>
      <c r="AA23" s="36" t="str">
        <f>IF(Z23&lt;'Time Breakdown'!$A$9,"",IF(VLOOKUP(Z23,'Time Breakdown'!$A$9:$E$428,2,1)=VLOOKUP(Z22,'Time Breakdown'!$A$9:$E$428,2,1)," ",VLOOKUP(Z23,'Time Breakdown'!$A$9:$E$428,2,1)))</f>
        <v>RIH on 5" DP to ± 1,600 ft</v>
      </c>
      <c r="AB23" s="355"/>
      <c r="AC23" s="94">
        <f t="shared" si="47"/>
        <v>42063.750099999954</v>
      </c>
      <c r="AD23" s="36" t="str">
        <f>IF(AC23&lt;'Time Breakdown'!$A$9,"",IF(VLOOKUP(AC23,'Time Breakdown'!$A$9:$E$428,2,1)=VLOOKUP(AC22,'Time Breakdown'!$A$9:$E$428,2,1)," ",VLOOKUP(AC23,'Time Breakdown'!$A$9:$E$428,2,1)))</f>
        <v xml:space="preserve"> </v>
      </c>
      <c r="AE23" s="355"/>
      <c r="AF23" s="94">
        <f t="shared" si="8"/>
        <v>42064.750099999954</v>
      </c>
      <c r="AG23" s="36" t="str">
        <f>IF(AF23&lt;'Time Breakdown'!$A$9,"",IF(VLOOKUP(AF23,'Time Breakdown'!$A$9:$E$428,2,1)=VLOOKUP(AF22,'Time Breakdown'!$A$9:$E$428,2,1)," ",VLOOKUP(AF23,'Time Breakdown'!$A$9:$E$428,2,1)))</f>
        <v xml:space="preserve"> </v>
      </c>
      <c r="AH23" s="355"/>
      <c r="AI23" s="94">
        <f t="shared" si="9"/>
        <v>42065.750099999954</v>
      </c>
      <c r="AJ23" s="36" t="str">
        <f>IF(AI23&lt;'Time Breakdown'!$A$9,"",IF(VLOOKUP(AI23,'Time Breakdown'!$A$9:$E$428,2,1)=VLOOKUP(AI22,'Time Breakdown'!$A$9:$E$428,2,1)," ",VLOOKUP(AI23,'Time Breakdown'!$A$9:$E$428,2,1)))</f>
        <v xml:space="preserve"> </v>
      </c>
      <c r="AK23" s="355"/>
      <c r="AL23" s="94">
        <f t="shared" si="10"/>
        <v>42066.750099999954</v>
      </c>
      <c r="AM23" s="36" t="str">
        <f>IF(AL23&lt;'Time Breakdown'!$A$9,"",IF(VLOOKUP(AL23,'Time Breakdown'!$A$9:$E$428,2,1)=VLOOKUP(AL22,'Time Breakdown'!$A$9:$E$428,2,1)," ",VLOOKUP(AL23,'Time Breakdown'!$A$9:$E$428,2,1)))</f>
        <v>Pull Wear Bushing</v>
      </c>
      <c r="AN23" s="355"/>
      <c r="AO23" s="94">
        <f t="shared" si="48"/>
        <v>42067.750099999954</v>
      </c>
      <c r="AP23" s="36" t="str">
        <f>IF(AO23&lt;'Time Breakdown'!$A$9,"",IF(VLOOKUP(AO23,'Time Breakdown'!$A$9:$E$428,2,1)=VLOOKUP(AO22,'Time Breakdown'!$A$9:$E$428,2,1)," ",VLOOKUP(AO23,'Time Breakdown'!$A$9:$E$428,2,1)))</f>
        <v xml:space="preserve"> </v>
      </c>
      <c r="AQ23" s="355"/>
      <c r="AR23" s="94">
        <f t="shared" si="12"/>
        <v>42068.750099999954</v>
      </c>
      <c r="AS23" s="36" t="str">
        <f>IF(AR23&lt;'Time Breakdown'!$A$9,"",IF(VLOOKUP(AR23,'Time Breakdown'!$A$9:$E$428,2,1)=VLOOKUP(AR22,'Time Breakdown'!$A$9:$E$428,2,1)," ",VLOOKUP(AR23,'Time Breakdown'!$A$9:$E$428,2,1)))</f>
        <v>Change 9-5/8" rams to blind rams</v>
      </c>
      <c r="AT23" s="355"/>
      <c r="AU23" s="94">
        <f t="shared" si="13"/>
        <v>42069.750099999954</v>
      </c>
      <c r="AV23" s="36" t="str">
        <f>IF(AU23&lt;'Time Breakdown'!$A$9,"",IF(VLOOKUP(AU23,'Time Breakdown'!$A$9:$E$428,2,1)=VLOOKUP(AU22,'Time Breakdown'!$A$9:$E$428,2,1)," ",VLOOKUP(AU23,'Time Breakdown'!$A$9:$E$428,2,1)))</f>
        <v xml:space="preserve"> </v>
      </c>
      <c r="AW23" s="355"/>
      <c r="AX23" s="94">
        <f t="shared" si="14"/>
        <v>42070.750099999954</v>
      </c>
      <c r="AY23" s="36" t="str">
        <f>IF(AX23&lt;'Time Breakdown'!$A$9,"",IF(VLOOKUP(AX23,'Time Breakdown'!$A$9:$E$428,2,1)=VLOOKUP(AX22,'Time Breakdown'!$A$9:$E$428,2,1)," ",VLOOKUP(AX23,'Time Breakdown'!$A$9:$E$428,2,1)))</f>
        <v xml:space="preserve">Service TDS. Set Torque sync. Calibrate depth sensors. </v>
      </c>
      <c r="AZ23" s="355"/>
      <c r="BA23" s="94">
        <f t="shared" si="49"/>
        <v>42071.750099999954</v>
      </c>
      <c r="BB23" s="36" t="str">
        <f>IF(BA23&lt;'Time Breakdown'!$A$9,"",IF(VLOOKUP(BA23,'Time Breakdown'!$A$9:$E$428,2,1)=VLOOKUP(BA22,'Time Breakdown'!$A$9:$E$428,2,1)," ",VLOOKUP(BA23,'Time Breakdown'!$A$9:$E$428,2,1)))</f>
        <v xml:space="preserve"> </v>
      </c>
      <c r="BC23" s="355"/>
      <c r="BD23" s="94">
        <f t="shared" si="16"/>
        <v>42072.750099999954</v>
      </c>
      <c r="BE23" s="36" t="str">
        <f>IF(BD23&lt;'Time Breakdown'!$A$9,"",IF(VLOOKUP(BD23,'Time Breakdown'!$A$9:$E$428,2,1)=VLOOKUP(BD22,'Time Breakdown'!$A$9:$E$428,2,1)," ",VLOOKUP(BD23,'Time Breakdown'!$A$9:$E$428,2,1)))</f>
        <v xml:space="preserve"> </v>
      </c>
      <c r="BF23" s="355"/>
      <c r="BG23" s="94">
        <f t="shared" si="17"/>
        <v>42073.750099999954</v>
      </c>
      <c r="BH23" s="36" t="str">
        <f>IF(BG23&lt;'Time Breakdown'!$A$9,"",IF(VLOOKUP(BG23,'Time Breakdown'!$A$9:$E$428,2,1)=VLOOKUP(BG22,'Time Breakdown'!$A$9:$E$428,2,1)," ",VLOOKUP(BG23,'Time Breakdown'!$A$9:$E$428,2,1)))</f>
        <v>Drill 8-1/2" hole frm  19,768  ft to 20,670 ft</v>
      </c>
      <c r="BI23" s="355"/>
      <c r="BJ23" s="94">
        <f t="shared" si="18"/>
        <v>42074.750099999954</v>
      </c>
      <c r="BK23" s="36" t="str">
        <f>IF(BJ23&lt;'Time Breakdown'!$A$9,"",IF(VLOOKUP(BJ23,'Time Breakdown'!$A$9:$E$428,2,1)=VLOOKUP(BJ22,'Time Breakdown'!$A$9:$E$428,2,1)," ",VLOOKUP(BJ23,'Time Breakdown'!$A$9:$E$428,2,1)))</f>
        <v xml:space="preserve"> </v>
      </c>
      <c r="BL23" s="355"/>
      <c r="BM23" s="94">
        <f t="shared" si="50"/>
        <v>42075.750099999954</v>
      </c>
      <c r="BN23" s="36" t="str">
        <f>IF(BM23&lt;'Time Breakdown'!$A$9,"",IF(VLOOKUP(BM23,'Time Breakdown'!$A$9:$E$428,2,1)=VLOOKUP(BM22,'Time Breakdown'!$A$9:$E$428,2,1)," ",VLOOKUP(BM23,'Time Breakdown'!$A$9:$E$428,2,1)))</f>
        <v xml:space="preserve"> </v>
      </c>
      <c r="BO23" s="355"/>
      <c r="BP23" s="94">
        <f t="shared" si="20"/>
        <v>42076.750099999954</v>
      </c>
      <c r="BQ23" s="36" t="str">
        <f>IF(BP23&lt;'Time Breakdown'!$A$9,"",IF(VLOOKUP(BP23,'Time Breakdown'!$A$9:$E$428,2,1)=VLOOKUP(BP22,'Time Breakdown'!$A$9:$E$428,2,1)," ",VLOOKUP(BP23,'Time Breakdown'!$A$9:$E$428,2,1)))</f>
        <v xml:space="preserve"> </v>
      </c>
      <c r="BR23" s="355"/>
      <c r="BS23" s="94">
        <f t="shared" si="21"/>
        <v>42077.750099999954</v>
      </c>
      <c r="BT23" s="36" t="str">
        <f>IF(BS23&lt;'Time Breakdown'!$A$9,"",IF(VLOOKUP(BS23,'Time Breakdown'!$A$9:$E$428,2,1)=VLOOKUP(BS22,'Time Breakdown'!$A$9:$E$428,2,1)," ",VLOOKUP(BS23,'Time Breakdown'!$A$9:$E$428,2,1)))</f>
        <v xml:space="preserve"> </v>
      </c>
      <c r="BU23" s="355"/>
      <c r="BV23" s="94">
        <f t="shared" si="22"/>
        <v>42078.750099999954</v>
      </c>
      <c r="BW23" s="36" t="str">
        <f>IF(BV23&lt;'Time Breakdown'!$A$9,"",IF(VLOOKUP(BV23,'Time Breakdown'!$A$9:$E$428,2,1)=VLOOKUP(BV22,'Time Breakdown'!$A$9:$E$428,2,1)," ",VLOOKUP(BV23,'Time Breakdown'!$A$9:$E$428,2,1)))</f>
        <v>RIH 5 x 7" liner # 1 on  5" DP to ± 17,300 ft</v>
      </c>
      <c r="BX23" s="355"/>
      <c r="BY23" s="94">
        <f t="shared" si="51"/>
        <v>42079.750099999954</v>
      </c>
      <c r="BZ23" s="36" t="str">
        <f>IF(BY23&lt;'Time Breakdown'!$A$9,"",IF(VLOOKUP(BY23,'Time Breakdown'!$A$9:$E$428,2,1)=VLOOKUP(BY22,'Time Breakdown'!$A$9:$E$428,2,1)," ",VLOOKUP(BY23,'Time Breakdown'!$A$9:$E$428,2,1)))</f>
        <v>Drop setting ball &amp; release liner</v>
      </c>
      <c r="CA23" s="355"/>
      <c r="CB23" s="94">
        <f t="shared" si="24"/>
        <v>42080.750099999954</v>
      </c>
      <c r="CC23" s="36" t="str">
        <f>IF(CB23&lt;'Time Breakdown'!$A$9,"",IF(VLOOKUP(CB23,'Time Breakdown'!$A$9:$E$428,2,1)=VLOOKUP(CB22,'Time Breakdown'!$A$9:$E$428,2,1)," ",VLOOKUP(CB23,'Time Breakdown'!$A$9:$E$428,2,1)))</f>
        <v xml:space="preserve"> </v>
      </c>
      <c r="CD23" s="355"/>
      <c r="CE23" s="94">
        <f t="shared" si="25"/>
        <v>42081.750099999954</v>
      </c>
      <c r="CF23" s="36" t="str">
        <f>IF(CE23&lt;'Time Breakdown'!$A$9,"",IF(VLOOKUP(CE23,'Time Breakdown'!$A$9:$E$428,2,1)=VLOOKUP(CE22,'Time Breakdown'!$A$9:$E$428,2,1)," ",VLOOKUP(CE23,'Time Breakdown'!$A$9:$E$428,2,1)))</f>
        <v>Dry Ream from ± 17,650 ft to ± 19,168 ft</v>
      </c>
      <c r="CG23" s="355"/>
      <c r="CH23" s="94">
        <f t="shared" si="26"/>
        <v>42082.750099999954</v>
      </c>
      <c r="CI23" s="36" t="str">
        <f>IF(CH23&lt;'Time Breakdown'!$A$9,"",IF(VLOOKUP(CH23,'Time Breakdown'!$A$9:$E$428,2,1)=VLOOKUP(CH22,'Time Breakdown'!$A$9:$E$428,2,1)," ",VLOOKUP(CH23,'Time Breakdown'!$A$9:$E$428,2,1)))</f>
        <v xml:space="preserve">RIH 4,725 ft pre-drilled 7" liner #3 </v>
      </c>
      <c r="CJ23" s="355"/>
      <c r="CK23" s="94">
        <f t="shared" si="52"/>
        <v>42083.750099999954</v>
      </c>
      <c r="CL23" s="36" t="str">
        <f>IF(CK23&lt;'Time Breakdown'!$A$9,"",IF(VLOOKUP(CK23,'Time Breakdown'!$A$9:$E$428,2,1)=VLOOKUP(CK22,'Time Breakdown'!$A$9:$E$428,2,1)," ",VLOOKUP(CK23,'Time Breakdown'!$A$9:$E$428,2,1)))</f>
        <v xml:space="preserve"> </v>
      </c>
      <c r="CM23" s="355"/>
      <c r="CN23" s="94">
        <f t="shared" si="28"/>
        <v>42084.750099999954</v>
      </c>
      <c r="CO23" s="36" t="str">
        <f>IF(CN23&lt;'Time Breakdown'!$A$9,"",IF(VLOOKUP(CN23,'Time Breakdown'!$A$9:$E$428,2,1)=VLOOKUP(CN22,'Time Breakdown'!$A$9:$E$428,2,1)," ",VLOOKUP(CN23,'Time Breakdown'!$A$9:$E$428,2,1)))</f>
        <v>P/U 5 stds HWDP and 21 singles of HWDP</v>
      </c>
      <c r="CP23" s="355"/>
      <c r="CQ23" s="94">
        <f t="shared" si="29"/>
        <v>42085.750099999954</v>
      </c>
      <c r="CR23" s="36" t="str">
        <f>IF(CQ23&lt;'Time Breakdown'!$A$9,"",IF(VLOOKUP(CQ23,'Time Breakdown'!$A$9:$E$428,2,1)=VLOOKUP(CQ22,'Time Breakdown'!$A$9:$E$428,2,1)," ",VLOOKUP(CQ23,'Time Breakdown'!$A$9:$E$428,2,1)))</f>
        <v>Scrape pkr setting intervals 8,006 ft and 9,511 ft</v>
      </c>
      <c r="CS23" s="355"/>
      <c r="CT23" s="94">
        <f t="shared" si="30"/>
        <v>42086.750099999954</v>
      </c>
      <c r="CU23" s="36" t="str">
        <f>IF(CT23&lt;'Time Breakdown'!$A$9,"",IF(VLOOKUP(CT23,'Time Breakdown'!$A$9:$E$428,2,1)=VLOOKUP(CT22,'Time Breakdown'!$A$9:$E$428,2,1)," ",VLOOKUP(CT23,'Time Breakdown'!$A$9:$E$428,2,1)))</f>
        <v xml:space="preserve">RIH lower completion on +- 12 stds 4" DP </v>
      </c>
      <c r="CV23" s="355"/>
      <c r="CW23" s="94">
        <f t="shared" si="53"/>
        <v>42087.750099999954</v>
      </c>
      <c r="CX23" s="36" t="str">
        <f>IF(CW23&lt;'Time Breakdown'!$A$9,"",IF(VLOOKUP(CW23,'Time Breakdown'!$A$9:$E$428,2,1)=VLOOKUP(CW22,'Time Breakdown'!$A$9:$E$428,2,1)," ",VLOOKUP(CW23,'Time Breakdown'!$A$9:$E$428,2,1)))</f>
        <v xml:space="preserve"> </v>
      </c>
      <c r="CY23" s="355"/>
      <c r="CZ23" s="94">
        <f t="shared" si="32"/>
        <v>42088.750099999954</v>
      </c>
      <c r="DA23" s="36" t="str">
        <f>IF(CZ23&lt;'Time Breakdown'!$A$9,"",IF(VLOOKUP(CZ23,'Time Breakdown'!$A$9:$E$428,2,1)=VLOOKUP(CZ22,'Time Breakdown'!$A$9:$E$428,2,1)," ",VLOOKUP(CZ23,'Time Breakdown'!$A$9:$E$428,2,1)))</f>
        <v xml:space="preserve"> </v>
      </c>
      <c r="DB23" s="355"/>
      <c r="DC23" s="94">
        <f t="shared" si="33"/>
        <v>42089.750099999954</v>
      </c>
      <c r="DD23" s="36" t="str">
        <f>IF(DC23&lt;'Time Breakdown'!$A$9,"",IF(VLOOKUP(DC23,'Time Breakdown'!$A$9:$E$428,2,1)=VLOOKUP(DC22,'Time Breakdown'!$A$9:$E$428,2,1)," ",VLOOKUP(DC23,'Time Breakdown'!$A$9:$E$428,2,1)))</f>
        <v xml:space="preserve"> </v>
      </c>
      <c r="DE23" s="355"/>
      <c r="DF23" s="94">
        <f t="shared" si="34"/>
        <v>42090.750099999954</v>
      </c>
      <c r="DG23" s="36" t="str">
        <f>IF(DF23&lt;'Time Breakdown'!$A$9,"",IF(VLOOKUP(DF23,'Time Breakdown'!$A$9:$E$428,2,1)=VLOOKUP(DF22,'Time Breakdown'!$A$9:$E$428,2,1)," ",VLOOKUP(DF23,'Time Breakdown'!$A$9:$E$428,2,1)))</f>
        <v>Land hanger, P/T annular seal, O/P test</v>
      </c>
      <c r="DH23" s="355"/>
      <c r="DI23" s="94">
        <f t="shared" si="54"/>
        <v>42091.750099999954</v>
      </c>
      <c r="DJ23" s="36" t="str">
        <f>IF(DI23&lt;'Time Breakdown'!$A$9,"",IF(VLOOKUP(DI23,'Time Breakdown'!$A$9:$E$428,2,1)=VLOOKUP(DI22,'Time Breakdown'!$A$9:$E$428,2,1)," ",VLOOKUP(DI23,'Time Breakdown'!$A$9:$E$428,2,1)))</f>
        <v xml:space="preserve"> </v>
      </c>
      <c r="DK23" s="355"/>
      <c r="DL23" s="94">
        <f t="shared" si="36"/>
        <v>42092.750099999954</v>
      </c>
      <c r="DM23" s="36" t="str">
        <f>IF(DL23&lt;'Time Breakdown'!$A$9,"",IF(VLOOKUP(DL23,'Time Breakdown'!$A$9:$E$428,2,1)=VLOOKUP(DL22,'Time Breakdown'!$A$9:$E$428,2,1)," ",VLOOKUP(DL23,'Time Breakdown'!$A$9:$E$428,2,1)))</f>
        <v xml:space="preserve"> </v>
      </c>
      <c r="DN23" s="355"/>
      <c r="DO23" s="94">
        <f t="shared" si="37"/>
        <v>42093.750099999954</v>
      </c>
      <c r="DP23" s="36" t="str">
        <f>IF(DO23&lt;'Time Breakdown'!$A$9,"",IF(VLOOKUP(DO23,'Time Breakdown'!$A$9:$E$428,2,1)=VLOOKUP(DO22,'Time Breakdown'!$A$9:$E$428,2,1)," ",VLOOKUP(DO23,'Time Breakdown'!$A$9:$E$428,2,1)))</f>
        <v xml:space="preserve"> </v>
      </c>
      <c r="DQ23" s="355"/>
      <c r="DR23" s="94">
        <f t="shared" si="38"/>
        <v>42094.750099999954</v>
      </c>
      <c r="DS23" s="36" t="str">
        <f>IF(DR23&lt;'Time Breakdown'!$A$9,"",IF(VLOOKUP(DR23,'Time Breakdown'!$A$9:$E$428,2,1)=VLOOKUP(DR22,'Time Breakdown'!$A$9:$E$428,2,1)," ",VLOOKUP(DR23,'Time Breakdown'!$A$9:$E$428,2,1)))</f>
        <v xml:space="preserve"> </v>
      </c>
      <c r="DT23" s="355"/>
      <c r="DU23" s="94">
        <f t="shared" si="55"/>
        <v>42095.750099999954</v>
      </c>
      <c r="DV23" s="36" t="str">
        <f>IF(DU23&lt;'Time Breakdown'!$A$9,"",IF(VLOOKUP(DU23,'Time Breakdown'!$A$9:$E$428,2,1)=VLOOKUP(DU22,'Time Breakdown'!$A$9:$E$428,2,1)," ",VLOOKUP(DU23,'Time Breakdown'!$A$9:$E$428,2,1)))</f>
        <v xml:space="preserve"> </v>
      </c>
      <c r="DW23" s="355"/>
      <c r="DX23" s="94">
        <f t="shared" si="40"/>
        <v>42096.750099999954</v>
      </c>
      <c r="DY23" s="36" t="str">
        <f>IF(DX23&lt;'Time Breakdown'!$A$9,"",IF(VLOOKUP(DX23,'Time Breakdown'!$A$9:$E$428,2,1)=VLOOKUP(DX22,'Time Breakdown'!$A$9:$E$428,2,1)," ",VLOOKUP(DX23,'Time Breakdown'!$A$9:$E$428,2,1)))</f>
        <v xml:space="preserve"> </v>
      </c>
      <c r="DZ23" s="355"/>
    </row>
    <row r="24" spans="2:130" ht="15" customHeight="1" x14ac:dyDescent="0.3">
      <c r="B24" s="94">
        <f t="shared" si="41"/>
        <v>42054.791676666624</v>
      </c>
      <c r="C24" s="36" t="str">
        <f>IF(B24&lt;'Time Breakdown'!$A$9,"",IF(VLOOKUP(B24,'Time Breakdown'!$A$9:$E$428,2,1)=VLOOKUP(B23,'Time Breakdown'!$A$9:$E$428,2,1)," ",VLOOKUP(B24,'Time Breakdown'!$A$9:$E$428,2,1)))</f>
        <v xml:space="preserve"> </v>
      </c>
      <c r="D24" s="355"/>
      <c r="E24" s="94">
        <f t="shared" si="42"/>
        <v>42055.791766666618</v>
      </c>
      <c r="F24" s="36" t="str">
        <f>IF(E24&lt;'Time Breakdown'!$A$9,"",IF(VLOOKUP(E24,'Time Breakdown'!$A$9:$E$428,2,1)=VLOOKUP(E23,'Time Breakdown'!$A$9:$E$428,2,1)," ",VLOOKUP(E24,'Time Breakdown'!$A$9:$E$428,2,1)))</f>
        <v xml:space="preserve"> </v>
      </c>
      <c r="G24" s="355"/>
      <c r="H24" s="94">
        <f t="shared" si="43"/>
        <v>42056.791766666618</v>
      </c>
      <c r="I24" s="36" t="str">
        <f>IF(H24&lt;'Time Breakdown'!$A$9,"",IF(VLOOKUP(H24,'Time Breakdown'!$A$9:$E$428,2,1)=VLOOKUP(H23,'Time Breakdown'!$A$9:$E$428,2,1)," ",VLOOKUP(H24,'Time Breakdown'!$A$9:$E$428,2,1)))</f>
        <v xml:space="preserve"> </v>
      </c>
      <c r="J24" s="355"/>
      <c r="K24" s="94">
        <f t="shared" si="44"/>
        <v>42057.791766666618</v>
      </c>
      <c r="L24" s="36" t="str">
        <f>IF(K24&lt;'Time Breakdown'!$A$9,"",IF(VLOOKUP(K24,'Time Breakdown'!$A$9:$E$428,2,1)=VLOOKUP(K23,'Time Breakdown'!$A$9:$E$428,2,1)," ",VLOOKUP(K24,'Time Breakdown'!$A$9:$E$428,2,1)))</f>
        <v xml:space="preserve"> </v>
      </c>
      <c r="M24" s="355"/>
      <c r="N24" s="94">
        <f t="shared" si="45"/>
        <v>42058.791766666618</v>
      </c>
      <c r="O24" s="36" t="str">
        <f>IF(N24&lt;'Time Breakdown'!$A$9,"",IF(VLOOKUP(N24,'Time Breakdown'!$A$9:$E$428,2,1)=VLOOKUP(N23,'Time Breakdown'!$A$9:$E$428,2,1)," ",VLOOKUP(N24,'Time Breakdown'!$A$9:$E$428,2,1)))</f>
        <v xml:space="preserve"> </v>
      </c>
      <c r="P24" s="355"/>
      <c r="Q24" s="94">
        <f t="shared" si="46"/>
        <v>42059.791766666618</v>
      </c>
      <c r="R24" s="36" t="str">
        <f>IF(Q24&lt;'Time Breakdown'!$A$9,"",IF(VLOOKUP(Q24,'Time Breakdown'!$A$9:$E$428,2,1)=VLOOKUP(Q23,'Time Breakdown'!$A$9:$E$428,2,1)," ",VLOOKUP(Q24,'Time Breakdown'!$A$9:$E$428,2,1)))</f>
        <v xml:space="preserve"> </v>
      </c>
      <c r="S24" s="355"/>
      <c r="T24" s="94">
        <f t="shared" si="4"/>
        <v>42060.791766666618</v>
      </c>
      <c r="U24" s="36" t="str">
        <f>IF(T24&lt;'Time Breakdown'!$A$9,"",IF(VLOOKUP(T24,'Time Breakdown'!$A$9:$E$428,2,1)=VLOOKUP(T23,'Time Breakdown'!$A$9:$E$428,2,1)," ",VLOOKUP(T24,'Time Breakdown'!$A$9:$E$428,2,1)))</f>
        <v xml:space="preserve"> </v>
      </c>
      <c r="V24" s="355"/>
      <c r="W24" s="94">
        <f t="shared" si="5"/>
        <v>42061.791766666618</v>
      </c>
      <c r="X24" s="36" t="str">
        <f>IF(W24&lt;'Time Breakdown'!$A$9,"",IF(VLOOKUP(W24,'Time Breakdown'!$A$9:$E$428,2,1)=VLOOKUP(W23,'Time Breakdown'!$A$9:$E$428,2,1)," ",VLOOKUP(W24,'Time Breakdown'!$A$9:$E$428,2,1)))</f>
        <v>Drill out plugs, baffle, shoe track cement and shoe</v>
      </c>
      <c r="Y24" s="355"/>
      <c r="Z24" s="94">
        <f t="shared" si="6"/>
        <v>42062.791766666618</v>
      </c>
      <c r="AA24" s="36" t="str">
        <f>IF(Z24&lt;'Time Breakdown'!$A$9,"",IF(VLOOKUP(Z24,'Time Breakdown'!$A$9:$E$428,2,1)=VLOOKUP(Z23,'Time Breakdown'!$A$9:$E$428,2,1)," ",VLOOKUP(Z24,'Time Breakdown'!$A$9:$E$428,2,1)))</f>
        <v>Shallow test tools</v>
      </c>
      <c r="AB24" s="355"/>
      <c r="AC24" s="94">
        <f t="shared" si="47"/>
        <v>42063.791766666618</v>
      </c>
      <c r="AD24" s="36" t="str">
        <f>IF(AC24&lt;'Time Breakdown'!$A$9,"",IF(VLOOKUP(AC24,'Time Breakdown'!$A$9:$E$428,2,1)=VLOOKUP(AC23,'Time Breakdown'!$A$9:$E$428,2,1)," ",VLOOKUP(AC24,'Time Breakdown'!$A$9:$E$428,2,1)))</f>
        <v xml:space="preserve"> </v>
      </c>
      <c r="AE24" s="355"/>
      <c r="AF24" s="94">
        <f t="shared" si="8"/>
        <v>42064.791766666618</v>
      </c>
      <c r="AG24" s="36" t="str">
        <f>IF(AF24&lt;'Time Breakdown'!$A$9,"",IF(VLOOKUP(AF24,'Time Breakdown'!$A$9:$E$428,2,1)=VLOOKUP(AF23,'Time Breakdown'!$A$9:$E$428,2,1)," ",VLOOKUP(AF24,'Time Breakdown'!$A$9:$E$428,2,1)))</f>
        <v xml:space="preserve"> </v>
      </c>
      <c r="AH24" s="355"/>
      <c r="AI24" s="94">
        <f t="shared" si="9"/>
        <v>42065.791766666618</v>
      </c>
      <c r="AJ24" s="36" t="str">
        <f>IF(AI24&lt;'Time Breakdown'!$A$9,"",IF(VLOOKUP(AI24,'Time Breakdown'!$A$9:$E$428,2,1)=VLOOKUP(AI23,'Time Breakdown'!$A$9:$E$428,2,1)," ",VLOOKUP(AI24,'Time Breakdown'!$A$9:$E$428,2,1)))</f>
        <v xml:space="preserve"> </v>
      </c>
      <c r="AK24" s="355"/>
      <c r="AL24" s="94">
        <f t="shared" si="10"/>
        <v>42066.791766666618</v>
      </c>
      <c r="AM24" s="36" t="str">
        <f>IF(AL24&lt;'Time Breakdown'!$A$9,"",IF(VLOOKUP(AL24,'Time Breakdown'!$A$9:$E$428,2,1)=VLOOKUP(AL23,'Time Breakdown'!$A$9:$E$428,2,1)," ",VLOOKUP(AL24,'Time Breakdown'!$A$9:$E$428,2,1)))</f>
        <v xml:space="preserve"> Jet WH and BOP.</v>
      </c>
      <c r="AN24" s="355"/>
      <c r="AO24" s="94">
        <f t="shared" si="48"/>
        <v>42067.791766666618</v>
      </c>
      <c r="AP24" s="36" t="str">
        <f>IF(AO24&lt;'Time Breakdown'!$A$9,"",IF(VLOOKUP(AO24,'Time Breakdown'!$A$9:$E$428,2,1)=VLOOKUP(AO23,'Time Breakdown'!$A$9:$E$428,2,1)," ",VLOOKUP(AO24,'Time Breakdown'!$A$9:$E$428,2,1)))</f>
        <v xml:space="preserve"> </v>
      </c>
      <c r="AQ24" s="355"/>
      <c r="AR24" s="94">
        <f t="shared" si="12"/>
        <v>42068.791766666618</v>
      </c>
      <c r="AS24" s="36" t="str">
        <f>IF(AR24&lt;'Time Breakdown'!$A$9,"",IF(VLOOKUP(AR24,'Time Breakdown'!$A$9:$E$428,2,1)=VLOOKUP(AR23,'Time Breakdown'!$A$9:$E$428,2,1)," ",VLOOKUP(AR24,'Time Breakdown'!$A$9:$E$428,2,1)))</f>
        <v xml:space="preserve"> </v>
      </c>
      <c r="AT24" s="355"/>
      <c r="AU24" s="94">
        <f t="shared" si="13"/>
        <v>42069.791766666618</v>
      </c>
      <c r="AV24" s="36" t="str">
        <f>IF(AU24&lt;'Time Breakdown'!$A$9,"",IF(VLOOKUP(AU24,'Time Breakdown'!$A$9:$E$428,2,1)=VLOOKUP(AU23,'Time Breakdown'!$A$9:$E$428,2,1)," ",VLOOKUP(AU24,'Time Breakdown'!$A$9:$E$428,2,1)))</f>
        <v xml:space="preserve"> </v>
      </c>
      <c r="AW24" s="355"/>
      <c r="AX24" s="94">
        <f t="shared" si="14"/>
        <v>42070.791766666618</v>
      </c>
      <c r="AY24" s="36" t="str">
        <f>IF(AX24&lt;'Time Breakdown'!$A$9,"",IF(VLOOKUP(AX24,'Time Breakdown'!$A$9:$E$428,2,1)=VLOOKUP(AX23,'Time Breakdown'!$A$9:$E$428,2,1)," ",VLOOKUP(AX24,'Time Breakdown'!$A$9:$E$428,2,1)))</f>
        <v xml:space="preserve">RIH, drill out cmt,  displace to 9.5 ppg mud. </v>
      </c>
      <c r="AZ24" s="355"/>
      <c r="BA24" s="94">
        <f t="shared" si="49"/>
        <v>42071.791766666618</v>
      </c>
      <c r="BB24" s="36" t="str">
        <f>IF(BA24&lt;'Time Breakdown'!$A$9,"",IF(VLOOKUP(BA24,'Time Breakdown'!$A$9:$E$428,2,1)=VLOOKUP(BA23,'Time Breakdown'!$A$9:$E$428,2,1)," ",VLOOKUP(BA24,'Time Breakdown'!$A$9:$E$428,2,1)))</f>
        <v xml:space="preserve"> </v>
      </c>
      <c r="BC24" s="355"/>
      <c r="BD24" s="94">
        <f t="shared" si="16"/>
        <v>42072.791766666618</v>
      </c>
      <c r="BE24" s="36" t="str">
        <f>IF(BD24&lt;'Time Breakdown'!$A$9,"",IF(VLOOKUP(BD24,'Time Breakdown'!$A$9:$E$428,2,1)=VLOOKUP(BD23,'Time Breakdown'!$A$9:$E$428,2,1)," ",VLOOKUP(BD24,'Time Breakdown'!$A$9:$E$428,2,1)))</f>
        <v xml:space="preserve"> </v>
      </c>
      <c r="BF24" s="355"/>
      <c r="BG24" s="94">
        <f t="shared" si="17"/>
        <v>42073.791766666618</v>
      </c>
      <c r="BH24" s="36" t="str">
        <f>IF(BG24&lt;'Time Breakdown'!$A$9,"",IF(VLOOKUP(BG24,'Time Breakdown'!$A$9:$E$428,2,1)=VLOOKUP(BG23,'Time Breakdown'!$A$9:$E$428,2,1)," ",VLOOKUP(BG24,'Time Breakdown'!$A$9:$E$428,2,1)))</f>
        <v xml:space="preserve"> </v>
      </c>
      <c r="BI24" s="355"/>
      <c r="BJ24" s="94">
        <f t="shared" si="18"/>
        <v>42074.791766666618</v>
      </c>
      <c r="BK24" s="36" t="str">
        <f>IF(BJ24&lt;'Time Breakdown'!$A$9,"",IF(VLOOKUP(BJ24,'Time Breakdown'!$A$9:$E$428,2,1)=VLOOKUP(BJ23,'Time Breakdown'!$A$9:$E$428,2,1)," ",VLOOKUP(BJ24,'Time Breakdown'!$A$9:$E$428,2,1)))</f>
        <v xml:space="preserve"> </v>
      </c>
      <c r="BL24" s="355"/>
      <c r="BM24" s="94">
        <f t="shared" si="50"/>
        <v>42075.791766666618</v>
      </c>
      <c r="BN24" s="36" t="str">
        <f>IF(BM24&lt;'Time Breakdown'!$A$9,"",IF(VLOOKUP(BM24,'Time Breakdown'!$A$9:$E$428,2,1)=VLOOKUP(BM23,'Time Breakdown'!$A$9:$E$428,2,1)," ",VLOOKUP(BM24,'Time Breakdown'!$A$9:$E$428,2,1)))</f>
        <v xml:space="preserve"> </v>
      </c>
      <c r="BO24" s="355"/>
      <c r="BP24" s="94">
        <f t="shared" si="20"/>
        <v>42076.791766666618</v>
      </c>
      <c r="BQ24" s="36" t="str">
        <f>IF(BP24&lt;'Time Breakdown'!$A$9,"",IF(VLOOKUP(BP24,'Time Breakdown'!$A$9:$E$428,2,1)=VLOOKUP(BP23,'Time Breakdown'!$A$9:$E$428,2,1)," ",VLOOKUP(BP24,'Time Breakdown'!$A$9:$E$428,2,1)))</f>
        <v xml:space="preserve"> </v>
      </c>
      <c r="BR24" s="355"/>
      <c r="BS24" s="94">
        <f t="shared" si="21"/>
        <v>42077.791766666618</v>
      </c>
      <c r="BT24" s="36" t="str">
        <f>IF(BS24&lt;'Time Breakdown'!$A$9,"",IF(VLOOKUP(BS24,'Time Breakdown'!$A$9:$E$428,2,1)=VLOOKUP(BS23,'Time Breakdown'!$A$9:$E$428,2,1)," ",VLOOKUP(BS24,'Time Breakdown'!$A$9:$E$428,2,1)))</f>
        <v xml:space="preserve"> </v>
      </c>
      <c r="BU24" s="355"/>
      <c r="BV24" s="94">
        <f t="shared" si="22"/>
        <v>42078.791766666618</v>
      </c>
      <c r="BW24" s="36" t="str">
        <f>IF(BV24&lt;'Time Breakdown'!$A$9,"",IF(VLOOKUP(BV24,'Time Breakdown'!$A$9:$E$428,2,1)=VLOOKUP(BV23,'Time Breakdown'!$A$9:$E$428,2,1)," ",VLOOKUP(BV24,'Time Breakdown'!$A$9:$E$428,2,1)))</f>
        <v xml:space="preserve"> </v>
      </c>
      <c r="BX24" s="355"/>
      <c r="BY24" s="94">
        <f t="shared" si="51"/>
        <v>42079.791766666618</v>
      </c>
      <c r="BZ24" s="36" t="str">
        <f>IF(BY24&lt;'Time Breakdown'!$A$9,"",IF(VLOOKUP(BY24,'Time Breakdown'!$A$9:$E$428,2,1)=VLOOKUP(BY23,'Time Breakdown'!$A$9:$E$428,2,1)," ",VLOOKUP(BY24,'Time Breakdown'!$A$9:$E$428,2,1)))</f>
        <v>B/R OOH 3 stds</v>
      </c>
      <c r="CA24" s="355"/>
      <c r="CB24" s="94">
        <f t="shared" si="24"/>
        <v>42080.791766666618</v>
      </c>
      <c r="CC24" s="36" t="str">
        <f>IF(CB24&lt;'Time Breakdown'!$A$9,"",IF(VLOOKUP(CB24,'Time Breakdown'!$A$9:$E$428,2,1)=VLOOKUP(CB23,'Time Breakdown'!$A$9:$E$428,2,1)," ",VLOOKUP(CB24,'Time Breakdown'!$A$9:$E$428,2,1)))</f>
        <v xml:space="preserve"> </v>
      </c>
      <c r="CD24" s="355"/>
      <c r="CE24" s="94">
        <f t="shared" si="25"/>
        <v>42081.791766666618</v>
      </c>
      <c r="CF24" s="36" t="str">
        <f>IF(CE24&lt;'Time Breakdown'!$A$9,"",IF(VLOOKUP(CE24,'Time Breakdown'!$A$9:$E$428,2,1)=VLOOKUP(CE23,'Time Breakdown'!$A$9:$E$428,2,1)," ",VLOOKUP(CE24,'Time Breakdown'!$A$9:$E$428,2,1)))</f>
        <v xml:space="preserve"> </v>
      </c>
      <c r="CG24" s="355"/>
      <c r="CH24" s="94">
        <f t="shared" si="26"/>
        <v>42082.791766666618</v>
      </c>
      <c r="CI24" s="36" t="str">
        <f>IF(CH24&lt;'Time Breakdown'!$A$9,"",IF(VLOOKUP(CH24,'Time Breakdown'!$A$9:$E$428,2,1)=VLOOKUP(CH23,'Time Breakdown'!$A$9:$E$428,2,1)," ",VLOOKUP(CH24,'Time Breakdown'!$A$9:$E$428,2,1)))</f>
        <v xml:space="preserve"> </v>
      </c>
      <c r="CJ24" s="355"/>
      <c r="CK24" s="94">
        <f t="shared" si="52"/>
        <v>42083.791766666618</v>
      </c>
      <c r="CL24" s="36" t="str">
        <f>IF(CK24&lt;'Time Breakdown'!$A$9,"",IF(VLOOKUP(CK24,'Time Breakdown'!$A$9:$E$428,2,1)=VLOOKUP(CK23,'Time Breakdown'!$A$9:$E$428,2,1)," ",VLOOKUP(CK24,'Time Breakdown'!$A$9:$E$428,2,1)))</f>
        <v xml:space="preserve">F/C well, POOH to surface </v>
      </c>
      <c r="CM24" s="355"/>
      <c r="CN24" s="94">
        <f t="shared" si="28"/>
        <v>42084.791766666618</v>
      </c>
      <c r="CO24" s="36" t="str">
        <f>IF(CN24&lt;'Time Breakdown'!$A$9,"",IF(VLOOKUP(CN24,'Time Breakdown'!$A$9:$E$428,2,1)=VLOOKUP(CN23,'Time Breakdown'!$A$9:$E$428,2,1)," ",VLOOKUP(CN24,'Time Breakdown'!$A$9:$E$428,2,1)))</f>
        <v xml:space="preserve"> </v>
      </c>
      <c r="CP24" s="355"/>
      <c r="CQ24" s="94">
        <f t="shared" si="29"/>
        <v>42085.791766666618</v>
      </c>
      <c r="CR24" s="36" t="str">
        <f>IF(CQ24&lt;'Time Breakdown'!$A$9,"",IF(VLOOKUP(CQ24,'Time Breakdown'!$A$9:$E$428,2,1)=VLOOKUP(CQ23,'Time Breakdown'!$A$9:$E$428,2,1)," ",VLOOKUP(CQ24,'Time Breakdown'!$A$9:$E$428,2,1)))</f>
        <v xml:space="preserve">R/U 3-1/2" handling equipment </v>
      </c>
      <c r="CS24" s="355"/>
      <c r="CT24" s="94">
        <f t="shared" si="30"/>
        <v>42086.791766666618</v>
      </c>
      <c r="CU24" s="36" t="str">
        <f>IF(CT24&lt;'Time Breakdown'!$A$9,"",IF(VLOOKUP(CT24,'Time Breakdown'!$A$9:$E$428,2,1)=VLOOKUP(CT23,'Time Breakdown'!$A$9:$E$428,2,1)," ",VLOOKUP(CT24,'Time Breakdown'!$A$9:$E$428,2,1)))</f>
        <v xml:space="preserve"> </v>
      </c>
      <c r="CV24" s="355"/>
      <c r="CW24" s="94">
        <f t="shared" si="53"/>
        <v>42087.791766666618</v>
      </c>
      <c r="CX24" s="36" t="str">
        <f>IF(CW24&lt;'Time Breakdown'!$A$9,"",IF(VLOOKUP(CW24,'Time Breakdown'!$A$9:$E$428,2,1)=VLOOKUP(CW23,'Time Breakdown'!$A$9:$E$428,2,1)," ",VLOOKUP(CW24,'Time Breakdown'!$A$9:$E$428,2,1)))</f>
        <v xml:space="preserve"> </v>
      </c>
      <c r="CY24" s="355"/>
      <c r="CZ24" s="94">
        <f t="shared" si="32"/>
        <v>42088.791766666618</v>
      </c>
      <c r="DA24" s="36" t="str">
        <f>IF(CZ24&lt;'Time Breakdown'!$A$9,"",IF(VLOOKUP(CZ24,'Time Breakdown'!$A$9:$E$428,2,1)=VLOOKUP(CZ23,'Time Breakdown'!$A$9:$E$428,2,1)," ",VLOOKUP(CZ24,'Time Breakdown'!$A$9:$E$428,2,1)))</f>
        <v xml:space="preserve"> </v>
      </c>
      <c r="DB24" s="355"/>
      <c r="DC24" s="94">
        <f t="shared" si="33"/>
        <v>42089.791766666618</v>
      </c>
      <c r="DD24" s="36" t="str">
        <f>IF(DC24&lt;'Time Breakdown'!$A$9,"",IF(VLOOKUP(DC24,'Time Breakdown'!$A$9:$E$428,2,1)=VLOOKUP(DC23,'Time Breakdown'!$A$9:$E$428,2,1)," ",VLOOKUP(DC24,'Time Breakdown'!$A$9:$E$428,2,1)))</f>
        <v xml:space="preserve">P/U &amp; M/U TRMAXX SSSV </v>
      </c>
      <c r="DE24" s="355"/>
      <c r="DF24" s="94">
        <f t="shared" si="34"/>
        <v>42090.791766666618</v>
      </c>
      <c r="DG24" s="36" t="str">
        <f>IF(DF24&lt;'Time Breakdown'!$A$9,"",IF(VLOOKUP(DF24,'Time Breakdown'!$A$9:$E$428,2,1)=VLOOKUP(DF23,'Time Breakdown'!$A$9:$E$428,2,1)," ",VLOOKUP(DF24,'Time Breakdown'!$A$9:$E$428,2,1)))</f>
        <v xml:space="preserve"> </v>
      </c>
      <c r="DH24" s="355"/>
      <c r="DI24" s="94">
        <f t="shared" si="54"/>
        <v>42091.791766666618</v>
      </c>
      <c r="DJ24" s="36" t="str">
        <f>IF(DI24&lt;'Time Breakdown'!$A$9,"",IF(VLOOKUP(DI24,'Time Breakdown'!$A$9:$E$428,2,1)=VLOOKUP(DI23,'Time Breakdown'!$A$9:$E$428,2,1)," ",VLOOKUP(DI24,'Time Breakdown'!$A$9:$E$428,2,1)))</f>
        <v xml:space="preserve"> </v>
      </c>
      <c r="DK24" s="355"/>
      <c r="DL24" s="94">
        <f t="shared" si="36"/>
        <v>42092.791766666618</v>
      </c>
      <c r="DM24" s="36" t="str">
        <f>IF(DL24&lt;'Time Breakdown'!$A$9,"",IF(VLOOKUP(DL24,'Time Breakdown'!$A$9:$E$428,2,1)=VLOOKUP(DL23,'Time Breakdown'!$A$9:$E$428,2,1)," ",VLOOKUP(DL24,'Time Breakdown'!$A$9:$E$428,2,1)))</f>
        <v xml:space="preserve"> </v>
      </c>
      <c r="DN24" s="355"/>
      <c r="DO24" s="94">
        <f t="shared" si="37"/>
        <v>42093.791766666618</v>
      </c>
      <c r="DP24" s="36" t="str">
        <f>IF(DO24&lt;'Time Breakdown'!$A$9,"",IF(VLOOKUP(DO24,'Time Breakdown'!$A$9:$E$428,2,1)=VLOOKUP(DO23,'Time Breakdown'!$A$9:$E$428,2,1)," ",VLOOKUP(DO24,'Time Breakdown'!$A$9:$E$428,2,1)))</f>
        <v xml:space="preserve"> </v>
      </c>
      <c r="DQ24" s="355"/>
      <c r="DR24" s="94">
        <f t="shared" si="38"/>
        <v>42094.791766666618</v>
      </c>
      <c r="DS24" s="36" t="str">
        <f>IF(DR24&lt;'Time Breakdown'!$A$9,"",IF(VLOOKUP(DR24,'Time Breakdown'!$A$9:$E$428,2,1)=VLOOKUP(DR23,'Time Breakdown'!$A$9:$E$428,2,1)," ",VLOOKUP(DR24,'Time Breakdown'!$A$9:$E$428,2,1)))</f>
        <v xml:space="preserve"> </v>
      </c>
      <c r="DT24" s="355"/>
      <c r="DU24" s="94">
        <f t="shared" si="55"/>
        <v>42095.791766666618</v>
      </c>
      <c r="DV24" s="36" t="str">
        <f>IF(DU24&lt;'Time Breakdown'!$A$9,"",IF(VLOOKUP(DU24,'Time Breakdown'!$A$9:$E$428,2,1)=VLOOKUP(DU23,'Time Breakdown'!$A$9:$E$428,2,1)," ",VLOOKUP(DU24,'Time Breakdown'!$A$9:$E$428,2,1)))</f>
        <v xml:space="preserve"> </v>
      </c>
      <c r="DW24" s="355"/>
      <c r="DX24" s="94">
        <f t="shared" si="40"/>
        <v>42096.791766666618</v>
      </c>
      <c r="DY24" s="36" t="str">
        <f>IF(DX24&lt;'Time Breakdown'!$A$9,"",IF(VLOOKUP(DX24,'Time Breakdown'!$A$9:$E$428,2,1)=VLOOKUP(DX23,'Time Breakdown'!$A$9:$E$428,2,1)," ",VLOOKUP(DX24,'Time Breakdown'!$A$9:$E$428,2,1)))</f>
        <v xml:space="preserve"> </v>
      </c>
      <c r="DZ24" s="355"/>
    </row>
    <row r="25" spans="2:130" ht="15" customHeight="1" x14ac:dyDescent="0.3">
      <c r="B25" s="94">
        <f t="shared" si="41"/>
        <v>42054.833343333288</v>
      </c>
      <c r="C25" s="36" t="str">
        <f>IF(B25&lt;'Time Breakdown'!$A$9,"",IF(VLOOKUP(B25,'Time Breakdown'!$A$9:$E$428,2,1)=VLOOKUP(B24,'Time Breakdown'!$A$9:$E$428,2,1)," ",VLOOKUP(B25,'Time Breakdown'!$A$9:$E$428,2,1)))</f>
        <v xml:space="preserve"> </v>
      </c>
      <c r="D25" s="355"/>
      <c r="E25" s="94">
        <f t="shared" si="42"/>
        <v>42055.833433333282</v>
      </c>
      <c r="F25" s="36" t="str">
        <f>IF(E25&lt;'Time Breakdown'!$A$9,"",IF(VLOOKUP(E25,'Time Breakdown'!$A$9:$E$428,2,1)=VLOOKUP(E24,'Time Breakdown'!$A$9:$E$428,2,1)," ",VLOOKUP(E25,'Time Breakdown'!$A$9:$E$428,2,1)))</f>
        <v>Perform DROPS survey &amp; install roller</v>
      </c>
      <c r="G25" s="355"/>
      <c r="H25" s="94">
        <f t="shared" si="43"/>
        <v>42056.833433333282</v>
      </c>
      <c r="I25" s="36" t="str">
        <f>IF(H25&lt;'Time Breakdown'!$A$9,"",IF(VLOOKUP(H25,'Time Breakdown'!$A$9:$E$428,2,1)=VLOOKUP(H24,'Time Breakdown'!$A$9:$E$428,2,1)," ",VLOOKUP(H25,'Time Breakdown'!$A$9:$E$428,2,1)))</f>
        <v xml:space="preserve"> </v>
      </c>
      <c r="J25" s="355"/>
      <c r="K25" s="94">
        <f t="shared" si="44"/>
        <v>42057.833433333282</v>
      </c>
      <c r="L25" s="36" t="str">
        <f>IF(K25&lt;'Time Breakdown'!$A$9,"",IF(VLOOKUP(K25,'Time Breakdown'!$A$9:$E$428,2,1)=VLOOKUP(K24,'Time Breakdown'!$A$9:$E$428,2,1)," ",VLOOKUP(K25,'Time Breakdown'!$A$9:$E$428,2,1)))</f>
        <v xml:space="preserve">L/D Motor </v>
      </c>
      <c r="M25" s="355"/>
      <c r="N25" s="94">
        <f t="shared" si="45"/>
        <v>42058.833433333282</v>
      </c>
      <c r="O25" s="36" t="str">
        <f>IF(N25&lt;'Time Breakdown'!$A$9,"",IF(VLOOKUP(N25,'Time Breakdown'!$A$9:$E$428,2,1)=VLOOKUP(N24,'Time Breakdown'!$A$9:$E$428,2,1)," ",VLOOKUP(N25,'Time Breakdown'!$A$9:$E$428,2,1)))</f>
        <v xml:space="preserve"> </v>
      </c>
      <c r="P25" s="355"/>
      <c r="Q25" s="94">
        <f t="shared" si="46"/>
        <v>42059.833433333282</v>
      </c>
      <c r="R25" s="36" t="str">
        <f>IF(Q25&lt;'Time Breakdown'!$A$9,"",IF(VLOOKUP(Q25,'Time Breakdown'!$A$9:$E$428,2,1)=VLOOKUP(Q24,'Time Breakdown'!$A$9:$E$428,2,1)," ",VLOOKUP(Q25,'Time Breakdown'!$A$9:$E$428,2,1)))</f>
        <v xml:space="preserve">RIH 13-3/8" casing to ± 2,250 ft </v>
      </c>
      <c r="S25" s="355"/>
      <c r="T25" s="94">
        <f t="shared" si="4"/>
        <v>42060.833433333282</v>
      </c>
      <c r="U25" s="36" t="str">
        <f>IF(T25&lt;'Time Breakdown'!$A$9,"",IF(VLOOKUP(T25,'Time Breakdown'!$A$9:$E$428,2,1)=VLOOKUP(T24,'Time Breakdown'!$A$9:$E$428,2,1)," ",VLOOKUP(T25,'Time Breakdown'!$A$9:$E$428,2,1)))</f>
        <v>Heavy lift - N/D diverter &amp; LP riser</v>
      </c>
      <c r="V25" s="355"/>
      <c r="W25" s="94">
        <f t="shared" si="5"/>
        <v>42061.833433333282</v>
      </c>
      <c r="X25" s="36" t="str">
        <f>IF(W25&lt;'Time Breakdown'!$A$9,"",IF(VLOOKUP(W25,'Time Breakdown'!$A$9:$E$428,2,1)=VLOOKUP(W24,'Time Breakdown'!$A$9:$E$428,2,1)," ",VLOOKUP(W25,'Time Breakdown'!$A$9:$E$428,2,1)))</f>
        <v xml:space="preserve"> </v>
      </c>
      <c r="Y25" s="355"/>
      <c r="Z25" s="94">
        <f t="shared" si="6"/>
        <v>42062.833433333282</v>
      </c>
      <c r="AA25" s="36" t="str">
        <f>IF(Z25&lt;'Time Breakdown'!$A$9,"",IF(VLOOKUP(Z25,'Time Breakdown'!$A$9:$E$428,2,1)=VLOOKUP(Z24,'Time Breakdown'!$A$9:$E$428,2,1)," ",VLOOKUP(Z25,'Time Breakdown'!$A$9:$E$428,2,1)))</f>
        <v>RIH to 2,847 ft . Downlink Xceed</v>
      </c>
      <c r="AB25" s="355"/>
      <c r="AC25" s="94">
        <f t="shared" si="47"/>
        <v>42063.833433333282</v>
      </c>
      <c r="AD25" s="36" t="str">
        <f>IF(AC25&lt;'Time Breakdown'!$A$9,"",IF(VLOOKUP(AC25,'Time Breakdown'!$A$9:$E$428,2,1)=VLOOKUP(AC24,'Time Breakdown'!$A$9:$E$428,2,1)," ",VLOOKUP(AC25,'Time Breakdown'!$A$9:$E$428,2,1)))</f>
        <v xml:space="preserve"> </v>
      </c>
      <c r="AE25" s="355"/>
      <c r="AF25" s="94">
        <f t="shared" si="8"/>
        <v>42064.833433333282</v>
      </c>
      <c r="AG25" s="36" t="str">
        <f>IF(AF25&lt;'Time Breakdown'!$A$9,"",IF(VLOOKUP(AF25,'Time Breakdown'!$A$9:$E$428,2,1)=VLOOKUP(AF24,'Time Breakdown'!$A$9:$E$428,2,1)," ",VLOOKUP(AF25,'Time Breakdown'!$A$9:$E$428,2,1)))</f>
        <v xml:space="preserve"> </v>
      </c>
      <c r="AH25" s="355"/>
      <c r="AI25" s="94">
        <f t="shared" si="9"/>
        <v>42065.833433333282</v>
      </c>
      <c r="AJ25" s="36" t="str">
        <f>IF(AI25&lt;'Time Breakdown'!$A$9,"",IF(VLOOKUP(AI25,'Time Breakdown'!$A$9:$E$428,2,1)=VLOOKUP(AI24,'Time Breakdown'!$A$9:$E$428,2,1)," ",VLOOKUP(AI25,'Time Breakdown'!$A$9:$E$428,2,1)))</f>
        <v>B/R OOH from 3,638 ft  to 3,170 ft 20 mins/std</v>
      </c>
      <c r="AK25" s="355"/>
      <c r="AL25" s="94">
        <f t="shared" si="10"/>
        <v>42066.833433333282</v>
      </c>
      <c r="AM25" s="36" t="str">
        <f>IF(AL25&lt;'Time Breakdown'!$A$9,"",IF(VLOOKUP(AL25,'Time Breakdown'!$A$9:$E$428,2,1)=VLOOKUP(AL24,'Time Breakdown'!$A$9:$E$428,2,1)," ",VLOOKUP(AL25,'Time Breakdown'!$A$9:$E$428,2,1)))</f>
        <v xml:space="preserve"> </v>
      </c>
      <c r="AN25" s="355"/>
      <c r="AO25" s="94">
        <f t="shared" si="48"/>
        <v>42067.833433333282</v>
      </c>
      <c r="AP25" s="36" t="str">
        <f>IF(AO25&lt;'Time Breakdown'!$A$9,"",IF(VLOOKUP(AO25,'Time Breakdown'!$A$9:$E$428,2,1)=VLOOKUP(AO24,'Time Breakdown'!$A$9:$E$428,2,1)," ",VLOOKUP(AO25,'Time Breakdown'!$A$9:$E$428,2,1)))</f>
        <v>R/U cmt head &amp; HP lines</v>
      </c>
      <c r="AQ25" s="355"/>
      <c r="AR25" s="94">
        <f t="shared" si="12"/>
        <v>42068.833433333282</v>
      </c>
      <c r="AS25" s="36" t="str">
        <f>IF(AR25&lt;'Time Breakdown'!$A$9,"",IF(VLOOKUP(AR25,'Time Breakdown'!$A$9:$E$428,2,1)=VLOOKUP(AR24,'Time Breakdown'!$A$9:$E$428,2,1)," ",VLOOKUP(AR25,'Time Breakdown'!$A$9:$E$428,2,1)))</f>
        <v>M/U test plug, full BOP test.</v>
      </c>
      <c r="AT25" s="355"/>
      <c r="AU25" s="94">
        <f t="shared" si="13"/>
        <v>42069.833433333282</v>
      </c>
      <c r="AV25" s="36" t="str">
        <f>IF(AU25&lt;'Time Breakdown'!$A$9,"",IF(VLOOKUP(AU25,'Time Breakdown'!$A$9:$E$428,2,1)=VLOOKUP(AU24,'Time Breakdown'!$A$9:$E$428,2,1)," ",VLOOKUP(AU25,'Time Breakdown'!$A$9:$E$428,2,1)))</f>
        <v xml:space="preserve"> </v>
      </c>
      <c r="AW25" s="355"/>
      <c r="AX25" s="94">
        <f t="shared" si="14"/>
        <v>42070.833433333282</v>
      </c>
      <c r="AY25" s="36" t="str">
        <f>IF(AX25&lt;'Time Breakdown'!$A$9,"",IF(VLOOKUP(AX25,'Time Breakdown'!$A$9:$E$428,2,1)=VLOOKUP(AX24,'Time Breakdown'!$A$9:$E$428,2,1)," ",VLOOKUP(AX25,'Time Breakdown'!$A$9:$E$428,2,1)))</f>
        <v xml:space="preserve"> </v>
      </c>
      <c r="AZ25" s="355"/>
      <c r="BA25" s="94">
        <f t="shared" si="49"/>
        <v>42071.833433333282</v>
      </c>
      <c r="BB25" s="36" t="str">
        <f>IF(BA25&lt;'Time Breakdown'!$A$9,"",IF(VLOOKUP(BA25,'Time Breakdown'!$A$9:$E$428,2,1)=VLOOKUP(BA24,'Time Breakdown'!$A$9:$E$428,2,1)," ",VLOOKUP(BA25,'Time Breakdown'!$A$9:$E$428,2,1)))</f>
        <v xml:space="preserve"> </v>
      </c>
      <c r="BC25" s="355"/>
      <c r="BD25" s="94">
        <f t="shared" si="16"/>
        <v>42072.833433333282</v>
      </c>
      <c r="BE25" s="36" t="str">
        <f>IF(BD25&lt;'Time Breakdown'!$A$9,"",IF(VLOOKUP(BD25,'Time Breakdown'!$A$9:$E$428,2,1)=VLOOKUP(BD24,'Time Breakdown'!$A$9:$E$428,2,1)," ",VLOOKUP(BD25,'Time Breakdown'!$A$9:$E$428,2,1)))</f>
        <v xml:space="preserve"> </v>
      </c>
      <c r="BF25" s="355"/>
      <c r="BG25" s="94">
        <f t="shared" si="17"/>
        <v>42073.833433333282</v>
      </c>
      <c r="BH25" s="36" t="str">
        <f>IF(BG25&lt;'Time Breakdown'!$A$9,"",IF(VLOOKUP(BG25,'Time Breakdown'!$A$9:$E$428,2,1)=VLOOKUP(BG24,'Time Breakdown'!$A$9:$E$428,2,1)," ",VLOOKUP(BG25,'Time Breakdown'!$A$9:$E$428,2,1)))</f>
        <v xml:space="preserve"> </v>
      </c>
      <c r="BI25" s="355"/>
      <c r="BJ25" s="94">
        <f t="shared" si="18"/>
        <v>42074.833433333282</v>
      </c>
      <c r="BK25" s="36" t="str">
        <f>IF(BJ25&lt;'Time Breakdown'!$A$9,"",IF(VLOOKUP(BJ25,'Time Breakdown'!$A$9:$E$428,2,1)=VLOOKUP(BJ24,'Time Breakdown'!$A$9:$E$428,2,1)," ",VLOOKUP(BJ25,'Time Breakdown'!$A$9:$E$428,2,1)))</f>
        <v xml:space="preserve"> </v>
      </c>
      <c r="BL25" s="355"/>
      <c r="BM25" s="94">
        <f t="shared" si="50"/>
        <v>42075.833433333282</v>
      </c>
      <c r="BN25" s="36" t="str">
        <f>IF(BM25&lt;'Time Breakdown'!$A$9,"",IF(VLOOKUP(BM25,'Time Breakdown'!$A$9:$E$428,2,1)=VLOOKUP(BM24,'Time Breakdown'!$A$9:$E$428,2,1)," ",VLOOKUP(BM25,'Time Breakdown'!$A$9:$E$428,2,1)))</f>
        <v xml:space="preserve"> </v>
      </c>
      <c r="BO25" s="355"/>
      <c r="BP25" s="94">
        <f t="shared" si="20"/>
        <v>42076.833433333282</v>
      </c>
      <c r="BQ25" s="36" t="str">
        <f>IF(BP25&lt;'Time Breakdown'!$A$9,"",IF(VLOOKUP(BP25,'Time Breakdown'!$A$9:$E$428,2,1)=VLOOKUP(BP24,'Time Breakdown'!$A$9:$E$428,2,1)," ",VLOOKUP(BP25,'Time Breakdown'!$A$9:$E$428,2,1)))</f>
        <v xml:space="preserve"> </v>
      </c>
      <c r="BR25" s="355"/>
      <c r="BS25" s="94">
        <f t="shared" si="21"/>
        <v>42077.833433333282</v>
      </c>
      <c r="BT25" s="36" t="str">
        <f>IF(BS25&lt;'Time Breakdown'!$A$9,"",IF(VLOOKUP(BS25,'Time Breakdown'!$A$9:$E$428,2,1)=VLOOKUP(BS24,'Time Breakdown'!$A$9:$E$428,2,1)," ",VLOOKUP(BS25,'Time Breakdown'!$A$9:$E$428,2,1)))</f>
        <v xml:space="preserve"> </v>
      </c>
      <c r="BU25" s="355"/>
      <c r="BV25" s="94">
        <f t="shared" si="22"/>
        <v>42078.833433333282</v>
      </c>
      <c r="BW25" s="36" t="str">
        <f>IF(BV25&lt;'Time Breakdown'!$A$9,"",IF(VLOOKUP(BV25,'Time Breakdown'!$A$9:$E$428,2,1)=VLOOKUP(BV24,'Time Breakdown'!$A$9:$E$428,2,1)," ",VLOOKUP(BV25,'Time Breakdown'!$A$9:$E$428,2,1)))</f>
        <v xml:space="preserve"> </v>
      </c>
      <c r="BX25" s="355"/>
      <c r="BY25" s="94">
        <f t="shared" si="51"/>
        <v>42079.833433333282</v>
      </c>
      <c r="BZ25" s="36" t="str">
        <f>IF(BY25&lt;'Time Breakdown'!$A$9,"",IF(VLOOKUP(BY25,'Time Breakdown'!$A$9:$E$428,2,1)=VLOOKUP(BY24,'Time Breakdown'!$A$9:$E$428,2,1)," ",VLOOKUP(BY25,'Time Breakdown'!$A$9:$E$428,2,1)))</f>
        <v>F/C well, POOH 5 stds wet</v>
      </c>
      <c r="CA25" s="355"/>
      <c r="CB25" s="94">
        <f t="shared" si="24"/>
        <v>42080.833433333282</v>
      </c>
      <c r="CC25" s="36" t="str">
        <f>IF(CB25&lt;'Time Breakdown'!$A$9,"",IF(VLOOKUP(CB25,'Time Breakdown'!$A$9:$E$428,2,1)=VLOOKUP(CB24,'Time Breakdown'!$A$9:$E$428,2,1)," ",VLOOKUP(CB25,'Time Breakdown'!$A$9:$E$428,2,1)))</f>
        <v>C/O to 7" liner equipment, PJSM</v>
      </c>
      <c r="CD25" s="355"/>
      <c r="CE25" s="94">
        <f t="shared" si="25"/>
        <v>42081.833433333282</v>
      </c>
      <c r="CF25" s="36" t="str">
        <f>IF(CE25&lt;'Time Breakdown'!$A$9,"",IF(VLOOKUP(CE25,'Time Breakdown'!$A$9:$E$428,2,1)=VLOOKUP(CE24,'Time Breakdown'!$A$9:$E$428,2,1)," ",VLOOKUP(CE25,'Time Breakdown'!$A$9:$E$428,2,1)))</f>
        <v xml:space="preserve"> </v>
      </c>
      <c r="CG25" s="355"/>
      <c r="CH25" s="94">
        <f t="shared" si="26"/>
        <v>42082.833433333282</v>
      </c>
      <c r="CI25" s="36" t="str">
        <f>IF(CH25&lt;'Time Breakdown'!$A$9,"",IF(VLOOKUP(CH25,'Time Breakdown'!$A$9:$E$428,2,1)=VLOOKUP(CH24,'Time Breakdown'!$A$9:$E$428,2,1)," ",VLOOKUP(CH25,'Time Breakdown'!$A$9:$E$428,2,1)))</f>
        <v xml:space="preserve"> </v>
      </c>
      <c r="CJ25" s="355"/>
      <c r="CK25" s="94">
        <f t="shared" si="52"/>
        <v>42083.833433333282</v>
      </c>
      <c r="CL25" s="36" t="str">
        <f>IF(CK25&lt;'Time Breakdown'!$A$9,"",IF(VLOOKUP(CK25,'Time Breakdown'!$A$9:$E$428,2,1)=VLOOKUP(CK24,'Time Breakdown'!$A$9:$E$428,2,1)," ",VLOOKUP(CK25,'Time Breakdown'!$A$9:$E$428,2,1)))</f>
        <v xml:space="preserve"> </v>
      </c>
      <c r="CM25" s="355"/>
      <c r="CN25" s="94">
        <f t="shared" si="28"/>
        <v>42084.833433333282</v>
      </c>
      <c r="CO25" s="36" t="str">
        <f>IF(CN25&lt;'Time Breakdown'!$A$9,"",IF(VLOOKUP(CN25,'Time Breakdown'!$A$9:$E$428,2,1)=VLOOKUP(CN24,'Time Breakdown'!$A$9:$E$428,2,1)," ",VLOOKUP(CN25,'Time Breakdown'!$A$9:$E$428,2,1)))</f>
        <v xml:space="preserve"> </v>
      </c>
      <c r="CP25" s="355"/>
      <c r="CQ25" s="94">
        <f t="shared" si="29"/>
        <v>42085.833433333282</v>
      </c>
      <c r="CR25" s="36" t="str">
        <f>IF(CQ25&lt;'Time Breakdown'!$A$9,"",IF(VLOOKUP(CQ25,'Time Breakdown'!$A$9:$E$428,2,1)=VLOOKUP(CQ24,'Time Breakdown'!$A$9:$E$428,2,1)," ",VLOOKUP(CQ25,'Time Breakdown'!$A$9:$E$428,2,1)))</f>
        <v xml:space="preserve"> </v>
      </c>
      <c r="CS25" s="355"/>
      <c r="CT25" s="94">
        <f t="shared" si="30"/>
        <v>42086.833433333282</v>
      </c>
      <c r="CU25" s="36" t="str">
        <f>IF(CT25&lt;'Time Breakdown'!$A$9,"",IF(VLOOKUP(CT25,'Time Breakdown'!$A$9:$E$428,2,1)=VLOOKUP(CT24,'Time Breakdown'!$A$9:$E$428,2,1)," ",VLOOKUP(CT25,'Time Breakdown'!$A$9:$E$428,2,1)))</f>
        <v>Change to 5" DP and RIH to setting depth 18,663 ft (90 stds)</v>
      </c>
      <c r="CV25" s="355"/>
      <c r="CW25" s="94">
        <f t="shared" si="53"/>
        <v>42087.833433333282</v>
      </c>
      <c r="CX25" s="36" t="str">
        <f>IF(CW25&lt;'Time Breakdown'!$A$9,"",IF(VLOOKUP(CW25,'Time Breakdown'!$A$9:$E$428,2,1)=VLOOKUP(CW24,'Time Breakdown'!$A$9:$E$428,2,1)," ",VLOOKUP(CW25,'Time Breakdown'!$A$9:$E$428,2,1)))</f>
        <v>Pull WB and jet wehead with Multi-task filter</v>
      </c>
      <c r="CY25" s="355"/>
      <c r="CZ25" s="94">
        <f t="shared" si="32"/>
        <v>42088.833433333282</v>
      </c>
      <c r="DA25" s="36" t="str">
        <f>IF(CZ25&lt;'Time Breakdown'!$A$9,"",IF(VLOOKUP(CZ25,'Time Breakdown'!$A$9:$E$428,2,1)=VLOOKUP(CZ24,'Time Breakdown'!$A$9:$E$428,2,1)," ",VLOOKUP(CZ25,'Time Breakdown'!$A$9:$E$428,2,1)))</f>
        <v xml:space="preserve"> </v>
      </c>
      <c r="DB25" s="355"/>
      <c r="DC25" s="94">
        <f t="shared" si="33"/>
        <v>42089.833433333282</v>
      </c>
      <c r="DD25" s="36" t="str">
        <f>IF(DC25&lt;'Time Breakdown'!$A$9,"",IF(VLOOKUP(DC25,'Time Breakdown'!$A$9:$E$428,2,1)=VLOOKUP(DC24,'Time Breakdown'!$A$9:$E$428,2,1)," ",VLOOKUP(DC25,'Time Breakdown'!$A$9:$E$428,2,1)))</f>
        <v>RIH 1,890 ft 4-1/2" completion</v>
      </c>
      <c r="DE25" s="355"/>
      <c r="DF25" s="94">
        <f t="shared" si="34"/>
        <v>42090.833433333282</v>
      </c>
      <c r="DG25" s="36" t="str">
        <f>IF(DF25&lt;'Time Breakdown'!$A$9,"",IF(VLOOKUP(DF25,'Time Breakdown'!$A$9:$E$428,2,1)=VLOOKUP(DF24,'Time Breakdown'!$A$9:$E$428,2,1)," ",VLOOKUP(DF25,'Time Breakdown'!$A$9:$E$428,2,1)))</f>
        <v xml:space="preserve"> </v>
      </c>
      <c r="DH25" s="355"/>
      <c r="DI25" s="94">
        <f t="shared" si="54"/>
        <v>42091.833433333282</v>
      </c>
      <c r="DJ25" s="36" t="str">
        <f>IF(DI25&lt;'Time Breakdown'!$A$9,"",IF(VLOOKUP(DI25,'Time Breakdown'!$A$9:$E$428,2,1)=VLOOKUP(DI24,'Time Breakdown'!$A$9:$E$428,2,1)," ",VLOOKUP(DI25,'Time Breakdown'!$A$9:$E$428,2,1)))</f>
        <v xml:space="preserve"> </v>
      </c>
      <c r="DK25" s="355"/>
      <c r="DL25" s="94">
        <f t="shared" si="36"/>
        <v>42092.833433333282</v>
      </c>
      <c r="DM25" s="36" t="str">
        <f>IF(DL25&lt;'Time Breakdown'!$A$9,"",IF(VLOOKUP(DL25,'Time Breakdown'!$A$9:$E$428,2,1)=VLOOKUP(DL24,'Time Breakdown'!$A$9:$E$428,2,1)," ",VLOOKUP(DL25,'Time Breakdown'!$A$9:$E$428,2,1)))</f>
        <v xml:space="preserve"> </v>
      </c>
      <c r="DN25" s="355"/>
      <c r="DO25" s="94">
        <f t="shared" si="37"/>
        <v>42093.833433333282</v>
      </c>
      <c r="DP25" s="36" t="str">
        <f>IF(DO25&lt;'Time Breakdown'!$A$9,"",IF(VLOOKUP(DO25,'Time Breakdown'!$A$9:$E$428,2,1)=VLOOKUP(DO24,'Time Breakdown'!$A$9:$E$428,2,1)," ",VLOOKUP(DO25,'Time Breakdown'!$A$9:$E$428,2,1)))</f>
        <v xml:space="preserve"> </v>
      </c>
      <c r="DQ25" s="355"/>
      <c r="DR25" s="94">
        <f t="shared" si="38"/>
        <v>42094.833433333282</v>
      </c>
      <c r="DS25" s="36" t="str">
        <f>IF(DR25&lt;'Time Breakdown'!$A$9,"",IF(VLOOKUP(DR25,'Time Breakdown'!$A$9:$E$428,2,1)=VLOOKUP(DR24,'Time Breakdown'!$A$9:$E$428,2,1)," ",VLOOKUP(DR25,'Time Breakdown'!$A$9:$E$428,2,1)))</f>
        <v xml:space="preserve"> </v>
      </c>
      <c r="DT25" s="355"/>
      <c r="DU25" s="94">
        <f t="shared" si="55"/>
        <v>42095.833433333282</v>
      </c>
      <c r="DV25" s="36" t="str">
        <f>IF(DU25&lt;'Time Breakdown'!$A$9,"",IF(VLOOKUP(DU25,'Time Breakdown'!$A$9:$E$428,2,1)=VLOOKUP(DU24,'Time Breakdown'!$A$9:$E$428,2,1)," ",VLOOKUP(DU25,'Time Breakdown'!$A$9:$E$428,2,1)))</f>
        <v xml:space="preserve"> </v>
      </c>
      <c r="DW25" s="355"/>
      <c r="DX25" s="94">
        <f t="shared" si="40"/>
        <v>42096.833433333282</v>
      </c>
      <c r="DY25" s="36" t="str">
        <f>IF(DX25&lt;'Time Breakdown'!$A$9,"",IF(VLOOKUP(DX25,'Time Breakdown'!$A$9:$E$428,2,1)=VLOOKUP(DX24,'Time Breakdown'!$A$9:$E$428,2,1)," ",VLOOKUP(DX25,'Time Breakdown'!$A$9:$E$428,2,1)))</f>
        <v xml:space="preserve"> </v>
      </c>
      <c r="DZ25" s="355"/>
    </row>
    <row r="26" spans="2:130" ht="15" customHeight="1" x14ac:dyDescent="0.3">
      <c r="B26" s="94">
        <f t="shared" si="41"/>
        <v>42054.875009999952</v>
      </c>
      <c r="C26" s="36" t="str">
        <f>IF(B26&lt;'Time Breakdown'!$A$9,"",IF(VLOOKUP(B26,'Time Breakdown'!$A$9:$E$428,2,1)=VLOOKUP(B25,'Time Breakdown'!$A$9:$E$428,2,1)," ",VLOOKUP(B26,'Time Breakdown'!$A$9:$E$428,2,1)))</f>
        <v xml:space="preserve"> </v>
      </c>
      <c r="D26" s="355"/>
      <c r="E26" s="94">
        <f t="shared" si="42"/>
        <v>42055.875099999947</v>
      </c>
      <c r="F26" s="36" t="str">
        <f>IF(E26&lt;'Time Breakdown'!$A$9,"",IF(VLOOKUP(E26,'Time Breakdown'!$A$9:$E$428,2,1)=VLOOKUP(E25,'Time Breakdown'!$A$9:$E$428,2,1)," ",VLOOKUP(E26,'Time Breakdown'!$A$9:$E$428,2,1)))</f>
        <v xml:space="preserve"> </v>
      </c>
      <c r="G26" s="355"/>
      <c r="H26" s="94">
        <f t="shared" si="43"/>
        <v>42056.875099999947</v>
      </c>
      <c r="I26" s="36" t="str">
        <f>IF(H26&lt;'Time Breakdown'!$A$9,"",IF(VLOOKUP(H26,'Time Breakdown'!$A$9:$E$428,2,1)=VLOOKUP(H25,'Time Breakdown'!$A$9:$E$428,2,1)," ",VLOOKUP(H26,'Time Breakdown'!$A$9:$E$428,2,1)))</f>
        <v xml:space="preserve"> </v>
      </c>
      <c r="J26" s="355"/>
      <c r="K26" s="94">
        <f t="shared" si="44"/>
        <v>42057.875099999947</v>
      </c>
      <c r="L26" s="36" t="str">
        <f>IF(K26&lt;'Time Breakdown'!$A$9,"",IF(VLOOKUP(K26,'Time Breakdown'!$A$9:$E$428,2,1)=VLOOKUP(K25,'Time Breakdown'!$A$9:$E$428,2,1)," ",VLOOKUP(K26,'Time Breakdown'!$A$9:$E$428,2,1)))</f>
        <v>P/U &amp; M/U PD1100 BHA</v>
      </c>
      <c r="M26" s="355"/>
      <c r="N26" s="94">
        <f t="shared" si="45"/>
        <v>42058.875099999947</v>
      </c>
      <c r="O26" s="36" t="str">
        <f>IF(N26&lt;'Time Breakdown'!$A$9,"",IF(VLOOKUP(N26,'Time Breakdown'!$A$9:$E$428,2,1)=VLOOKUP(N25,'Time Breakdown'!$A$9:$E$428,2,1)," ",VLOOKUP(N26,'Time Breakdown'!$A$9:$E$428,2,1)))</f>
        <v xml:space="preserve"> </v>
      </c>
      <c r="P26" s="355"/>
      <c r="Q26" s="94">
        <f t="shared" si="46"/>
        <v>42059.875099999947</v>
      </c>
      <c r="R26" s="36" t="str">
        <f>IF(Q26&lt;'Time Breakdown'!$A$9,"",IF(VLOOKUP(Q26,'Time Breakdown'!$A$9:$E$428,2,1)=VLOOKUP(Q25,'Time Breakdown'!$A$9:$E$428,2,1)," ",VLOOKUP(Q26,'Time Breakdown'!$A$9:$E$428,2,1)))</f>
        <v xml:space="preserve"> </v>
      </c>
      <c r="S26" s="355"/>
      <c r="T26" s="94">
        <f t="shared" si="4"/>
        <v>42060.875099999947</v>
      </c>
      <c r="U26" s="36" t="str">
        <f>IF(T26&lt;'Time Breakdown'!$A$9,"",IF(VLOOKUP(T26,'Time Breakdown'!$A$9:$E$428,2,1)=VLOOKUP(T25,'Time Breakdown'!$A$9:$E$428,2,1)," ",VLOOKUP(T26,'Time Breakdown'!$A$9:$E$428,2,1)))</f>
        <v xml:space="preserve"> </v>
      </c>
      <c r="V26" s="355"/>
      <c r="W26" s="94">
        <f t="shared" si="5"/>
        <v>42061.875099999947</v>
      </c>
      <c r="X26" s="36" t="str">
        <f>IF(W26&lt;'Time Breakdown'!$A$9,"",IF(VLOOKUP(W26,'Time Breakdown'!$A$9:$E$428,2,1)=VLOOKUP(W25,'Time Breakdown'!$A$9:$E$428,2,1)," ",VLOOKUP(W26,'Time Breakdown'!$A$9:$E$428,2,1)))</f>
        <v>Drill out 10 ft of new formation to 2,847 ft . C&amp;C mud.</v>
      </c>
      <c r="Y26" s="355"/>
      <c r="Z26" s="94">
        <f t="shared" si="6"/>
        <v>42062.875099999947</v>
      </c>
      <c r="AA26" s="36" t="str">
        <f>IF(Z26&lt;'Time Breakdown'!$A$9,"",IF(VLOOKUP(Z26,'Time Breakdown'!$A$9:$E$428,2,1)=VLOOKUP(Z25,'Time Breakdown'!$A$9:$E$428,2,1)," ",VLOOKUP(Z26,'Time Breakdown'!$A$9:$E$428,2,1)))</f>
        <v xml:space="preserve">Drill 12-1/4" hole from 2,847 ft to 7,179 ft </v>
      </c>
      <c r="AB26" s="355"/>
      <c r="AC26" s="94">
        <f t="shared" si="47"/>
        <v>42063.875099999947</v>
      </c>
      <c r="AD26" s="36" t="str">
        <f>IF(AC26&lt;'Time Breakdown'!$A$9,"",IF(VLOOKUP(AC26,'Time Breakdown'!$A$9:$E$428,2,1)=VLOOKUP(AC25,'Time Breakdown'!$A$9:$E$428,2,1)," ",VLOOKUP(AC26,'Time Breakdown'!$A$9:$E$428,2,1)))</f>
        <v xml:space="preserve"> </v>
      </c>
      <c r="AE26" s="355"/>
      <c r="AF26" s="94">
        <f t="shared" si="8"/>
        <v>42064.875099999947</v>
      </c>
      <c r="AG26" s="36" t="str">
        <f>IF(AF26&lt;'Time Breakdown'!$A$9,"",IF(VLOOKUP(AF26,'Time Breakdown'!$A$9:$E$428,2,1)=VLOOKUP(AF25,'Time Breakdown'!$A$9:$E$428,2,1)," ",VLOOKUP(AF26,'Time Breakdown'!$A$9:$E$428,2,1)))</f>
        <v xml:space="preserve"> </v>
      </c>
      <c r="AH26" s="355"/>
      <c r="AI26" s="94">
        <f t="shared" si="9"/>
        <v>42065.875099999947</v>
      </c>
      <c r="AJ26" s="36" t="str">
        <f>IF(AI26&lt;'Time Breakdown'!$A$9,"",IF(VLOOKUP(AI26,'Time Breakdown'!$A$9:$E$428,2,1)=VLOOKUP(AI25,'Time Breakdown'!$A$9:$E$428,2,1)," ",VLOOKUP(AI26,'Time Breakdown'!$A$9:$E$428,2,1)))</f>
        <v xml:space="preserve"> </v>
      </c>
      <c r="AK26" s="355"/>
      <c r="AL26" s="94">
        <f t="shared" si="10"/>
        <v>42066.875099999947</v>
      </c>
      <c r="AM26" s="36" t="str">
        <f>IF(AL26&lt;'Time Breakdown'!$A$9,"",IF(VLOOKUP(AL26,'Time Breakdown'!$A$9:$E$428,2,1)=VLOOKUP(AL25,'Time Breakdown'!$A$9:$E$428,2,1)," ",VLOOKUP(AL26,'Time Breakdown'!$A$9:$E$428,2,1)))</f>
        <v>R/U csg equipment</v>
      </c>
      <c r="AN26" s="355"/>
      <c r="AO26" s="94">
        <f t="shared" si="48"/>
        <v>42067.875099999947</v>
      </c>
      <c r="AP26" s="36" t="str">
        <f>IF(AO26&lt;'Time Breakdown'!$A$9,"",IF(VLOOKUP(AO26,'Time Breakdown'!$A$9:$E$428,2,1)=VLOOKUP(AO25,'Time Breakdown'!$A$9:$E$428,2,1)," ",VLOOKUP(AO26,'Time Breakdown'!$A$9:$E$428,2,1)))</f>
        <v>Rig pump lo rheology mud</v>
      </c>
      <c r="AQ26" s="355"/>
      <c r="AR26" s="94">
        <f t="shared" si="12"/>
        <v>42068.875099999947</v>
      </c>
      <c r="AS26" s="36" t="str">
        <f>IF(AR26&lt;'Time Breakdown'!$A$9,"",IF(VLOOKUP(AR26,'Time Breakdown'!$A$9:$E$428,2,1)=VLOOKUP(AR25,'Time Breakdown'!$A$9:$E$428,2,1)," ",VLOOKUP(AR26,'Time Breakdown'!$A$9:$E$428,2,1)))</f>
        <v xml:space="preserve"> </v>
      </c>
      <c r="AT26" s="355"/>
      <c r="AU26" s="94">
        <f t="shared" si="13"/>
        <v>42069.875099999947</v>
      </c>
      <c r="AV26" s="36" t="str">
        <f>IF(AU26&lt;'Time Breakdown'!$A$9,"",IF(VLOOKUP(AU26,'Time Breakdown'!$A$9:$E$428,2,1)=VLOOKUP(AU25,'Time Breakdown'!$A$9:$E$428,2,1)," ",VLOOKUP(AU26,'Time Breakdown'!$A$9:$E$428,2,1)))</f>
        <v xml:space="preserve"> </v>
      </c>
      <c r="AW26" s="355"/>
      <c r="AX26" s="94">
        <f t="shared" si="14"/>
        <v>42070.875099999947</v>
      </c>
      <c r="AY26" s="36" t="str">
        <f>IF(AX26&lt;'Time Breakdown'!$A$9,"",IF(VLOOKUP(AX26,'Time Breakdown'!$A$9:$E$428,2,1)=VLOOKUP(AX25,'Time Breakdown'!$A$9:$E$428,2,1)," ",VLOOKUP(AX26,'Time Breakdown'!$A$9:$E$428,2,1)))</f>
        <v xml:space="preserve"> </v>
      </c>
      <c r="AZ26" s="355"/>
      <c r="BA26" s="94">
        <f t="shared" si="49"/>
        <v>42071.875099999947</v>
      </c>
      <c r="BB26" s="36" t="str">
        <f>IF(BA26&lt;'Time Breakdown'!$A$9,"",IF(VLOOKUP(BA26,'Time Breakdown'!$A$9:$E$428,2,1)=VLOOKUP(BA25,'Time Breakdown'!$A$9:$E$428,2,1)," ",VLOOKUP(BA26,'Time Breakdown'!$A$9:$E$428,2,1)))</f>
        <v xml:space="preserve"> </v>
      </c>
      <c r="BC26" s="355"/>
      <c r="BD26" s="94">
        <f t="shared" si="16"/>
        <v>42072.875099999947</v>
      </c>
      <c r="BE26" s="36" t="str">
        <f>IF(BD26&lt;'Time Breakdown'!$A$9,"",IF(VLOOKUP(BD26,'Time Breakdown'!$A$9:$E$428,2,1)=VLOOKUP(BD25,'Time Breakdown'!$A$9:$E$428,2,1)," ",VLOOKUP(BD26,'Time Breakdown'!$A$9:$E$428,2,1)))</f>
        <v xml:space="preserve"> </v>
      </c>
      <c r="BF26" s="355"/>
      <c r="BG26" s="94">
        <f t="shared" si="17"/>
        <v>42073.875099999947</v>
      </c>
      <c r="BH26" s="36" t="str">
        <f>IF(BG26&lt;'Time Breakdown'!$A$9,"",IF(VLOOKUP(BG26,'Time Breakdown'!$A$9:$E$428,2,1)=VLOOKUP(BG25,'Time Breakdown'!$A$9:$E$428,2,1)," ",VLOOKUP(BG26,'Time Breakdown'!$A$9:$E$428,2,1)))</f>
        <v xml:space="preserve"> </v>
      </c>
      <c r="BI26" s="355"/>
      <c r="BJ26" s="94">
        <f t="shared" si="18"/>
        <v>42074.875099999947</v>
      </c>
      <c r="BK26" s="36" t="str">
        <f>IF(BJ26&lt;'Time Breakdown'!$A$9,"",IF(VLOOKUP(BJ26,'Time Breakdown'!$A$9:$E$428,2,1)=VLOOKUP(BJ25,'Time Breakdown'!$A$9:$E$428,2,1)," ",VLOOKUP(BJ26,'Time Breakdown'!$A$9:$E$428,2,1)))</f>
        <v xml:space="preserve"> </v>
      </c>
      <c r="BL26" s="355"/>
      <c r="BM26" s="94">
        <f t="shared" si="50"/>
        <v>42075.875099999947</v>
      </c>
      <c r="BN26" s="36" t="str">
        <f>IF(BM26&lt;'Time Breakdown'!$A$9,"",IF(VLOOKUP(BM26,'Time Breakdown'!$A$9:$E$428,2,1)=VLOOKUP(BM25,'Time Breakdown'!$A$9:$E$428,2,1)," ",VLOOKUP(BM26,'Time Breakdown'!$A$9:$E$428,2,1)))</f>
        <v xml:space="preserve"> </v>
      </c>
      <c r="BO26" s="355"/>
      <c r="BP26" s="94">
        <f t="shared" si="20"/>
        <v>42076.875099999947</v>
      </c>
      <c r="BQ26" s="36" t="str">
        <f>IF(BP26&lt;'Time Breakdown'!$A$9,"",IF(VLOOKUP(BP26,'Time Breakdown'!$A$9:$E$428,2,1)=VLOOKUP(BP25,'Time Breakdown'!$A$9:$E$428,2,1)," ",VLOOKUP(BP26,'Time Breakdown'!$A$9:$E$428,2,1)))</f>
        <v xml:space="preserve"> </v>
      </c>
      <c r="BR26" s="355"/>
      <c r="BS26" s="94">
        <f t="shared" si="21"/>
        <v>42077.875099999947</v>
      </c>
      <c r="BT26" s="36" t="str">
        <f>IF(BS26&lt;'Time Breakdown'!$A$9,"",IF(VLOOKUP(BS26,'Time Breakdown'!$A$9:$E$428,2,1)=VLOOKUP(BS25,'Time Breakdown'!$A$9:$E$428,2,1)," ",VLOOKUP(BS26,'Time Breakdown'!$A$9:$E$428,2,1)))</f>
        <v xml:space="preserve"> </v>
      </c>
      <c r="BU26" s="355"/>
      <c r="BV26" s="94">
        <f t="shared" si="22"/>
        <v>42078.875099999947</v>
      </c>
      <c r="BW26" s="36" t="str">
        <f>IF(BV26&lt;'Time Breakdown'!$A$9,"",IF(VLOOKUP(BV26,'Time Breakdown'!$A$9:$E$428,2,1)=VLOOKUP(BV25,'Time Breakdown'!$A$9:$E$428,2,1)," ",VLOOKUP(BV26,'Time Breakdown'!$A$9:$E$428,2,1)))</f>
        <v xml:space="preserve"> </v>
      </c>
      <c r="BX26" s="355"/>
      <c r="BY26" s="94">
        <f t="shared" si="51"/>
        <v>42079.875099999947</v>
      </c>
      <c r="BZ26" s="36" t="str">
        <f>IF(BY26&lt;'Time Breakdown'!$A$9,"",IF(VLOOKUP(BY26,'Time Breakdown'!$A$9:$E$428,2,1)=VLOOKUP(BY25,'Time Breakdown'!$A$9:$E$428,2,1)," ",VLOOKUP(BY26,'Time Breakdown'!$A$9:$E$428,2,1)))</f>
        <v xml:space="preserve">POOH to 9-5/8" shoe </v>
      </c>
      <c r="CA26" s="355"/>
      <c r="CB26" s="94">
        <f t="shared" si="24"/>
        <v>42080.875099999947</v>
      </c>
      <c r="CC26" s="36" t="str">
        <f>IF(CB26&lt;'Time Breakdown'!$A$9,"",IF(VLOOKUP(CB26,'Time Breakdown'!$A$9:$E$428,2,1)=VLOOKUP(CB25,'Time Breakdown'!$A$9:$E$428,2,1)," ",VLOOKUP(CB26,'Time Breakdown'!$A$9:$E$428,2,1)))</f>
        <v xml:space="preserve"> </v>
      </c>
      <c r="CD26" s="355"/>
      <c r="CE26" s="94">
        <f t="shared" si="25"/>
        <v>42081.875099999947</v>
      </c>
      <c r="CF26" s="36" t="str">
        <f>IF(CE26&lt;'Time Breakdown'!$A$9,"",IF(VLOOKUP(CE26,'Time Breakdown'!$A$9:$E$428,2,1)=VLOOKUP(CE25,'Time Breakdown'!$A$9:$E$428,2,1)," ",VLOOKUP(CE26,'Time Breakdown'!$A$9:$E$428,2,1)))</f>
        <v xml:space="preserve"> </v>
      </c>
      <c r="CG26" s="355"/>
      <c r="CH26" s="94">
        <f t="shared" si="26"/>
        <v>42082.875099999947</v>
      </c>
      <c r="CI26" s="36" t="str">
        <f>IF(CH26&lt;'Time Breakdown'!$A$9,"",IF(VLOOKUP(CH26,'Time Breakdown'!$A$9:$E$428,2,1)=VLOOKUP(CH25,'Time Breakdown'!$A$9:$E$428,2,1)," ",VLOOKUP(CH26,'Time Breakdown'!$A$9:$E$428,2,1)))</f>
        <v xml:space="preserve"> </v>
      </c>
      <c r="CJ26" s="355"/>
      <c r="CK26" s="94">
        <f t="shared" si="52"/>
        <v>42083.875099999947</v>
      </c>
      <c r="CL26" s="36" t="str">
        <f>IF(CK26&lt;'Time Breakdown'!$A$9,"",IF(VLOOKUP(CK26,'Time Breakdown'!$A$9:$E$428,2,1)=VLOOKUP(CK25,'Time Breakdown'!$A$9:$E$428,2,1)," ",VLOOKUP(CK26,'Time Breakdown'!$A$9:$E$428,2,1)))</f>
        <v xml:space="preserve"> </v>
      </c>
      <c r="CM26" s="355"/>
      <c r="CN26" s="94">
        <f t="shared" si="28"/>
        <v>42084.875099999947</v>
      </c>
      <c r="CO26" s="36" t="str">
        <f>IF(CN26&lt;'Time Breakdown'!$A$9,"",IF(VLOOKUP(CN26,'Time Breakdown'!$A$9:$E$428,2,1)=VLOOKUP(CN25,'Time Breakdown'!$A$9:$E$428,2,1)," ",VLOOKUP(CN26,'Time Breakdown'!$A$9:$E$428,2,1)))</f>
        <v>RIH 7" liner # 4  on 5" DP to ± 11,484 ft</v>
      </c>
      <c r="CP26" s="355"/>
      <c r="CQ26" s="94">
        <f t="shared" si="29"/>
        <v>42085.875099999947</v>
      </c>
      <c r="CR26" s="36" t="str">
        <f>IF(CQ26&lt;'Time Breakdown'!$A$9,"",IF(VLOOKUP(CQ26,'Time Breakdown'!$A$9:$E$428,2,1)=VLOOKUP(CQ25,'Time Breakdown'!$A$9:$E$428,2,1)," ",VLOOKUP(CQ26,'Time Breakdown'!$A$9:$E$428,2,1)))</f>
        <v>P/U &amp; M/U and RIH 9,000 ft 3 1/2" tbg. Fill tbg every 10 joints</v>
      </c>
      <c r="CS26" s="355"/>
      <c r="CT26" s="94">
        <f t="shared" si="30"/>
        <v>42086.875099999947</v>
      </c>
      <c r="CU26" s="36" t="str">
        <f>IF(CT26&lt;'Time Breakdown'!$A$9,"",IF(VLOOKUP(CT26,'Time Breakdown'!$A$9:$E$428,2,1)=VLOOKUP(CT25,'Time Breakdown'!$A$9:$E$428,2,1)," ",VLOOKUP(CT26,'Time Breakdown'!$A$9:$E$428,2,1)))</f>
        <v xml:space="preserve"> </v>
      </c>
      <c r="CV26" s="355"/>
      <c r="CW26" s="94">
        <f t="shared" si="53"/>
        <v>42087.875099999947</v>
      </c>
      <c r="CX26" s="36" t="str">
        <f>IF(CW26&lt;'Time Breakdown'!$A$9,"",IF(VLOOKUP(CW26,'Time Breakdown'!$A$9:$E$428,2,1)=VLOOKUP(CW25,'Time Breakdown'!$A$9:$E$428,2,1)," ",VLOOKUP(CW26,'Time Breakdown'!$A$9:$E$428,2,1)))</f>
        <v xml:space="preserve"> </v>
      </c>
      <c r="CY26" s="355"/>
      <c r="CZ26" s="94">
        <f t="shared" si="32"/>
        <v>42088.875099999947</v>
      </c>
      <c r="DA26" s="36" t="str">
        <f>IF(CZ26&lt;'Time Breakdown'!$A$9,"",IF(VLOOKUP(CZ26,'Time Breakdown'!$A$9:$E$428,2,1)=VLOOKUP(CZ25,'Time Breakdown'!$A$9:$E$428,2,1)," ",VLOOKUP(CZ26,'Time Breakdown'!$A$9:$E$428,2,1)))</f>
        <v xml:space="preserve"> </v>
      </c>
      <c r="DB26" s="355"/>
      <c r="DC26" s="94">
        <f t="shared" si="33"/>
        <v>42089.875099999947</v>
      </c>
      <c r="DD26" s="36" t="str">
        <f>IF(DC26&lt;'Time Breakdown'!$A$9,"",IF(VLOOKUP(DC26,'Time Breakdown'!$A$9:$E$428,2,1)=VLOOKUP(DC25,'Time Breakdown'!$A$9:$E$428,2,1)," ",VLOOKUP(DC26,'Time Breakdown'!$A$9:$E$428,2,1)))</f>
        <v xml:space="preserve"> </v>
      </c>
      <c r="DE26" s="355"/>
      <c r="DF26" s="94">
        <f t="shared" si="34"/>
        <v>42090.875099999947</v>
      </c>
      <c r="DG26" s="36" t="str">
        <f>IF(DF26&lt;'Time Breakdown'!$A$9,"",IF(VLOOKUP(DF26,'Time Breakdown'!$A$9:$E$428,2,1)=VLOOKUP(DF25,'Time Breakdown'!$A$9:$E$428,2,1)," ",VLOOKUP(DF26,'Time Breakdown'!$A$9:$E$428,2,1)))</f>
        <v xml:space="preserve"> </v>
      </c>
      <c r="DH26" s="355"/>
      <c r="DI26" s="94">
        <f t="shared" si="54"/>
        <v>42091.875099999947</v>
      </c>
      <c r="DJ26" s="36" t="str">
        <f>IF(DI26&lt;'Time Breakdown'!$A$9,"",IF(VLOOKUP(DI26,'Time Breakdown'!$A$9:$E$428,2,1)=VLOOKUP(DI25,'Time Breakdown'!$A$9:$E$428,2,1)," ",VLOOKUP(DI26,'Time Breakdown'!$A$9:$E$428,2,1)))</f>
        <v>P/T XMT void, hgr neck seal &amp; body</v>
      </c>
      <c r="DK26" s="355"/>
      <c r="DL26" s="94">
        <f t="shared" si="36"/>
        <v>42092.875099999947</v>
      </c>
      <c r="DM26" s="36" t="str">
        <f>IF(DL26&lt;'Time Breakdown'!$A$9,"",IF(VLOOKUP(DL26,'Time Breakdown'!$A$9:$E$428,2,1)=VLOOKUP(DL25,'Time Breakdown'!$A$9:$E$428,2,1)," ",VLOOKUP(DL26,'Time Breakdown'!$A$9:$E$428,2,1)))</f>
        <v xml:space="preserve"> </v>
      </c>
      <c r="DN26" s="355"/>
      <c r="DO26" s="94">
        <f t="shared" si="37"/>
        <v>42093.875099999947</v>
      </c>
      <c r="DP26" s="36" t="str">
        <f>IF(DO26&lt;'Time Breakdown'!$A$9,"",IF(VLOOKUP(DO26,'Time Breakdown'!$A$9:$E$428,2,1)=VLOOKUP(DO25,'Time Breakdown'!$A$9:$E$428,2,1)," ",VLOOKUP(DO26,'Time Breakdown'!$A$9:$E$428,2,1)))</f>
        <v xml:space="preserve"> </v>
      </c>
      <c r="DQ26" s="355"/>
      <c r="DR26" s="94">
        <f t="shared" si="38"/>
        <v>42094.875099999947</v>
      </c>
      <c r="DS26" s="36" t="str">
        <f>IF(DR26&lt;'Time Breakdown'!$A$9,"",IF(VLOOKUP(DR26,'Time Breakdown'!$A$9:$E$428,2,1)=VLOOKUP(DR25,'Time Breakdown'!$A$9:$E$428,2,1)," ",VLOOKUP(DR26,'Time Breakdown'!$A$9:$E$428,2,1)))</f>
        <v xml:space="preserve"> </v>
      </c>
      <c r="DT26" s="355"/>
      <c r="DU26" s="94">
        <f t="shared" si="55"/>
        <v>42095.875099999947</v>
      </c>
      <c r="DV26" s="36" t="str">
        <f>IF(DU26&lt;'Time Breakdown'!$A$9,"",IF(VLOOKUP(DU26,'Time Breakdown'!$A$9:$E$428,2,1)=VLOOKUP(DU25,'Time Breakdown'!$A$9:$E$428,2,1)," ",VLOOKUP(DU26,'Time Breakdown'!$A$9:$E$428,2,1)))</f>
        <v xml:space="preserve"> </v>
      </c>
      <c r="DW26" s="355"/>
      <c r="DX26" s="94">
        <f t="shared" si="40"/>
        <v>42096.875099999947</v>
      </c>
      <c r="DY26" s="36" t="str">
        <f>IF(DX26&lt;'Time Breakdown'!$A$9,"",IF(VLOOKUP(DX26,'Time Breakdown'!$A$9:$E$428,2,1)=VLOOKUP(DX25,'Time Breakdown'!$A$9:$E$428,2,1)," ",VLOOKUP(DX26,'Time Breakdown'!$A$9:$E$428,2,1)))</f>
        <v xml:space="preserve"> </v>
      </c>
      <c r="DZ26" s="355"/>
    </row>
    <row r="27" spans="2:130" ht="15" customHeight="1" x14ac:dyDescent="0.3">
      <c r="B27" s="94">
        <f t="shared" si="41"/>
        <v>42054.916676666617</v>
      </c>
      <c r="C27" s="36" t="str">
        <f>IF(B27&lt;'Time Breakdown'!$A$9,"",IF(VLOOKUP(B27,'Time Breakdown'!$A$9:$E$428,2,1)=VLOOKUP(B26,'Time Breakdown'!$A$9:$E$428,2,1)," ",VLOOKUP(B27,'Time Breakdown'!$A$9:$E$428,2,1)))</f>
        <v>Remove comms, term. C/L's, install hgr neck seal</v>
      </c>
      <c r="D27" s="355"/>
      <c r="E27" s="94">
        <f t="shared" si="42"/>
        <v>42055.916766666611</v>
      </c>
      <c r="F27" s="36" t="str">
        <f>IF(E27&lt;'Time Breakdown'!$A$9,"",IF(VLOOKUP(E27,'Time Breakdown'!$A$9:$E$428,2,1)=VLOOKUP(E26,'Time Breakdown'!$A$9:$E$428,2,1)," ",VLOOKUP(E27,'Time Breakdown'!$A$9:$E$428,2,1)))</f>
        <v xml:space="preserve">Heavy Lift - Install LP Riser </v>
      </c>
      <c r="G27" s="355"/>
      <c r="H27" s="94">
        <f t="shared" si="43"/>
        <v>42056.916766666611</v>
      </c>
      <c r="I27" s="36" t="str">
        <f>IF(H27&lt;'Time Breakdown'!$A$9,"",IF(VLOOKUP(H27,'Time Breakdown'!$A$9:$E$428,2,1)=VLOOKUP(H26,'Time Breakdown'!$A$9:$E$428,2,1)," ",VLOOKUP(H27,'Time Breakdown'!$A$9:$E$428,2,1)))</f>
        <v xml:space="preserve"> </v>
      </c>
      <c r="J27" s="355"/>
      <c r="K27" s="94">
        <f t="shared" si="44"/>
        <v>42057.916766666611</v>
      </c>
      <c r="L27" s="36" t="str">
        <f>IF(K27&lt;'Time Breakdown'!$A$9,"",IF(VLOOKUP(K27,'Time Breakdown'!$A$9:$E$428,2,1)=VLOOKUP(K26,'Time Breakdown'!$A$9:$E$428,2,1)," ",VLOOKUP(K27,'Time Breakdown'!$A$9:$E$428,2,1)))</f>
        <v xml:space="preserve"> </v>
      </c>
      <c r="M27" s="355"/>
      <c r="N27" s="94">
        <f t="shared" si="45"/>
        <v>42058.916766666611</v>
      </c>
      <c r="O27" s="36" t="str">
        <f>IF(N27&lt;'Time Breakdown'!$A$9,"",IF(VLOOKUP(N27,'Time Breakdown'!$A$9:$E$428,2,1)=VLOOKUP(N26,'Time Breakdown'!$A$9:$E$428,2,1)," ",VLOOKUP(N27,'Time Breakdown'!$A$9:$E$428,2,1)))</f>
        <v xml:space="preserve"> </v>
      </c>
      <c r="P27" s="355"/>
      <c r="Q27" s="94">
        <f t="shared" si="46"/>
        <v>42059.916766666611</v>
      </c>
      <c r="R27" s="36" t="str">
        <f>IF(Q27&lt;'Time Breakdown'!$A$9,"",IF(VLOOKUP(Q27,'Time Breakdown'!$A$9:$E$428,2,1)=VLOOKUP(Q26,'Time Breakdown'!$A$9:$E$428,2,1)," ",VLOOKUP(Q27,'Time Breakdown'!$A$9:$E$428,2,1)))</f>
        <v xml:space="preserve"> </v>
      </c>
      <c r="S27" s="355"/>
      <c r="T27" s="94">
        <f t="shared" si="4"/>
        <v>42060.916766666611</v>
      </c>
      <c r="U27" s="36" t="str">
        <f>IF(T27&lt;'Time Breakdown'!$A$9,"",IF(VLOOKUP(T27,'Time Breakdown'!$A$9:$E$428,2,1)=VLOOKUP(T26,'Time Breakdown'!$A$9:$E$428,2,1)," ",VLOOKUP(T27,'Time Breakdown'!$A$9:$E$428,2,1)))</f>
        <v>Heavy lift - N/U &amp; P/T WH</v>
      </c>
      <c r="V27" s="355"/>
      <c r="W27" s="94">
        <f t="shared" si="5"/>
        <v>42061.916766666611</v>
      </c>
      <c r="X27" s="36" t="str">
        <f>IF(W27&lt;'Time Breakdown'!$A$9,"",IF(VLOOKUP(W27,'Time Breakdown'!$A$9:$E$428,2,1)=VLOOKUP(W26,'Time Breakdown'!$A$9:$E$428,2,1)," ",VLOOKUP(W27,'Time Breakdown'!$A$9:$E$428,2,1)))</f>
        <v xml:space="preserve"> </v>
      </c>
      <c r="Y27" s="355"/>
      <c r="Z27" s="94">
        <f t="shared" si="6"/>
        <v>42062.916766666611</v>
      </c>
      <c r="AA27" s="36" t="str">
        <f>IF(Z27&lt;'Time Breakdown'!$A$9,"",IF(VLOOKUP(Z27,'Time Breakdown'!$A$9:$E$428,2,1)=VLOOKUP(Z26,'Time Breakdown'!$A$9:$E$428,2,1)," ",VLOOKUP(Z27,'Time Breakdown'!$A$9:$E$428,2,1)))</f>
        <v xml:space="preserve"> </v>
      </c>
      <c r="AB27" s="355"/>
      <c r="AC27" s="94">
        <f t="shared" si="47"/>
        <v>42063.916766666611</v>
      </c>
      <c r="AD27" s="36" t="str">
        <f>IF(AC27&lt;'Time Breakdown'!$A$9,"",IF(VLOOKUP(AC27,'Time Breakdown'!$A$9:$E$428,2,1)=VLOOKUP(AC26,'Time Breakdown'!$A$9:$E$428,2,1)," ",VLOOKUP(AC27,'Time Breakdown'!$A$9:$E$428,2,1)))</f>
        <v xml:space="preserve"> </v>
      </c>
      <c r="AE27" s="355"/>
      <c r="AF27" s="94">
        <f t="shared" si="8"/>
        <v>42064.916766666611</v>
      </c>
      <c r="AG27" s="36" t="str">
        <f>IF(AF27&lt;'Time Breakdown'!$A$9,"",IF(VLOOKUP(AF27,'Time Breakdown'!$A$9:$E$428,2,1)=VLOOKUP(AF26,'Time Breakdown'!$A$9:$E$428,2,1)," ",VLOOKUP(AF27,'Time Breakdown'!$A$9:$E$428,2,1)))</f>
        <v xml:space="preserve"> </v>
      </c>
      <c r="AH27" s="355"/>
      <c r="AI27" s="94">
        <f t="shared" si="9"/>
        <v>42065.916766666611</v>
      </c>
      <c r="AJ27" s="36" t="str">
        <f>IF(AI27&lt;'Time Breakdown'!$A$9,"",IF(VLOOKUP(AI27,'Time Breakdown'!$A$9:$E$428,2,1)=VLOOKUP(AI26,'Time Breakdown'!$A$9:$E$428,2,1)," ",VLOOKUP(AI27,'Time Breakdown'!$A$9:$E$428,2,1)))</f>
        <v xml:space="preserve"> </v>
      </c>
      <c r="AK27" s="355"/>
      <c r="AL27" s="94">
        <f t="shared" si="10"/>
        <v>42066.916766666611</v>
      </c>
      <c r="AM27" s="36" t="str">
        <f>IF(AL27&lt;'Time Breakdown'!$A$9,"",IF(VLOOKUP(AL27,'Time Breakdown'!$A$9:$E$428,2,1)=VLOOKUP(AL26,'Time Breakdown'!$A$9:$E$428,2,1)," ",VLOOKUP(AL27,'Time Breakdown'!$A$9:$E$428,2,1)))</f>
        <v xml:space="preserve"> </v>
      </c>
      <c r="AN27" s="355"/>
      <c r="AO27" s="94">
        <f t="shared" si="48"/>
        <v>42067.916766666611</v>
      </c>
      <c r="AP27" s="36" t="str">
        <f>IF(AO27&lt;'Time Breakdown'!$A$9,"",IF(VLOOKUP(AO27,'Time Breakdown'!$A$9:$E$428,2,1)=VLOOKUP(AO26,'Time Breakdown'!$A$9:$E$428,2,1)," ",VLOOKUP(AO27,'Time Breakdown'!$A$9:$E$428,2,1)))</f>
        <v xml:space="preserve"> </v>
      </c>
      <c r="AQ27" s="355"/>
      <c r="AR27" s="94">
        <f t="shared" si="12"/>
        <v>42068.916766666611</v>
      </c>
      <c r="AS27" s="36" t="str">
        <f>IF(AR27&lt;'Time Breakdown'!$A$9,"",IF(VLOOKUP(AR27,'Time Breakdown'!$A$9:$E$428,2,1)=VLOOKUP(AR26,'Time Breakdown'!$A$9:$E$428,2,1)," ",VLOOKUP(AR27,'Time Breakdown'!$A$9:$E$428,2,1)))</f>
        <v xml:space="preserve"> </v>
      </c>
      <c r="AT27" s="355"/>
      <c r="AU27" s="94">
        <f t="shared" si="13"/>
        <v>42069.916766666611</v>
      </c>
      <c r="AV27" s="36" t="str">
        <f>IF(AU27&lt;'Time Breakdown'!$A$9,"",IF(VLOOKUP(AU27,'Time Breakdown'!$A$9:$E$428,2,1)=VLOOKUP(AU26,'Time Breakdown'!$A$9:$E$428,2,1)," ",VLOOKUP(AU27,'Time Breakdown'!$A$9:$E$428,2,1)))</f>
        <v xml:space="preserve"> </v>
      </c>
      <c r="AW27" s="355"/>
      <c r="AX27" s="94">
        <f t="shared" si="14"/>
        <v>42070.916766666611</v>
      </c>
      <c r="AY27" s="36" t="str">
        <f>IF(AX27&lt;'Time Breakdown'!$A$9,"",IF(VLOOKUP(AX27,'Time Breakdown'!$A$9:$E$428,2,1)=VLOOKUP(AX26,'Time Breakdown'!$A$9:$E$428,2,1)," ",VLOOKUP(AX27,'Time Breakdown'!$A$9:$E$428,2,1)))</f>
        <v xml:space="preserve"> </v>
      </c>
      <c r="AZ27" s="355"/>
      <c r="BA27" s="94">
        <f t="shared" si="49"/>
        <v>42071.916766666611</v>
      </c>
      <c r="BB27" s="36" t="str">
        <f>IF(BA27&lt;'Time Breakdown'!$A$9,"",IF(VLOOKUP(BA27,'Time Breakdown'!$A$9:$E$428,2,1)=VLOOKUP(BA26,'Time Breakdown'!$A$9:$E$428,2,1)," ",VLOOKUP(BA27,'Time Breakdown'!$A$9:$E$428,2,1)))</f>
        <v xml:space="preserve"> </v>
      </c>
      <c r="BC27" s="355"/>
      <c r="BD27" s="94">
        <f t="shared" si="16"/>
        <v>42072.916766666611</v>
      </c>
      <c r="BE27" s="36" t="str">
        <f>IF(BD27&lt;'Time Breakdown'!$A$9,"",IF(VLOOKUP(BD27,'Time Breakdown'!$A$9:$E$428,2,1)=VLOOKUP(BD26,'Time Breakdown'!$A$9:$E$428,2,1)," ",VLOOKUP(BD27,'Time Breakdown'!$A$9:$E$428,2,1)))</f>
        <v xml:space="preserve"> </v>
      </c>
      <c r="BF27" s="355"/>
      <c r="BG27" s="94">
        <f t="shared" si="17"/>
        <v>42073.916766666611</v>
      </c>
      <c r="BH27" s="36" t="str">
        <f>IF(BG27&lt;'Time Breakdown'!$A$9,"",IF(VLOOKUP(BG27,'Time Breakdown'!$A$9:$E$428,2,1)=VLOOKUP(BG26,'Time Breakdown'!$A$9:$E$428,2,1)," ",VLOOKUP(BG27,'Time Breakdown'!$A$9:$E$428,2,1)))</f>
        <v xml:space="preserve"> </v>
      </c>
      <c r="BI27" s="355"/>
      <c r="BJ27" s="94">
        <f t="shared" si="18"/>
        <v>42074.916766666611</v>
      </c>
      <c r="BK27" s="36" t="str">
        <f>IF(BJ27&lt;'Time Breakdown'!$A$9,"",IF(VLOOKUP(BJ27,'Time Breakdown'!$A$9:$E$428,2,1)=VLOOKUP(BJ26,'Time Breakdown'!$A$9:$E$428,2,1)," ",VLOOKUP(BJ27,'Time Breakdown'!$A$9:$E$428,2,1)))</f>
        <v xml:space="preserve"> </v>
      </c>
      <c r="BL27" s="355"/>
      <c r="BM27" s="94">
        <f t="shared" si="50"/>
        <v>42075.916766666611</v>
      </c>
      <c r="BN27" s="36" t="str">
        <f>IF(BM27&lt;'Time Breakdown'!$A$9,"",IF(VLOOKUP(BM27,'Time Breakdown'!$A$9:$E$428,2,1)=VLOOKUP(BM26,'Time Breakdown'!$A$9:$E$428,2,1)," ",VLOOKUP(BM27,'Time Breakdown'!$A$9:$E$428,2,1)))</f>
        <v xml:space="preserve"> </v>
      </c>
      <c r="BO27" s="355"/>
      <c r="BP27" s="94">
        <f t="shared" si="20"/>
        <v>42076.916766666611</v>
      </c>
      <c r="BQ27" s="36" t="str">
        <f>IF(BP27&lt;'Time Breakdown'!$A$9,"",IF(VLOOKUP(BP27,'Time Breakdown'!$A$9:$E$428,2,1)=VLOOKUP(BP26,'Time Breakdown'!$A$9:$E$428,2,1)," ",VLOOKUP(BP27,'Time Breakdown'!$A$9:$E$428,2,1)))</f>
        <v xml:space="preserve"> </v>
      </c>
      <c r="BR27" s="355"/>
      <c r="BS27" s="94">
        <f t="shared" si="21"/>
        <v>42077.916766666611</v>
      </c>
      <c r="BT27" s="36" t="str">
        <f>IF(BS27&lt;'Time Breakdown'!$A$9,"",IF(VLOOKUP(BS27,'Time Breakdown'!$A$9:$E$428,2,1)=VLOOKUP(BS26,'Time Breakdown'!$A$9:$E$428,2,1)," ",VLOOKUP(BS27,'Time Breakdown'!$A$9:$E$428,2,1)))</f>
        <v>Reset WB recovered on BHA</v>
      </c>
      <c r="BU27" s="355"/>
      <c r="BV27" s="94">
        <f t="shared" si="22"/>
        <v>42078.916766666611</v>
      </c>
      <c r="BW27" s="36" t="str">
        <f>IF(BV27&lt;'Time Breakdown'!$A$9,"",IF(VLOOKUP(BV27,'Time Breakdown'!$A$9:$E$428,2,1)=VLOOKUP(BV26,'Time Breakdown'!$A$9:$E$428,2,1)," ",VLOOKUP(BV27,'Time Breakdown'!$A$9:$E$428,2,1)))</f>
        <v xml:space="preserve"> </v>
      </c>
      <c r="BX27" s="355"/>
      <c r="BY27" s="94">
        <f t="shared" si="51"/>
        <v>42079.916766666611</v>
      </c>
      <c r="BZ27" s="36" t="str">
        <f>IF(BY27&lt;'Time Breakdown'!$A$9,"",IF(VLOOKUP(BY27,'Time Breakdown'!$A$9:$E$428,2,1)=VLOOKUP(BY26,'Time Breakdown'!$A$9:$E$428,2,1)," ",VLOOKUP(BY27,'Time Breakdown'!$A$9:$E$428,2,1)))</f>
        <v xml:space="preserve"> </v>
      </c>
      <c r="CA27" s="355"/>
      <c r="CB27" s="94">
        <f t="shared" si="24"/>
        <v>42080.916766666611</v>
      </c>
      <c r="CC27" s="36" t="str">
        <f>IF(CB27&lt;'Time Breakdown'!$A$9,"",IF(VLOOKUP(CB27,'Time Breakdown'!$A$9:$E$428,2,1)=VLOOKUP(CB26,'Time Breakdown'!$A$9:$E$428,2,1)," ",VLOOKUP(CB27,'Time Breakdown'!$A$9:$E$428,2,1)))</f>
        <v xml:space="preserve">RIH 200 ft of 7" BLANK liner #2  </v>
      </c>
      <c r="CD27" s="355"/>
      <c r="CE27" s="94">
        <f t="shared" si="25"/>
        <v>42081.916766666611</v>
      </c>
      <c r="CF27" s="36" t="str">
        <f>IF(CE27&lt;'Time Breakdown'!$A$9,"",IF(VLOOKUP(CE27,'Time Breakdown'!$A$9:$E$428,2,1)=VLOOKUP(CE26,'Time Breakdown'!$A$9:$E$428,2,1)," ",VLOOKUP(CE27,'Time Breakdown'!$A$9:$E$428,2,1)))</f>
        <v>Sting in, drop setting ball &amp; release liner</v>
      </c>
      <c r="CG27" s="355"/>
      <c r="CH27" s="94">
        <f t="shared" si="26"/>
        <v>42082.916766666611</v>
      </c>
      <c r="CI27" s="36" t="str">
        <f>IF(CH27&lt;'Time Breakdown'!$A$9,"",IF(VLOOKUP(CH27,'Time Breakdown'!$A$9:$E$428,2,1)=VLOOKUP(CH26,'Time Breakdown'!$A$9:$E$428,2,1)," ",VLOOKUP(CH27,'Time Breakdown'!$A$9:$E$428,2,1)))</f>
        <v xml:space="preserve"> </v>
      </c>
      <c r="CJ27" s="355"/>
      <c r="CK27" s="94">
        <f t="shared" si="52"/>
        <v>42083.916766666611</v>
      </c>
      <c r="CL27" s="36" t="str">
        <f>IF(CK27&lt;'Time Breakdown'!$A$9,"",IF(VLOOKUP(CK27,'Time Breakdown'!$A$9:$E$428,2,1)=VLOOKUP(CK26,'Time Breakdown'!$A$9:$E$428,2,1)," ",VLOOKUP(CK27,'Time Breakdown'!$A$9:$E$428,2,1)))</f>
        <v xml:space="preserve"> </v>
      </c>
      <c r="CM27" s="355"/>
      <c r="CN27" s="94">
        <f t="shared" si="28"/>
        <v>42084.916766666611</v>
      </c>
      <c r="CO27" s="36" t="str">
        <f>IF(CN27&lt;'Time Breakdown'!$A$9,"",IF(VLOOKUP(CN27,'Time Breakdown'!$A$9:$E$428,2,1)=VLOOKUP(CN26,'Time Breakdown'!$A$9:$E$428,2,1)," ",VLOOKUP(CN27,'Time Breakdown'!$A$9:$E$428,2,1)))</f>
        <v>Sting in, Drop ball, Set liner top packer and release RT</v>
      </c>
      <c r="CP27" s="355"/>
      <c r="CQ27" s="94">
        <f t="shared" si="29"/>
        <v>42085.916766666611</v>
      </c>
      <c r="CR27" s="36" t="str">
        <f>IF(CQ27&lt;'Time Breakdown'!$A$9,"",IF(VLOOKUP(CQ27,'Time Breakdown'!$A$9:$E$428,2,1)=VLOOKUP(CQ26,'Time Breakdown'!$A$9:$E$428,2,1)," ",VLOOKUP(CQ27,'Time Breakdown'!$A$9:$E$428,2,1)))</f>
        <v xml:space="preserve"> </v>
      </c>
      <c r="CS27" s="355"/>
      <c r="CT27" s="94">
        <f t="shared" si="30"/>
        <v>42086.916766666611</v>
      </c>
      <c r="CU27" s="36" t="str">
        <f>IF(CT27&lt;'Time Breakdown'!$A$9,"",IF(VLOOKUP(CT27,'Time Breakdown'!$A$9:$E$428,2,1)=VLOOKUP(CT26,'Time Breakdown'!$A$9:$E$428,2,1)," ",VLOOKUP(CT27,'Time Breakdown'!$A$9:$E$428,2,1)))</f>
        <v xml:space="preserve"> </v>
      </c>
      <c r="CV27" s="355"/>
      <c r="CW27" s="94">
        <f t="shared" si="53"/>
        <v>42087.916766666611</v>
      </c>
      <c r="CX27" s="36" t="str">
        <f>IF(CW27&lt;'Time Breakdown'!$A$9,"",IF(VLOOKUP(CW27,'Time Breakdown'!$A$9:$E$428,2,1)=VLOOKUP(CW26,'Time Breakdown'!$A$9:$E$428,2,1)," ",VLOOKUP(CW27,'Time Breakdown'!$A$9:$E$428,2,1)))</f>
        <v>PJSM R/U to run 4 1/2" completion assy.</v>
      </c>
      <c r="CY27" s="355"/>
      <c r="CZ27" s="94">
        <f t="shared" si="32"/>
        <v>42088.916766666611</v>
      </c>
      <c r="DA27" s="36" t="str">
        <f>IF(CZ27&lt;'Time Breakdown'!$A$9,"",IF(VLOOKUP(CZ27,'Time Breakdown'!$A$9:$E$428,2,1)=VLOOKUP(CZ26,'Time Breakdown'!$A$9:$E$428,2,1)," ",VLOOKUP(CZ27,'Time Breakdown'!$A$9:$E$428,2,1)))</f>
        <v>RIH  5,250 ft 4-1/2" completion</v>
      </c>
      <c r="DB27" s="355"/>
      <c r="DC27" s="94">
        <f t="shared" si="33"/>
        <v>42089.916766666611</v>
      </c>
      <c r="DD27" s="36" t="str">
        <f>IF(DC27&lt;'Time Breakdown'!$A$9,"",IF(VLOOKUP(DC27,'Time Breakdown'!$A$9:$E$428,2,1)=VLOOKUP(DC26,'Time Breakdown'!$A$9:$E$428,2,1)," ",VLOOKUP(DC27,'Time Breakdown'!$A$9:$E$428,2,1)))</f>
        <v xml:space="preserve"> </v>
      </c>
      <c r="DE27" s="355"/>
      <c r="DF27" s="94">
        <f t="shared" si="34"/>
        <v>42090.916766666611</v>
      </c>
      <c r="DG27" s="36" t="str">
        <f>IF(DF27&lt;'Time Breakdown'!$A$9,"",IF(VLOOKUP(DF27,'Time Breakdown'!$A$9:$E$428,2,1)=VLOOKUP(DF26,'Time Breakdown'!$A$9:$E$428,2,1)," ",VLOOKUP(DF27,'Time Breakdown'!$A$9:$E$428,2,1)))</f>
        <v>Set 9-5/8" MFR and MFT pkrs, P/T tbg</v>
      </c>
      <c r="DH27" s="355"/>
      <c r="DI27" s="94">
        <f t="shared" si="54"/>
        <v>42091.916766666611</v>
      </c>
      <c r="DJ27" s="36" t="str">
        <f>IF(DI27&lt;'Time Breakdown'!$A$9,"",IF(VLOOKUP(DI27,'Time Breakdown'!$A$9:$E$428,2,1)=VLOOKUP(DI26,'Time Breakdown'!$A$9:$E$428,2,1)," ",VLOOKUP(DI27,'Time Breakdown'!$A$9:$E$428,2,1)))</f>
        <v xml:space="preserve"> </v>
      </c>
      <c r="DK27" s="355"/>
      <c r="DL27" s="94">
        <f t="shared" si="36"/>
        <v>42092.916766666611</v>
      </c>
      <c r="DM27" s="36" t="str">
        <f>IF(DL27&lt;'Time Breakdown'!$A$9,"",IF(VLOOKUP(DL27,'Time Breakdown'!$A$9:$E$428,2,1)=VLOOKUP(DL26,'Time Breakdown'!$A$9:$E$428,2,1)," ",VLOOKUP(DL27,'Time Breakdown'!$A$9:$E$428,2,1)))</f>
        <v xml:space="preserve"> </v>
      </c>
      <c r="DN27" s="355"/>
      <c r="DO27" s="94">
        <f t="shared" si="37"/>
        <v>42093.916766666611</v>
      </c>
      <c r="DP27" s="36" t="str">
        <f>IF(DO27&lt;'Time Breakdown'!$A$9,"",IF(VLOOKUP(DO27,'Time Breakdown'!$A$9:$E$428,2,1)=VLOOKUP(DO26,'Time Breakdown'!$A$9:$E$428,2,1)," ",VLOOKUP(DO27,'Time Breakdown'!$A$9:$E$428,2,1)))</f>
        <v xml:space="preserve"> </v>
      </c>
      <c r="DQ27" s="355"/>
      <c r="DR27" s="94">
        <f t="shared" si="38"/>
        <v>42094.916766666611</v>
      </c>
      <c r="DS27" s="36" t="str">
        <f>IF(DR27&lt;'Time Breakdown'!$A$9,"",IF(VLOOKUP(DR27,'Time Breakdown'!$A$9:$E$428,2,1)=VLOOKUP(DR26,'Time Breakdown'!$A$9:$E$428,2,1)," ",VLOOKUP(DR27,'Time Breakdown'!$A$9:$E$428,2,1)))</f>
        <v xml:space="preserve"> </v>
      </c>
      <c r="DT27" s="355"/>
      <c r="DU27" s="94">
        <f t="shared" si="55"/>
        <v>42095.916766666611</v>
      </c>
      <c r="DV27" s="36" t="str">
        <f>IF(DU27&lt;'Time Breakdown'!$A$9,"",IF(VLOOKUP(DU27,'Time Breakdown'!$A$9:$E$428,2,1)=VLOOKUP(DU26,'Time Breakdown'!$A$9:$E$428,2,1)," ",VLOOKUP(DU27,'Time Breakdown'!$A$9:$E$428,2,1)))</f>
        <v xml:space="preserve"> </v>
      </c>
      <c r="DW27" s="355"/>
      <c r="DX27" s="94">
        <f t="shared" si="40"/>
        <v>42096.916766666611</v>
      </c>
      <c r="DY27" s="36" t="str">
        <f>IF(DX27&lt;'Time Breakdown'!$A$9,"",IF(VLOOKUP(DX27,'Time Breakdown'!$A$9:$E$428,2,1)=VLOOKUP(DX26,'Time Breakdown'!$A$9:$E$428,2,1)," ",VLOOKUP(DX27,'Time Breakdown'!$A$9:$E$428,2,1)))</f>
        <v xml:space="preserve"> </v>
      </c>
      <c r="DZ27" s="355"/>
    </row>
    <row r="28" spans="2:130" ht="15" customHeight="1" thickBot="1" x14ac:dyDescent="0.35">
      <c r="B28" s="94">
        <f t="shared" si="41"/>
        <v>42054.958343333281</v>
      </c>
      <c r="C28" s="36" t="str">
        <f>IF(B28&lt;'Time Breakdown'!$A$9,"",IF(VLOOKUP(B28,'Time Breakdown'!$A$9:$E$428,2,1)=VLOOKUP(B27,'Time Breakdown'!$A$9:$E$428,2,1)," ",VLOOKUP(B28,'Time Breakdown'!$A$9:$E$428,2,1)))</f>
        <v xml:space="preserve"> </v>
      </c>
      <c r="D28" s="356"/>
      <c r="E28" s="94">
        <f t="shared" si="42"/>
        <v>42055.958433333275</v>
      </c>
      <c r="F28" s="36" t="str">
        <f>IF(E28&lt;'Time Breakdown'!$A$9,"",IF(VLOOKUP(E28,'Time Breakdown'!$A$9:$E$428,2,1)=VLOOKUP(E27,'Time Breakdown'!$A$9:$E$428,2,1)," ",VLOOKUP(E28,'Time Breakdown'!$A$9:$E$428,2,1)))</f>
        <v>N/U diverter</v>
      </c>
      <c r="G28" s="356"/>
      <c r="H28" s="94">
        <f t="shared" si="43"/>
        <v>42056.958433333275</v>
      </c>
      <c r="I28" s="36" t="str">
        <f>IF(H28&lt;'Time Breakdown'!$A$9,"",IF(VLOOKUP(H28,'Time Breakdown'!$A$9:$E$428,2,1)=VLOOKUP(H27,'Time Breakdown'!$A$9:$E$428,2,1)," ",VLOOKUP(H28,'Time Breakdown'!$A$9:$E$428,2,1)))</f>
        <v>Shallow pulse test MWD</v>
      </c>
      <c r="J28" s="356"/>
      <c r="K28" s="94">
        <f t="shared" si="44"/>
        <v>42057.958433333275</v>
      </c>
      <c r="L28" s="36" t="str">
        <f>IF(K28&lt;'Time Breakdown'!$A$9,"",IF(VLOOKUP(K28,'Time Breakdown'!$A$9:$E$428,2,1)=VLOOKUP(K27,'Time Breakdown'!$A$9:$E$428,2,1)," ",VLOOKUP(K28,'Time Breakdown'!$A$9:$E$428,2,1)))</f>
        <v>Wiper trip. RIH with PD1100 to 1,400 ft</v>
      </c>
      <c r="M28" s="356"/>
      <c r="N28" s="94">
        <f t="shared" si="45"/>
        <v>42058.958433333275</v>
      </c>
      <c r="O28" s="36" t="str">
        <f>IF(N28&lt;'Time Breakdown'!$A$9,"",IF(VLOOKUP(N28,'Time Breakdown'!$A$9:$E$428,2,1)=VLOOKUP(N27,'Time Breakdown'!$A$9:$E$428,2,1)," ",VLOOKUP(N28,'Time Breakdown'!$A$9:$E$428,2,1)))</f>
        <v xml:space="preserve"> </v>
      </c>
      <c r="P28" s="356"/>
      <c r="Q28" s="94">
        <f t="shared" si="46"/>
        <v>42059.958433333275</v>
      </c>
      <c r="R28" s="36" t="str">
        <f>IF(Q28&lt;'Time Breakdown'!$A$9,"",IF(VLOOKUP(Q28,'Time Breakdown'!$A$9:$E$428,2,1)=VLOOKUP(Q27,'Time Breakdown'!$A$9:$E$428,2,1)," ",VLOOKUP(Q28,'Time Breakdown'!$A$9:$E$428,2,1)))</f>
        <v xml:space="preserve"> </v>
      </c>
      <c r="S28" s="356"/>
      <c r="T28" s="94">
        <f t="shared" si="4"/>
        <v>42060.958433333275</v>
      </c>
      <c r="U28" s="36" t="str">
        <f>IF(T28&lt;'Time Breakdown'!$A$9,"",IF(VLOOKUP(T28,'Time Breakdown'!$A$9:$E$428,2,1)=VLOOKUP(T27,'Time Breakdown'!$A$9:$E$428,2,1)," ",VLOOKUP(T28,'Time Breakdown'!$A$9:$E$428,2,1)))</f>
        <v xml:space="preserve"> </v>
      </c>
      <c r="V28" s="356"/>
      <c r="W28" s="94">
        <f t="shared" si="5"/>
        <v>42061.958433333275</v>
      </c>
      <c r="X28" s="36" t="str">
        <f>IF(W28&lt;'Time Breakdown'!$A$9,"",IF(VLOOKUP(W28,'Time Breakdown'!$A$9:$E$428,2,1)=VLOOKUP(W27,'Time Breakdown'!$A$9:$E$428,2,1)," ",VLOOKUP(W28,'Time Breakdown'!$A$9:$E$428,2,1)))</f>
        <v xml:space="preserve"> </v>
      </c>
      <c r="Y28" s="356"/>
      <c r="Z28" s="94">
        <f t="shared" si="6"/>
        <v>42062.958433333275</v>
      </c>
      <c r="AA28" s="36" t="str">
        <f>IF(Z28&lt;'Time Breakdown'!$A$9,"",IF(VLOOKUP(Z28,'Time Breakdown'!$A$9:$E$428,2,1)=VLOOKUP(Z27,'Time Breakdown'!$A$9:$E$428,2,1)," ",VLOOKUP(Z28,'Time Breakdown'!$A$9:$E$428,2,1)))</f>
        <v xml:space="preserve"> </v>
      </c>
      <c r="AB28" s="356"/>
      <c r="AC28" s="94">
        <f t="shared" si="47"/>
        <v>42063.958433333275</v>
      </c>
      <c r="AD28" s="36" t="str">
        <f>IF(AC28&lt;'Time Breakdown'!$A$9,"",IF(VLOOKUP(AC28,'Time Breakdown'!$A$9:$E$428,2,1)=VLOOKUP(AC27,'Time Breakdown'!$A$9:$E$428,2,1)," ",VLOOKUP(AC28,'Time Breakdown'!$A$9:$E$428,2,1)))</f>
        <v xml:space="preserve"> </v>
      </c>
      <c r="AE28" s="356"/>
      <c r="AF28" s="94">
        <f t="shared" si="8"/>
        <v>42064.958433333275</v>
      </c>
      <c r="AG28" s="36" t="str">
        <f>IF(AF28&lt;'Time Breakdown'!$A$9,"",IF(VLOOKUP(AF28,'Time Breakdown'!$A$9:$E$428,2,1)=VLOOKUP(AF27,'Time Breakdown'!$A$9:$E$428,2,1)," ",VLOOKUP(AF28,'Time Breakdown'!$A$9:$E$428,2,1)))</f>
        <v xml:space="preserve"> </v>
      </c>
      <c r="AH28" s="356"/>
      <c r="AI28" s="94">
        <f t="shared" si="9"/>
        <v>42065.958433333275</v>
      </c>
      <c r="AJ28" s="36" t="str">
        <f>IF(AI28&lt;'Time Breakdown'!$A$9,"",IF(VLOOKUP(AI28,'Time Breakdown'!$A$9:$E$428,2,1)=VLOOKUP(AI27,'Time Breakdown'!$A$9:$E$428,2,1)," ",VLOOKUP(AI28,'Time Breakdown'!$A$9:$E$428,2,1)))</f>
        <v xml:space="preserve"> </v>
      </c>
      <c r="AK28" s="356"/>
      <c r="AL28" s="94">
        <f t="shared" si="10"/>
        <v>42066.958433333275</v>
      </c>
      <c r="AM28" s="36" t="str">
        <f>IF(AL28&lt;'Time Breakdown'!$A$9,"",IF(VLOOKUP(AL28,'Time Breakdown'!$A$9:$E$428,2,1)=VLOOKUP(AL27,'Time Breakdown'!$A$9:$E$428,2,1)," ",VLOOKUP(AL28,'Time Breakdown'!$A$9:$E$428,2,1)))</f>
        <v xml:space="preserve"> </v>
      </c>
      <c r="AN28" s="356"/>
      <c r="AO28" s="94">
        <f t="shared" si="48"/>
        <v>42067.958433333275</v>
      </c>
      <c r="AP28" s="36" t="str">
        <f>IF(AO28&lt;'Time Breakdown'!$A$9,"",IF(VLOOKUP(AO28,'Time Breakdown'!$A$9:$E$428,2,1)=VLOOKUP(AO27,'Time Breakdown'!$A$9:$E$428,2,1)," ",VLOOKUP(AO28,'Time Breakdown'!$A$9:$E$428,2,1)))</f>
        <v xml:space="preserve"> </v>
      </c>
      <c r="AQ28" s="356"/>
      <c r="AR28" s="94">
        <f t="shared" si="12"/>
        <v>42068.958433333275</v>
      </c>
      <c r="AS28" s="36" t="str">
        <f>IF(AR28&lt;'Time Breakdown'!$A$9,"",IF(VLOOKUP(AR28,'Time Breakdown'!$A$9:$E$428,2,1)=VLOOKUP(AR27,'Time Breakdown'!$A$9:$E$428,2,1)," ",VLOOKUP(AR28,'Time Breakdown'!$A$9:$E$428,2,1)))</f>
        <v xml:space="preserve"> </v>
      </c>
      <c r="AT28" s="356"/>
      <c r="AU28" s="94">
        <f t="shared" si="13"/>
        <v>42069.958433333275</v>
      </c>
      <c r="AV28" s="36" t="str">
        <f>IF(AU28&lt;'Time Breakdown'!$A$9,"",IF(VLOOKUP(AU28,'Time Breakdown'!$A$9:$E$428,2,1)=VLOOKUP(AU27,'Time Breakdown'!$A$9:$E$428,2,1)," ",VLOOKUP(AU28,'Time Breakdown'!$A$9:$E$428,2,1)))</f>
        <v xml:space="preserve"> </v>
      </c>
      <c r="AW28" s="356"/>
      <c r="AX28" s="94">
        <f t="shared" si="14"/>
        <v>42070.958433333275</v>
      </c>
      <c r="AY28" s="36" t="str">
        <f>IF(AX28&lt;'Time Breakdown'!$A$9,"",IF(VLOOKUP(AX28,'Time Breakdown'!$A$9:$E$428,2,1)=VLOOKUP(AX27,'Time Breakdown'!$A$9:$E$428,2,1)," ",VLOOKUP(AX28,'Time Breakdown'!$A$9:$E$428,2,1)))</f>
        <v xml:space="preserve"> </v>
      </c>
      <c r="AZ28" s="356"/>
      <c r="BA28" s="94">
        <f t="shared" si="49"/>
        <v>42071.958433333275</v>
      </c>
      <c r="BB28" s="36" t="str">
        <f>IF(BA28&lt;'Time Breakdown'!$A$9,"",IF(VLOOKUP(BA28,'Time Breakdown'!$A$9:$E$428,2,1)=VLOOKUP(BA27,'Time Breakdown'!$A$9:$E$428,2,1)," ",VLOOKUP(BA28,'Time Breakdown'!$A$9:$E$428,2,1)))</f>
        <v>Drill 8-1/2" hole frm  11,600 ft to 16,190 ft</v>
      </c>
      <c r="BC28" s="356"/>
      <c r="BD28" s="94">
        <f t="shared" si="16"/>
        <v>42072.958433333275</v>
      </c>
      <c r="BE28" s="36" t="str">
        <f>IF(BD28&lt;'Time Breakdown'!$A$9,"",IF(VLOOKUP(BD28,'Time Breakdown'!$A$9:$E$428,2,1)=VLOOKUP(BD27,'Time Breakdown'!$A$9:$E$428,2,1)," ",VLOOKUP(BD28,'Time Breakdown'!$A$9:$E$428,2,1)))</f>
        <v>Drill 8-1/2" hole frm  16,190  ft to 18,923 ft</v>
      </c>
      <c r="BF28" s="356"/>
      <c r="BG28" s="94">
        <f t="shared" si="17"/>
        <v>42073.958433333275</v>
      </c>
      <c r="BH28" s="36" t="str">
        <f>IF(BG28&lt;'Time Breakdown'!$A$9,"",IF(VLOOKUP(BG28,'Time Breakdown'!$A$9:$E$428,2,1)=VLOOKUP(BG27,'Time Breakdown'!$A$9:$E$428,2,1)," ",VLOOKUP(BG28,'Time Breakdown'!$A$9:$E$428,2,1)))</f>
        <v xml:space="preserve"> </v>
      </c>
      <c r="BI28" s="356"/>
      <c r="BJ28" s="94">
        <f t="shared" si="18"/>
        <v>42074.958433333275</v>
      </c>
      <c r="BK28" s="36" t="str">
        <f>IF(BJ28&lt;'Time Breakdown'!$A$9,"",IF(VLOOKUP(BJ28,'Time Breakdown'!$A$9:$E$428,2,1)=VLOOKUP(BJ27,'Time Breakdown'!$A$9:$E$428,2,1)," ",VLOOKUP(BJ28,'Time Breakdown'!$A$9:$E$428,2,1)))</f>
        <v xml:space="preserve"> </v>
      </c>
      <c r="BL28" s="356"/>
      <c r="BM28" s="94">
        <f t="shared" si="50"/>
        <v>42075.958433333275</v>
      </c>
      <c r="BN28" s="36" t="str">
        <f>IF(BM28&lt;'Time Breakdown'!$A$9,"",IF(VLOOKUP(BM28,'Time Breakdown'!$A$9:$E$428,2,1)=VLOOKUP(BM27,'Time Breakdown'!$A$9:$E$428,2,1)," ",VLOOKUP(BM28,'Time Breakdown'!$A$9:$E$428,2,1)))</f>
        <v xml:space="preserve"> </v>
      </c>
      <c r="BO28" s="356"/>
      <c r="BP28" s="94">
        <f t="shared" si="20"/>
        <v>42076.958433333275</v>
      </c>
      <c r="BQ28" s="36" t="str">
        <f>IF(BP28&lt;'Time Breakdown'!$A$9,"",IF(VLOOKUP(BP28,'Time Breakdown'!$A$9:$E$428,2,1)=VLOOKUP(BP27,'Time Breakdown'!$A$9:$E$428,2,1)," ",VLOOKUP(BP28,'Time Breakdown'!$A$9:$E$428,2,1)))</f>
        <v xml:space="preserve"> </v>
      </c>
      <c r="BR28" s="356"/>
      <c r="BS28" s="94">
        <f t="shared" si="21"/>
        <v>42077.958433333275</v>
      </c>
      <c r="BT28" s="36" t="str">
        <f>IF(BS28&lt;'Time Breakdown'!$A$9,"",IF(VLOOKUP(BS28,'Time Breakdown'!$A$9:$E$428,2,1)=VLOOKUP(BS27,'Time Breakdown'!$A$9:$E$428,2,1)," ",VLOOKUP(BS28,'Time Breakdown'!$A$9:$E$428,2,1)))</f>
        <v>L/D 8-1/2" Xceed BHA</v>
      </c>
      <c r="BU28" s="356"/>
      <c r="BV28" s="94">
        <f t="shared" si="22"/>
        <v>42078.958433333275</v>
      </c>
      <c r="BW28" s="36" t="str">
        <f>IF(BV28&lt;'Time Breakdown'!$A$9,"",IF(VLOOKUP(BV28,'Time Breakdown'!$A$9:$E$428,2,1)=VLOOKUP(BV27,'Time Breakdown'!$A$9:$E$428,2,1)," ",VLOOKUP(BV28,'Time Breakdown'!$A$9:$E$428,2,1)))</f>
        <v xml:space="preserve"> </v>
      </c>
      <c r="BX28" s="356"/>
      <c r="BY28" s="94">
        <f t="shared" si="51"/>
        <v>42079.958433333275</v>
      </c>
      <c r="BZ28" s="36" t="str">
        <f>IF(BY28&lt;'Time Breakdown'!$A$9,"",IF(VLOOKUP(BY28,'Time Breakdown'!$A$9:$E$428,2,1)=VLOOKUP(BY27,'Time Breakdown'!$A$9:$E$428,2,1)," ",VLOOKUP(BY28,'Time Breakdown'!$A$9:$E$428,2,1)))</f>
        <v xml:space="preserve"> </v>
      </c>
      <c r="CA28" s="356"/>
      <c r="CB28" s="94">
        <f t="shared" si="24"/>
        <v>42080.958433333275</v>
      </c>
      <c r="CC28" s="36" t="str">
        <f>IF(CB28&lt;'Time Breakdown'!$A$9,"",IF(VLOOKUP(CB28,'Time Breakdown'!$A$9:$E$428,2,1)=VLOOKUP(CB27,'Time Breakdown'!$A$9:$E$428,2,1)," ",VLOOKUP(CB28,'Time Breakdown'!$A$9:$E$428,2,1)))</f>
        <v xml:space="preserve">PJSM, P/U MPas &amp; Swell pkr, </v>
      </c>
      <c r="CD28" s="356"/>
      <c r="CE28" s="94">
        <f t="shared" si="25"/>
        <v>42081.958433333275</v>
      </c>
      <c r="CF28" s="36" t="str">
        <f>IF(CE28&lt;'Time Breakdown'!$A$9,"",IF(VLOOKUP(CE28,'Time Breakdown'!$A$9:$E$428,2,1)=VLOOKUP(CE27,'Time Breakdown'!$A$9:$E$428,2,1)," ",VLOOKUP(CE28,'Time Breakdown'!$A$9:$E$428,2,1)))</f>
        <v>B/R 3 stds, F/C well</v>
      </c>
      <c r="CG28" s="356"/>
      <c r="CH28" s="94">
        <f t="shared" si="26"/>
        <v>42082.958433333275</v>
      </c>
      <c r="CI28" s="36" t="str">
        <f>IF(CH28&lt;'Time Breakdown'!$A$9,"",IF(VLOOKUP(CH28,'Time Breakdown'!$A$9:$E$428,2,1)=VLOOKUP(CH27,'Time Breakdown'!$A$9:$E$428,2,1)," ",VLOOKUP(CH28,'Time Breakdown'!$A$9:$E$428,2,1)))</f>
        <v xml:space="preserve"> </v>
      </c>
      <c r="CJ28" s="356"/>
      <c r="CK28" s="94">
        <f t="shared" si="52"/>
        <v>42083.958433333275</v>
      </c>
      <c r="CL28" s="36" t="str">
        <f>IF(CK28&lt;'Time Breakdown'!$A$9,"",IF(VLOOKUP(CK28,'Time Breakdown'!$A$9:$E$428,2,1)=VLOOKUP(CK27,'Time Breakdown'!$A$9:$E$428,2,1)," ",VLOOKUP(CK28,'Time Breakdown'!$A$9:$E$428,2,1)))</f>
        <v xml:space="preserve"> </v>
      </c>
      <c r="CM28" s="356"/>
      <c r="CN28" s="94">
        <f t="shared" si="28"/>
        <v>42084.958433333275</v>
      </c>
      <c r="CO28" s="36" t="str">
        <f>IF(CN28&lt;'Time Breakdown'!$A$9,"",IF(VLOOKUP(CN28,'Time Breakdown'!$A$9:$E$428,2,1)=VLOOKUP(CN27,'Time Breakdown'!$A$9:$E$428,2,1)," ",VLOOKUP(CN28,'Time Breakdown'!$A$9:$E$428,2,1)))</f>
        <v xml:space="preserve"> </v>
      </c>
      <c r="CP28" s="356"/>
      <c r="CQ28" s="94">
        <f t="shared" si="29"/>
        <v>42085.958433333275</v>
      </c>
      <c r="CR28" s="36" t="str">
        <f>IF(CQ28&lt;'Time Breakdown'!$A$9,"",IF(VLOOKUP(CQ28,'Time Breakdown'!$A$9:$E$428,2,1)=VLOOKUP(CQ27,'Time Breakdown'!$A$9:$E$428,2,1)," ",VLOOKUP(CQ28,'Time Breakdown'!$A$9:$E$428,2,1)))</f>
        <v xml:space="preserve"> </v>
      </c>
      <c r="CS28" s="356"/>
      <c r="CT28" s="94">
        <f t="shared" si="30"/>
        <v>42086.958433333275</v>
      </c>
      <c r="CU28" s="36" t="str">
        <f>IF(CT28&lt;'Time Breakdown'!$A$9,"",IF(VLOOKUP(CT28,'Time Breakdown'!$A$9:$E$428,2,1)=VLOOKUP(CT27,'Time Breakdown'!$A$9:$E$428,2,1)," ",VLOOKUP(CT28,'Time Breakdown'!$A$9:$E$428,2,1)))</f>
        <v xml:space="preserve"> </v>
      </c>
      <c r="CV28" s="356"/>
      <c r="CW28" s="94">
        <f t="shared" si="53"/>
        <v>42087.958433333275</v>
      </c>
      <c r="CX28" s="36" t="str">
        <f>IF(CW28&lt;'Time Breakdown'!$A$9,"",IF(VLOOKUP(CW28,'Time Breakdown'!$A$9:$E$428,2,1)=VLOOKUP(CW27,'Time Breakdown'!$A$9:$E$428,2,1)," ",VLOOKUP(CW28,'Time Breakdown'!$A$9:$E$428,2,1)))</f>
        <v xml:space="preserve"> </v>
      </c>
      <c r="CY28" s="356"/>
      <c r="CZ28" s="94">
        <f t="shared" si="32"/>
        <v>42088.958433333275</v>
      </c>
      <c r="DA28" s="36" t="str">
        <f>IF(CZ28&lt;'Time Breakdown'!$A$9,"",IF(VLOOKUP(CZ28,'Time Breakdown'!$A$9:$E$428,2,1)=VLOOKUP(CZ27,'Time Breakdown'!$A$9:$E$428,2,1)," ",VLOOKUP(CZ28,'Time Breakdown'!$A$9:$E$428,2,1)))</f>
        <v xml:space="preserve"> </v>
      </c>
      <c r="DB28" s="356"/>
      <c r="DC28" s="94">
        <f t="shared" si="33"/>
        <v>42089.958433333275</v>
      </c>
      <c r="DD28" s="36" t="str">
        <f>IF(DC28&lt;'Time Breakdown'!$A$9,"",IF(VLOOKUP(DC28,'Time Breakdown'!$A$9:$E$428,2,1)=VLOOKUP(DC27,'Time Breakdown'!$A$9:$E$428,2,1)," ",VLOOKUP(DC28,'Time Breakdown'!$A$9:$E$428,2,1)))</f>
        <v xml:space="preserve"> </v>
      </c>
      <c r="DE28" s="356"/>
      <c r="DF28" s="94">
        <f t="shared" si="34"/>
        <v>42090.958433333275</v>
      </c>
      <c r="DG28" s="36" t="str">
        <f>IF(DF28&lt;'Time Breakdown'!$A$9,"",IF(VLOOKUP(DF28,'Time Breakdown'!$A$9:$E$428,2,1)=VLOOKUP(DF27,'Time Breakdown'!$A$9:$E$428,2,1)," ",VLOOKUP(DF28,'Time Breakdown'!$A$9:$E$428,2,1)))</f>
        <v xml:space="preserve">Inflow test SSSV, P/T C Section </v>
      </c>
      <c r="DH28" s="356"/>
      <c r="DI28" s="94">
        <f t="shared" si="54"/>
        <v>42091.958433333275</v>
      </c>
      <c r="DJ28" s="36" t="str">
        <f>IF(DI28&lt;'Time Breakdown'!$A$9,"",IF(VLOOKUP(DI28,'Time Breakdown'!$A$9:$E$428,2,1)=VLOOKUP(DI27,'Time Breakdown'!$A$9:$E$428,2,1)," ",VLOOKUP(DI28,'Time Breakdown'!$A$9:$E$428,2,1)))</f>
        <v xml:space="preserve"> </v>
      </c>
      <c r="DK28" s="356"/>
      <c r="DL28" s="94">
        <f t="shared" si="36"/>
        <v>42092.958433333275</v>
      </c>
      <c r="DM28" s="36" t="str">
        <f>IF(DL28&lt;'Time Breakdown'!$A$9,"",IF(VLOOKUP(DL28,'Time Breakdown'!$A$9:$E$428,2,1)=VLOOKUP(DL27,'Time Breakdown'!$A$9:$E$428,2,1)," ",VLOOKUP(DL28,'Time Breakdown'!$A$9:$E$428,2,1)))</f>
        <v xml:space="preserve"> </v>
      </c>
      <c r="DN28" s="356"/>
      <c r="DO28" s="94">
        <f t="shared" si="37"/>
        <v>42093.958433333275</v>
      </c>
      <c r="DP28" s="36" t="str">
        <f>IF(DO28&lt;'Time Breakdown'!$A$9,"",IF(VLOOKUP(DO28,'Time Breakdown'!$A$9:$E$428,2,1)=VLOOKUP(DO27,'Time Breakdown'!$A$9:$E$428,2,1)," ",VLOOKUP(DO28,'Time Breakdown'!$A$9:$E$428,2,1)))</f>
        <v xml:space="preserve"> </v>
      </c>
      <c r="DQ28" s="356"/>
      <c r="DR28" s="94">
        <f t="shared" si="38"/>
        <v>42094.958433333275</v>
      </c>
      <c r="DS28" s="36" t="str">
        <f>IF(DR28&lt;'Time Breakdown'!$A$9,"",IF(VLOOKUP(DR28,'Time Breakdown'!$A$9:$E$428,2,1)=VLOOKUP(DR27,'Time Breakdown'!$A$9:$E$428,2,1)," ",VLOOKUP(DR28,'Time Breakdown'!$A$9:$E$428,2,1)))</f>
        <v xml:space="preserve"> </v>
      </c>
      <c r="DT28" s="356"/>
      <c r="DU28" s="94">
        <f t="shared" si="55"/>
        <v>42095.958433333275</v>
      </c>
      <c r="DV28" s="36" t="str">
        <f>IF(DU28&lt;'Time Breakdown'!$A$9,"",IF(VLOOKUP(DU28,'Time Breakdown'!$A$9:$E$428,2,1)=VLOOKUP(DU27,'Time Breakdown'!$A$9:$E$428,2,1)," ",VLOOKUP(DU28,'Time Breakdown'!$A$9:$E$428,2,1)))</f>
        <v xml:space="preserve"> </v>
      </c>
      <c r="DW28" s="356"/>
      <c r="DX28" s="94">
        <f t="shared" si="40"/>
        <v>42096.958433333275</v>
      </c>
      <c r="DY28" s="36" t="str">
        <f>IF(DX28&lt;'Time Breakdown'!$A$9,"",IF(VLOOKUP(DX28,'Time Breakdown'!$A$9:$E$428,2,1)=VLOOKUP(DX27,'Time Breakdown'!$A$9:$E$428,2,1)," ",VLOOKUP(DX28,'Time Breakdown'!$A$9:$E$428,2,1)))</f>
        <v xml:space="preserve"> </v>
      </c>
      <c r="DZ28" s="356"/>
    </row>
    <row r="29" spans="2:130" s="236" customFormat="1" ht="15" customHeight="1" thickBot="1" x14ac:dyDescent="0.35">
      <c r="B29" s="233" t="s">
        <v>0</v>
      </c>
      <c r="C29" s="234"/>
      <c r="D29" s="235"/>
      <c r="E29" s="233" t="s">
        <v>0</v>
      </c>
      <c r="F29" s="234"/>
      <c r="G29" s="235"/>
      <c r="H29" s="233" t="s">
        <v>0</v>
      </c>
      <c r="I29" s="234"/>
      <c r="J29" s="235"/>
      <c r="K29" s="233" t="s">
        <v>0</v>
      </c>
      <c r="L29" s="234"/>
      <c r="M29" s="235"/>
      <c r="N29" s="233" t="s">
        <v>0</v>
      </c>
      <c r="O29" s="234"/>
      <c r="P29" s="235"/>
      <c r="Q29" s="233" t="s">
        <v>0</v>
      </c>
      <c r="R29" s="234"/>
      <c r="S29" s="235"/>
      <c r="T29" s="233" t="s">
        <v>0</v>
      </c>
      <c r="U29" s="234"/>
      <c r="V29" s="235"/>
      <c r="W29" s="233" t="s">
        <v>0</v>
      </c>
      <c r="X29" s="234"/>
      <c r="Y29" s="235"/>
      <c r="Z29" s="233" t="s">
        <v>0</v>
      </c>
      <c r="AA29" s="234"/>
      <c r="AB29" s="235"/>
      <c r="AC29" s="233" t="s">
        <v>0</v>
      </c>
      <c r="AD29" s="234"/>
      <c r="AE29" s="235"/>
      <c r="AF29" s="233" t="s">
        <v>0</v>
      </c>
      <c r="AG29" s="234"/>
      <c r="AH29" s="235"/>
      <c r="AI29" s="233" t="s">
        <v>0</v>
      </c>
      <c r="AJ29" s="234"/>
      <c r="AK29" s="235"/>
      <c r="AL29" s="233" t="s">
        <v>0</v>
      </c>
      <c r="AM29" s="234"/>
      <c r="AN29" s="235"/>
      <c r="AO29" s="233" t="s">
        <v>0</v>
      </c>
      <c r="AP29" s="234"/>
      <c r="AQ29" s="235"/>
      <c r="AR29" s="233" t="s">
        <v>0</v>
      </c>
      <c r="AS29" s="234"/>
      <c r="AT29" s="235"/>
      <c r="AU29" s="233" t="s">
        <v>0</v>
      </c>
      <c r="AV29" s="234"/>
      <c r="AW29" s="235"/>
      <c r="AX29" s="233" t="s">
        <v>0</v>
      </c>
      <c r="AY29" s="234"/>
      <c r="AZ29" s="235"/>
      <c r="BA29" s="233" t="s">
        <v>0</v>
      </c>
      <c r="BB29" s="234"/>
      <c r="BC29" s="235"/>
      <c r="BD29" s="233" t="s">
        <v>0</v>
      </c>
      <c r="BE29" s="234"/>
      <c r="BF29" s="235"/>
      <c r="BG29" s="233" t="s">
        <v>0</v>
      </c>
      <c r="BH29" s="234"/>
      <c r="BI29" s="235"/>
      <c r="BJ29" s="233" t="s">
        <v>0</v>
      </c>
      <c r="BK29" s="234"/>
      <c r="BL29" s="235"/>
      <c r="BM29" s="233" t="s">
        <v>0</v>
      </c>
      <c r="BN29" s="234"/>
      <c r="BO29" s="235"/>
      <c r="BP29" s="233" t="s">
        <v>0</v>
      </c>
      <c r="BQ29" s="234"/>
      <c r="BR29" s="235"/>
      <c r="BS29" s="233" t="s">
        <v>0</v>
      </c>
      <c r="BT29" s="234"/>
      <c r="BU29" s="235"/>
      <c r="BV29" s="233" t="s">
        <v>0</v>
      </c>
      <c r="BW29" s="234"/>
      <c r="BX29" s="235"/>
      <c r="BY29" s="233" t="s">
        <v>0</v>
      </c>
      <c r="BZ29" s="234"/>
      <c r="CA29" s="235"/>
      <c r="CB29" s="233" t="s">
        <v>0</v>
      </c>
      <c r="CC29" s="234"/>
      <c r="CD29" s="235"/>
      <c r="CE29" s="233" t="s">
        <v>0</v>
      </c>
      <c r="CF29" s="234"/>
      <c r="CG29" s="235"/>
      <c r="CH29" s="233" t="s">
        <v>0</v>
      </c>
      <c r="CI29" s="234"/>
      <c r="CJ29" s="235"/>
      <c r="CK29" s="233" t="s">
        <v>0</v>
      </c>
      <c r="CL29" s="234"/>
      <c r="CM29" s="235"/>
      <c r="CN29" s="233" t="s">
        <v>0</v>
      </c>
      <c r="CO29" s="234"/>
      <c r="CP29" s="235"/>
      <c r="CQ29" s="233" t="s">
        <v>0</v>
      </c>
      <c r="CR29" s="234"/>
      <c r="CS29" s="235"/>
      <c r="CT29" s="233" t="s">
        <v>0</v>
      </c>
      <c r="CU29" s="234"/>
      <c r="CV29" s="235"/>
      <c r="CW29" s="233" t="s">
        <v>0</v>
      </c>
      <c r="CX29" s="234"/>
      <c r="CY29" s="235"/>
      <c r="CZ29" s="233" t="s">
        <v>0</v>
      </c>
      <c r="DA29" s="234"/>
      <c r="DB29" s="235"/>
      <c r="DC29" s="233" t="s">
        <v>0</v>
      </c>
      <c r="DD29" s="234"/>
      <c r="DE29" s="235"/>
      <c r="DF29" s="233" t="s">
        <v>0</v>
      </c>
      <c r="DG29" s="234"/>
      <c r="DH29" s="235"/>
      <c r="DI29" s="233" t="s">
        <v>0</v>
      </c>
      <c r="DJ29" s="234"/>
      <c r="DK29" s="235"/>
      <c r="DL29" s="233" t="s">
        <v>0</v>
      </c>
      <c r="DM29" s="234"/>
      <c r="DN29" s="235"/>
      <c r="DO29" s="233" t="s">
        <v>0</v>
      </c>
      <c r="DP29" s="234"/>
      <c r="DQ29" s="235"/>
      <c r="DR29" s="233" t="s">
        <v>0</v>
      </c>
      <c r="DS29" s="234"/>
      <c r="DT29" s="235"/>
      <c r="DU29" s="233" t="s">
        <v>0</v>
      </c>
      <c r="DV29" s="234"/>
      <c r="DW29" s="235"/>
      <c r="DX29" s="233" t="s">
        <v>0</v>
      </c>
      <c r="DY29" s="234"/>
      <c r="DZ29" s="235"/>
    </row>
    <row r="30" spans="2:130" s="95" customFormat="1" ht="15" customHeight="1" x14ac:dyDescent="0.25">
      <c r="B30" s="440"/>
      <c r="C30" s="441"/>
      <c r="D30" s="442"/>
      <c r="E30" s="440"/>
      <c r="F30" s="441"/>
      <c r="G30" s="442"/>
      <c r="H30" s="440"/>
      <c r="I30" s="441"/>
      <c r="J30" s="442"/>
      <c r="K30" s="440"/>
      <c r="L30" s="441"/>
      <c r="M30" s="442"/>
      <c r="N30" s="440"/>
      <c r="O30" s="441"/>
      <c r="P30" s="442"/>
      <c r="Q30" s="440"/>
      <c r="R30" s="441"/>
      <c r="S30" s="442"/>
      <c r="T30" s="440"/>
      <c r="U30" s="441"/>
      <c r="V30" s="442"/>
      <c r="W30" s="440"/>
      <c r="X30" s="441"/>
      <c r="Y30" s="442"/>
      <c r="Z30" s="440"/>
      <c r="AA30" s="441"/>
      <c r="AB30" s="442"/>
      <c r="AC30" s="440"/>
      <c r="AD30" s="441"/>
      <c r="AE30" s="442"/>
      <c r="AF30" s="440"/>
      <c r="AG30" s="441"/>
      <c r="AH30" s="442"/>
      <c r="AI30" s="440"/>
      <c r="AJ30" s="441"/>
      <c r="AK30" s="442"/>
      <c r="AL30" s="440"/>
      <c r="AM30" s="441"/>
      <c r="AN30" s="442"/>
      <c r="AO30" s="440"/>
      <c r="AP30" s="441"/>
      <c r="AQ30" s="442"/>
      <c r="AR30" s="440"/>
      <c r="AS30" s="441"/>
      <c r="AT30" s="442"/>
      <c r="AU30" s="440"/>
      <c r="AV30" s="441"/>
      <c r="AW30" s="442"/>
      <c r="AX30" s="440"/>
      <c r="AY30" s="441"/>
      <c r="AZ30" s="442"/>
      <c r="BA30" s="440"/>
      <c r="BB30" s="441"/>
      <c r="BC30" s="442"/>
      <c r="BD30" s="440"/>
      <c r="BE30" s="441"/>
      <c r="BF30" s="442"/>
      <c r="BG30" s="440"/>
      <c r="BH30" s="441"/>
      <c r="BI30" s="442"/>
      <c r="BJ30" s="440"/>
      <c r="BK30" s="441"/>
      <c r="BL30" s="442"/>
      <c r="BM30" s="440"/>
      <c r="BN30" s="441"/>
      <c r="BO30" s="442"/>
      <c r="BP30" s="440"/>
      <c r="BQ30" s="441"/>
      <c r="BR30" s="442"/>
      <c r="BS30" s="440"/>
      <c r="BT30" s="441"/>
      <c r="BU30" s="442"/>
      <c r="BV30" s="440"/>
      <c r="BW30" s="441"/>
      <c r="BX30" s="442"/>
      <c r="BY30" s="440"/>
      <c r="BZ30" s="441"/>
      <c r="CA30" s="442"/>
      <c r="CB30" s="440"/>
      <c r="CC30" s="441"/>
      <c r="CD30" s="442"/>
      <c r="CE30" s="440"/>
      <c r="CF30" s="441"/>
      <c r="CG30" s="442"/>
      <c r="CH30" s="440"/>
      <c r="CI30" s="441"/>
      <c r="CJ30" s="442"/>
      <c r="CK30" s="440"/>
      <c r="CL30" s="441"/>
      <c r="CM30" s="442"/>
      <c r="CN30" s="440"/>
      <c r="CO30" s="441"/>
      <c r="CP30" s="442"/>
      <c r="CQ30" s="440"/>
      <c r="CR30" s="441"/>
      <c r="CS30" s="442"/>
      <c r="CT30" s="440"/>
      <c r="CU30" s="441"/>
      <c r="CV30" s="442"/>
      <c r="CW30" s="444"/>
      <c r="CX30" s="445"/>
      <c r="CY30" s="446"/>
      <c r="CZ30" s="444"/>
      <c r="DA30" s="445"/>
      <c r="DB30" s="446"/>
      <c r="DC30" s="440"/>
      <c r="DD30" s="441"/>
      <c r="DE30" s="442"/>
      <c r="DF30" s="440"/>
      <c r="DG30" s="441"/>
      <c r="DH30" s="442"/>
      <c r="DI30" s="444"/>
      <c r="DJ30" s="445"/>
      <c r="DK30" s="446"/>
      <c r="DL30" s="440"/>
      <c r="DM30" s="441"/>
      <c r="DN30" s="442"/>
      <c r="DO30" s="440"/>
      <c r="DP30" s="441"/>
      <c r="DQ30" s="442"/>
      <c r="DR30" s="440"/>
      <c r="DS30" s="441"/>
      <c r="DT30" s="442"/>
      <c r="DU30" s="440"/>
      <c r="DV30" s="441"/>
      <c r="DW30" s="442"/>
      <c r="DX30" s="440"/>
      <c r="DY30" s="441"/>
      <c r="DZ30" s="442"/>
    </row>
    <row r="31" spans="2:130" s="95" customFormat="1" ht="15" customHeight="1" x14ac:dyDescent="0.3">
      <c r="B31" s="444"/>
      <c r="C31" s="445"/>
      <c r="D31" s="446"/>
      <c r="E31" s="444"/>
      <c r="F31" s="445"/>
      <c r="G31" s="446"/>
      <c r="H31" s="444"/>
      <c r="I31" s="445"/>
      <c r="J31" s="446"/>
      <c r="K31" s="444"/>
      <c r="L31" s="445"/>
      <c r="M31" s="446"/>
      <c r="N31" s="444"/>
      <c r="O31" s="445"/>
      <c r="P31" s="446"/>
      <c r="Q31" s="444"/>
      <c r="R31" s="445"/>
      <c r="S31" s="446"/>
      <c r="T31" s="444"/>
      <c r="U31" s="445"/>
      <c r="V31" s="446"/>
      <c r="W31" s="444"/>
      <c r="X31" s="445"/>
      <c r="Y31" s="446"/>
      <c r="Z31" s="444"/>
      <c r="AA31" s="445"/>
      <c r="AB31" s="446"/>
      <c r="AC31" s="444"/>
      <c r="AD31" s="445"/>
      <c r="AE31" s="446"/>
      <c r="AF31" s="444"/>
      <c r="AG31" s="445"/>
      <c r="AH31" s="446"/>
      <c r="AI31" s="444"/>
      <c r="AJ31" s="445"/>
      <c r="AK31" s="446"/>
      <c r="AL31" s="444"/>
      <c r="AM31" s="445"/>
      <c r="AN31" s="446"/>
      <c r="AO31" s="444"/>
      <c r="AP31" s="445"/>
      <c r="AQ31" s="446"/>
      <c r="AR31" s="444"/>
      <c r="AS31" s="445"/>
      <c r="AT31" s="446"/>
      <c r="AU31" s="444"/>
      <c r="AV31" s="445"/>
      <c r="AW31" s="446"/>
      <c r="AX31" s="444" t="s">
        <v>133</v>
      </c>
      <c r="AY31" s="445"/>
      <c r="AZ31" s="446"/>
      <c r="BA31" s="444"/>
      <c r="BB31" s="445"/>
      <c r="BC31" s="446"/>
      <c r="BD31" s="444" t="s">
        <v>130</v>
      </c>
      <c r="BE31" s="445"/>
      <c r="BF31" s="446"/>
      <c r="BG31" s="444" t="s">
        <v>131</v>
      </c>
      <c r="BH31" s="445"/>
      <c r="BI31" s="446"/>
      <c r="BJ31" s="444"/>
      <c r="BK31" s="445"/>
      <c r="BL31" s="446"/>
      <c r="BM31" s="444"/>
      <c r="BN31" s="445"/>
      <c r="BO31" s="446"/>
      <c r="BP31" s="444"/>
      <c r="BQ31" s="445"/>
      <c r="BR31" s="446"/>
      <c r="BS31" s="444"/>
      <c r="BT31" s="445"/>
      <c r="BU31" s="446"/>
      <c r="BV31" s="444"/>
      <c r="BW31" s="445"/>
      <c r="BX31" s="446"/>
      <c r="BY31" s="444"/>
      <c r="BZ31" s="445"/>
      <c r="CA31" s="446"/>
      <c r="CB31" s="444"/>
      <c r="CC31" s="445"/>
      <c r="CD31" s="446"/>
      <c r="CE31" s="444"/>
      <c r="CF31" s="445"/>
      <c r="CG31" s="446"/>
      <c r="CH31" s="444"/>
      <c r="CI31" s="445"/>
      <c r="CJ31" s="446"/>
      <c r="CK31" s="444"/>
      <c r="CL31" s="445"/>
      <c r="CM31" s="446"/>
      <c r="CN31" s="444"/>
      <c r="CO31" s="445"/>
      <c r="CP31" s="446"/>
      <c r="CQ31" s="444"/>
      <c r="CR31" s="445"/>
      <c r="CS31" s="446"/>
      <c r="CT31" s="444"/>
      <c r="CU31" s="445"/>
      <c r="CV31" s="446"/>
      <c r="CW31" s="444"/>
      <c r="CX31" s="445"/>
      <c r="CY31" s="446"/>
      <c r="CZ31" s="444"/>
      <c r="DA31" s="445"/>
      <c r="DB31" s="446"/>
      <c r="DC31" s="444"/>
      <c r="DD31" s="445"/>
      <c r="DE31" s="446"/>
      <c r="DF31" s="465" t="s">
        <v>210</v>
      </c>
      <c r="DG31" s="466"/>
      <c r="DH31" s="467"/>
      <c r="DI31" s="444"/>
      <c r="DJ31" s="445"/>
      <c r="DK31" s="446"/>
      <c r="DL31" s="444"/>
      <c r="DM31" s="445"/>
      <c r="DN31" s="446"/>
      <c r="DO31" s="444"/>
      <c r="DP31" s="445"/>
      <c r="DQ31" s="446"/>
      <c r="DR31" s="462"/>
      <c r="DS31" s="463"/>
      <c r="DT31" s="464"/>
      <c r="DU31" s="444"/>
      <c r="DV31" s="445"/>
      <c r="DW31" s="446"/>
      <c r="DX31" s="444"/>
      <c r="DY31" s="445"/>
      <c r="DZ31" s="446"/>
    </row>
    <row r="32" spans="2:130" s="95" customFormat="1" ht="15" customHeight="1" x14ac:dyDescent="0.3">
      <c r="B32" s="444"/>
      <c r="C32" s="445"/>
      <c r="D32" s="446"/>
      <c r="E32" s="444"/>
      <c r="F32" s="445"/>
      <c r="G32" s="446"/>
      <c r="H32" s="444"/>
      <c r="I32" s="445"/>
      <c r="J32" s="446"/>
      <c r="K32" s="444"/>
      <c r="L32" s="445"/>
      <c r="M32" s="446"/>
      <c r="N32" s="444"/>
      <c r="O32" s="445"/>
      <c r="P32" s="446"/>
      <c r="Q32" s="444"/>
      <c r="R32" s="445"/>
      <c r="S32" s="446"/>
      <c r="T32" s="444"/>
      <c r="U32" s="445"/>
      <c r="V32" s="446"/>
      <c r="W32" s="444"/>
      <c r="X32" s="445"/>
      <c r="Y32" s="446"/>
      <c r="Z32" s="444"/>
      <c r="AA32" s="445"/>
      <c r="AB32" s="446"/>
      <c r="AC32" s="444"/>
      <c r="AD32" s="445"/>
      <c r="AE32" s="446"/>
      <c r="AF32" s="444"/>
      <c r="AG32" s="445"/>
      <c r="AH32" s="446"/>
      <c r="AI32" s="444"/>
      <c r="AJ32" s="445"/>
      <c r="AK32" s="446"/>
      <c r="AL32" s="444"/>
      <c r="AM32" s="445"/>
      <c r="AN32" s="446"/>
      <c r="AO32" s="444"/>
      <c r="AP32" s="445"/>
      <c r="AQ32" s="446"/>
      <c r="AR32" s="444"/>
      <c r="AS32" s="445"/>
      <c r="AT32" s="446"/>
      <c r="AU32" s="444"/>
      <c r="AV32" s="445"/>
      <c r="AW32" s="446"/>
      <c r="AX32" s="444" t="s">
        <v>135</v>
      </c>
      <c r="AY32" s="445"/>
      <c r="AZ32" s="446"/>
      <c r="BA32" s="444"/>
      <c r="BB32" s="445"/>
      <c r="BC32" s="446"/>
      <c r="BD32" s="444"/>
      <c r="BE32" s="445"/>
      <c r="BF32" s="446"/>
      <c r="BG32" s="444"/>
      <c r="BH32" s="445"/>
      <c r="BI32" s="446"/>
      <c r="BJ32" s="444" t="s">
        <v>147</v>
      </c>
      <c r="BK32" s="445"/>
      <c r="BL32" s="446"/>
      <c r="BM32" s="444"/>
      <c r="BN32" s="445"/>
      <c r="BO32" s="446"/>
      <c r="BP32" s="444"/>
      <c r="BQ32" s="445"/>
      <c r="BR32" s="446"/>
      <c r="BS32" s="444"/>
      <c r="BT32" s="445"/>
      <c r="BU32" s="446"/>
      <c r="BV32" s="444"/>
      <c r="BW32" s="445"/>
      <c r="BX32" s="446"/>
      <c r="BY32" s="444"/>
      <c r="BZ32" s="445"/>
      <c r="CA32" s="446"/>
      <c r="CB32" s="444"/>
      <c r="CC32" s="445"/>
      <c r="CD32" s="446"/>
      <c r="CE32" s="444"/>
      <c r="CF32" s="445"/>
      <c r="CG32" s="446"/>
      <c r="CH32" s="444" t="s">
        <v>246</v>
      </c>
      <c r="CI32" s="445"/>
      <c r="CJ32" s="446"/>
      <c r="CK32" s="444"/>
      <c r="CL32" s="445"/>
      <c r="CM32" s="446"/>
      <c r="CN32" s="444" t="s">
        <v>246</v>
      </c>
      <c r="CO32" s="445"/>
      <c r="CP32" s="446"/>
      <c r="CQ32" s="444"/>
      <c r="CR32" s="445"/>
      <c r="CS32" s="446"/>
      <c r="CT32" s="444"/>
      <c r="CU32" s="445"/>
      <c r="CV32" s="446"/>
      <c r="CW32" s="465"/>
      <c r="CX32" s="466"/>
      <c r="CY32" s="467"/>
      <c r="CZ32" s="444"/>
      <c r="DA32" s="445"/>
      <c r="DB32" s="446"/>
      <c r="DC32" s="444"/>
      <c r="DD32" s="445"/>
      <c r="DE32" s="446"/>
      <c r="DF32" s="462" t="s">
        <v>211</v>
      </c>
      <c r="DG32" s="463"/>
      <c r="DH32" s="464"/>
      <c r="DI32" s="444"/>
      <c r="DJ32" s="445"/>
      <c r="DK32" s="446"/>
      <c r="DL32" s="444"/>
      <c r="DM32" s="445"/>
      <c r="DN32" s="446"/>
      <c r="DO32" s="444"/>
      <c r="DP32" s="445"/>
      <c r="DQ32" s="446"/>
      <c r="DR32" s="444"/>
      <c r="DS32" s="445"/>
      <c r="DT32" s="446"/>
      <c r="DU32" s="444"/>
      <c r="DV32" s="445"/>
      <c r="DW32" s="446"/>
      <c r="DX32" s="444"/>
      <c r="DY32" s="445"/>
      <c r="DZ32" s="446"/>
    </row>
    <row r="33" spans="2:130" s="95" customFormat="1" ht="15" customHeight="1" x14ac:dyDescent="0.3">
      <c r="B33" s="444"/>
      <c r="C33" s="445"/>
      <c r="D33" s="446"/>
      <c r="E33" s="444"/>
      <c r="F33" s="445"/>
      <c r="G33" s="446"/>
      <c r="H33" s="444"/>
      <c r="I33" s="445"/>
      <c r="J33" s="446"/>
      <c r="K33" s="444"/>
      <c r="L33" s="445"/>
      <c r="M33" s="446"/>
      <c r="N33" s="444"/>
      <c r="O33" s="445"/>
      <c r="P33" s="446"/>
      <c r="Q33" s="444"/>
      <c r="R33" s="445"/>
      <c r="S33" s="446"/>
      <c r="T33" s="444"/>
      <c r="U33" s="445"/>
      <c r="V33" s="446"/>
      <c r="W33" s="444"/>
      <c r="X33" s="445"/>
      <c r="Y33" s="446"/>
      <c r="Z33" s="444"/>
      <c r="AA33" s="445"/>
      <c r="AB33" s="446"/>
      <c r="AC33" s="444"/>
      <c r="AD33" s="445"/>
      <c r="AE33" s="446"/>
      <c r="AF33" s="444"/>
      <c r="AG33" s="445"/>
      <c r="AH33" s="446"/>
      <c r="AI33" s="444"/>
      <c r="AJ33" s="445"/>
      <c r="AK33" s="446"/>
      <c r="AL33" s="444"/>
      <c r="AM33" s="445"/>
      <c r="AN33" s="446"/>
      <c r="AO33" s="444"/>
      <c r="AP33" s="445"/>
      <c r="AQ33" s="446"/>
      <c r="AR33" s="444"/>
      <c r="AS33" s="445"/>
      <c r="AT33" s="446"/>
      <c r="AU33" s="444"/>
      <c r="AV33" s="445"/>
      <c r="AW33" s="446"/>
      <c r="AX33" s="444" t="s">
        <v>136</v>
      </c>
      <c r="AY33" s="445"/>
      <c r="AZ33" s="446"/>
      <c r="BA33" s="444" t="s">
        <v>105</v>
      </c>
      <c r="BB33" s="445"/>
      <c r="BC33" s="446"/>
      <c r="BD33" s="444" t="s">
        <v>134</v>
      </c>
      <c r="BE33" s="445"/>
      <c r="BF33" s="446"/>
      <c r="BG33" s="444"/>
      <c r="BH33" s="445"/>
      <c r="BI33" s="446"/>
      <c r="BJ33" s="444" t="s">
        <v>84</v>
      </c>
      <c r="BK33" s="445"/>
      <c r="BL33" s="446"/>
      <c r="BM33" s="444" t="s">
        <v>129</v>
      </c>
      <c r="BN33" s="445"/>
      <c r="BO33" s="446"/>
      <c r="BP33" s="444"/>
      <c r="BQ33" s="445"/>
      <c r="BR33" s="446"/>
      <c r="BS33" s="444"/>
      <c r="BT33" s="445"/>
      <c r="BU33" s="446"/>
      <c r="BV33" s="462"/>
      <c r="BW33" s="463"/>
      <c r="BX33" s="464"/>
      <c r="BY33" s="462"/>
      <c r="BZ33" s="463"/>
      <c r="CA33" s="464"/>
      <c r="CB33" s="444"/>
      <c r="CC33" s="445"/>
      <c r="CD33" s="446"/>
      <c r="CE33" s="444"/>
      <c r="CF33" s="445"/>
      <c r="CG33" s="446"/>
      <c r="CH33" s="444" t="s">
        <v>208</v>
      </c>
      <c r="CI33" s="445"/>
      <c r="CJ33" s="446"/>
      <c r="CK33" s="444" t="s">
        <v>251</v>
      </c>
      <c r="CL33" s="445"/>
      <c r="CM33" s="446"/>
      <c r="CN33" s="444" t="s">
        <v>283</v>
      </c>
      <c r="CO33" s="445"/>
      <c r="CP33" s="446"/>
      <c r="CQ33" s="444"/>
      <c r="CR33" s="445"/>
      <c r="CS33" s="446"/>
      <c r="CT33" s="465"/>
      <c r="CU33" s="466"/>
      <c r="CV33" s="467"/>
      <c r="CW33" s="462"/>
      <c r="CX33" s="463"/>
      <c r="CY33" s="464"/>
      <c r="CZ33" s="444"/>
      <c r="DA33" s="445"/>
      <c r="DB33" s="446"/>
      <c r="DC33" s="444"/>
      <c r="DD33" s="445"/>
      <c r="DE33" s="446"/>
      <c r="DF33" s="462" t="s">
        <v>85</v>
      </c>
      <c r="DG33" s="463"/>
      <c r="DH33" s="464"/>
      <c r="DI33" s="444"/>
      <c r="DJ33" s="445"/>
      <c r="DK33" s="446"/>
      <c r="DL33" s="444"/>
      <c r="DM33" s="445"/>
      <c r="DN33" s="446"/>
      <c r="DO33" s="444"/>
      <c r="DP33" s="445"/>
      <c r="DQ33" s="446"/>
      <c r="DR33" s="444"/>
      <c r="DS33" s="445"/>
      <c r="DT33" s="446"/>
      <c r="DU33" s="444"/>
      <c r="DV33" s="445"/>
      <c r="DW33" s="446"/>
      <c r="DX33" s="496"/>
      <c r="DY33" s="497"/>
      <c r="DZ33" s="498"/>
    </row>
    <row r="34" spans="2:130" s="95" customFormat="1" ht="15" customHeight="1" x14ac:dyDescent="0.25">
      <c r="B34" s="444"/>
      <c r="C34" s="445"/>
      <c r="D34" s="446"/>
      <c r="E34" s="444"/>
      <c r="F34" s="445"/>
      <c r="G34" s="446"/>
      <c r="H34" s="444"/>
      <c r="I34" s="445"/>
      <c r="J34" s="446"/>
      <c r="K34" s="444"/>
      <c r="L34" s="445"/>
      <c r="M34" s="446"/>
      <c r="N34" s="444"/>
      <c r="O34" s="445"/>
      <c r="P34" s="446"/>
      <c r="Q34" s="444"/>
      <c r="R34" s="445"/>
      <c r="S34" s="446"/>
      <c r="T34" s="444"/>
      <c r="U34" s="445"/>
      <c r="V34" s="446"/>
      <c r="W34" s="444"/>
      <c r="X34" s="445"/>
      <c r="Y34" s="446"/>
      <c r="Z34" s="444"/>
      <c r="AA34" s="445"/>
      <c r="AB34" s="446"/>
      <c r="AC34" s="444"/>
      <c r="AD34" s="445"/>
      <c r="AE34" s="446"/>
      <c r="AF34" s="444"/>
      <c r="AG34" s="445"/>
      <c r="AH34" s="446"/>
      <c r="AI34" s="444"/>
      <c r="AJ34" s="445"/>
      <c r="AK34" s="446"/>
      <c r="AL34" s="444"/>
      <c r="AM34" s="445"/>
      <c r="AN34" s="446"/>
      <c r="AO34" s="444"/>
      <c r="AP34" s="445"/>
      <c r="AQ34" s="446"/>
      <c r="AR34" s="444"/>
      <c r="AS34" s="445"/>
      <c r="AT34" s="446"/>
      <c r="AU34" s="444"/>
      <c r="AV34" s="445"/>
      <c r="AW34" s="446"/>
      <c r="AX34" s="444"/>
      <c r="AY34" s="445"/>
      <c r="AZ34" s="446"/>
      <c r="BA34" s="444" t="s">
        <v>132</v>
      </c>
      <c r="BB34" s="445"/>
      <c r="BC34" s="446"/>
      <c r="BD34" s="444"/>
      <c r="BE34" s="445"/>
      <c r="BF34" s="446"/>
      <c r="BG34" s="444"/>
      <c r="BH34" s="445"/>
      <c r="BI34" s="446"/>
      <c r="BJ34" s="444"/>
      <c r="BK34" s="445"/>
      <c r="BL34" s="446"/>
      <c r="BM34" s="444" t="s">
        <v>149</v>
      </c>
      <c r="BN34" s="445"/>
      <c r="BO34" s="446"/>
      <c r="BP34" s="444"/>
      <c r="BQ34" s="445"/>
      <c r="BR34" s="446"/>
      <c r="BS34" s="444"/>
      <c r="BT34" s="445"/>
      <c r="BU34" s="446"/>
      <c r="BV34" s="444"/>
      <c r="BW34" s="445"/>
      <c r="BX34" s="446"/>
      <c r="BY34" s="444"/>
      <c r="BZ34" s="445"/>
      <c r="CA34" s="446"/>
      <c r="CB34" s="444"/>
      <c r="CC34" s="445"/>
      <c r="CD34" s="446"/>
      <c r="CE34" s="444"/>
      <c r="CF34" s="445"/>
      <c r="CG34" s="446"/>
      <c r="CH34" s="444" t="s">
        <v>240</v>
      </c>
      <c r="CI34" s="445"/>
      <c r="CJ34" s="446"/>
      <c r="CK34" s="444"/>
      <c r="CL34" s="445"/>
      <c r="CM34" s="446"/>
      <c r="CN34" s="444" t="s">
        <v>284</v>
      </c>
      <c r="CO34" s="445"/>
      <c r="CP34" s="446"/>
      <c r="CQ34" s="444"/>
      <c r="CR34" s="445"/>
      <c r="CS34" s="446"/>
      <c r="CT34" s="444"/>
      <c r="CU34" s="445"/>
      <c r="CV34" s="446"/>
      <c r="CW34" s="462"/>
      <c r="CX34" s="463"/>
      <c r="CY34" s="464"/>
      <c r="CZ34" s="444"/>
      <c r="DA34" s="445"/>
      <c r="DB34" s="446"/>
      <c r="DC34" s="444"/>
      <c r="DD34" s="445"/>
      <c r="DE34" s="446"/>
      <c r="DF34" s="444"/>
      <c r="DG34" s="445"/>
      <c r="DH34" s="446"/>
      <c r="DI34" s="444"/>
      <c r="DJ34" s="445"/>
      <c r="DK34" s="446"/>
      <c r="DL34" s="444"/>
      <c r="DM34" s="445"/>
      <c r="DN34" s="446"/>
      <c r="DO34" s="444"/>
      <c r="DP34" s="445"/>
      <c r="DQ34" s="446"/>
      <c r="DR34" s="444"/>
      <c r="DS34" s="445"/>
      <c r="DT34" s="446"/>
      <c r="DU34" s="444"/>
      <c r="DV34" s="445"/>
      <c r="DW34" s="446"/>
      <c r="DX34" s="444"/>
      <c r="DY34" s="445"/>
      <c r="DZ34" s="446"/>
    </row>
    <row r="35" spans="2:130" s="95" customFormat="1" ht="15" customHeight="1" x14ac:dyDescent="0.25">
      <c r="B35" s="444"/>
      <c r="C35" s="445"/>
      <c r="D35" s="446"/>
      <c r="E35" s="444"/>
      <c r="F35" s="445"/>
      <c r="G35" s="446"/>
      <c r="H35" s="444"/>
      <c r="I35" s="445"/>
      <c r="J35" s="446"/>
      <c r="K35" s="444"/>
      <c r="L35" s="445"/>
      <c r="M35" s="446"/>
      <c r="N35" s="444"/>
      <c r="O35" s="445"/>
      <c r="P35" s="446"/>
      <c r="Q35" s="444"/>
      <c r="R35" s="445"/>
      <c r="S35" s="446"/>
      <c r="T35" s="444"/>
      <c r="U35" s="445"/>
      <c r="V35" s="446"/>
      <c r="W35" s="444"/>
      <c r="X35" s="445"/>
      <c r="Y35" s="446"/>
      <c r="Z35" s="444"/>
      <c r="AA35" s="445"/>
      <c r="AB35" s="446"/>
      <c r="AC35" s="444"/>
      <c r="AD35" s="445"/>
      <c r="AE35" s="446"/>
      <c r="AF35" s="444"/>
      <c r="AG35" s="445"/>
      <c r="AH35" s="446"/>
      <c r="AI35" s="444"/>
      <c r="AJ35" s="445"/>
      <c r="AK35" s="446"/>
      <c r="AL35" s="444"/>
      <c r="AM35" s="445"/>
      <c r="AN35" s="446"/>
      <c r="AO35" s="444"/>
      <c r="AP35" s="445"/>
      <c r="AQ35" s="446"/>
      <c r="AR35" s="444"/>
      <c r="AS35" s="445"/>
      <c r="AT35" s="446"/>
      <c r="AU35" s="444"/>
      <c r="AV35" s="445"/>
      <c r="AW35" s="446"/>
      <c r="AX35" s="444"/>
      <c r="AY35" s="445"/>
      <c r="AZ35" s="446"/>
      <c r="BA35" s="444"/>
      <c r="BB35" s="445"/>
      <c r="BC35" s="446"/>
      <c r="BD35" s="444" t="s">
        <v>139</v>
      </c>
      <c r="BE35" s="445"/>
      <c r="BF35" s="446"/>
      <c r="BG35" s="444"/>
      <c r="BH35" s="445"/>
      <c r="BI35" s="446"/>
      <c r="BJ35" s="444"/>
      <c r="BK35" s="445"/>
      <c r="BL35" s="446"/>
      <c r="BM35" s="444" t="s">
        <v>150</v>
      </c>
      <c r="BN35" s="445"/>
      <c r="BO35" s="446"/>
      <c r="BP35" s="444"/>
      <c r="BQ35" s="445"/>
      <c r="BR35" s="446"/>
      <c r="BS35" s="444"/>
      <c r="BT35" s="445"/>
      <c r="BU35" s="446"/>
      <c r="BV35" s="444"/>
      <c r="BW35" s="445"/>
      <c r="BX35" s="446"/>
      <c r="BY35" s="444"/>
      <c r="BZ35" s="445"/>
      <c r="CA35" s="446"/>
      <c r="CB35" s="444"/>
      <c r="CC35" s="445"/>
      <c r="CD35" s="446"/>
      <c r="CE35" s="444"/>
      <c r="CF35" s="445"/>
      <c r="CG35" s="446"/>
      <c r="CH35" s="444"/>
      <c r="CI35" s="445"/>
      <c r="CJ35" s="446"/>
      <c r="CK35" s="444" t="s">
        <v>263</v>
      </c>
      <c r="CL35" s="445"/>
      <c r="CM35" s="446"/>
      <c r="CN35" s="444"/>
      <c r="CO35" s="445"/>
      <c r="CP35" s="446"/>
      <c r="CQ35" s="444"/>
      <c r="CR35" s="445"/>
      <c r="CS35" s="446"/>
      <c r="CT35" s="444"/>
      <c r="CU35" s="445"/>
      <c r="CV35" s="446"/>
      <c r="CW35" s="444"/>
      <c r="CX35" s="445"/>
      <c r="CY35" s="446"/>
      <c r="CZ35" s="444"/>
      <c r="DA35" s="445"/>
      <c r="DB35" s="446"/>
      <c r="DC35" s="444"/>
      <c r="DD35" s="445"/>
      <c r="DE35" s="446"/>
      <c r="DF35" s="444"/>
      <c r="DG35" s="445"/>
      <c r="DH35" s="446"/>
      <c r="DI35" s="444"/>
      <c r="DJ35" s="445"/>
      <c r="DK35" s="446"/>
      <c r="DL35" s="444"/>
      <c r="DM35" s="445"/>
      <c r="DN35" s="446"/>
      <c r="DO35" s="444"/>
      <c r="DP35" s="445"/>
      <c r="DQ35" s="446"/>
      <c r="DR35" s="444"/>
      <c r="DS35" s="445"/>
      <c r="DT35" s="446"/>
      <c r="DU35" s="444"/>
      <c r="DV35" s="445"/>
      <c r="DW35" s="446"/>
      <c r="DX35" s="444"/>
      <c r="DY35" s="445"/>
      <c r="DZ35" s="446"/>
    </row>
    <row r="36" spans="2:130" s="95" customFormat="1" ht="15" customHeight="1" thickBot="1" x14ac:dyDescent="0.35">
      <c r="B36" s="444"/>
      <c r="C36" s="445"/>
      <c r="D36" s="446"/>
      <c r="E36" s="444"/>
      <c r="F36" s="445"/>
      <c r="G36" s="446"/>
      <c r="H36" s="444"/>
      <c r="I36" s="445"/>
      <c r="J36" s="446"/>
      <c r="K36" s="444"/>
      <c r="L36" s="445"/>
      <c r="M36" s="446"/>
      <c r="N36" s="444"/>
      <c r="O36" s="445"/>
      <c r="P36" s="446"/>
      <c r="Q36" s="444"/>
      <c r="R36" s="445"/>
      <c r="S36" s="446"/>
      <c r="T36" s="444"/>
      <c r="U36" s="445"/>
      <c r="V36" s="446"/>
      <c r="W36" s="444"/>
      <c r="X36" s="445"/>
      <c r="Y36" s="446"/>
      <c r="Z36" s="444"/>
      <c r="AA36" s="445"/>
      <c r="AB36" s="446"/>
      <c r="AC36" s="444"/>
      <c r="AD36" s="445"/>
      <c r="AE36" s="446"/>
      <c r="AF36" s="444"/>
      <c r="AG36" s="445"/>
      <c r="AH36" s="446"/>
      <c r="AI36" s="444"/>
      <c r="AJ36" s="445"/>
      <c r="AK36" s="446"/>
      <c r="AL36" s="444"/>
      <c r="AM36" s="445"/>
      <c r="AN36" s="446"/>
      <c r="AO36" s="444"/>
      <c r="AP36" s="445"/>
      <c r="AQ36" s="446"/>
      <c r="AR36" s="444"/>
      <c r="AS36" s="445"/>
      <c r="AT36" s="446"/>
      <c r="AU36" s="444"/>
      <c r="AV36" s="445"/>
      <c r="AW36" s="446"/>
      <c r="AX36" s="444"/>
      <c r="AY36" s="445"/>
      <c r="AZ36" s="446"/>
      <c r="BA36" s="444"/>
      <c r="BB36" s="445"/>
      <c r="BC36" s="446"/>
      <c r="BD36" s="444"/>
      <c r="BE36" s="445"/>
      <c r="BF36" s="446"/>
      <c r="BG36" s="444"/>
      <c r="BH36" s="445"/>
      <c r="BI36" s="446"/>
      <c r="BJ36" s="444"/>
      <c r="BK36" s="445"/>
      <c r="BL36" s="446"/>
      <c r="BM36" s="469" t="s">
        <v>151</v>
      </c>
      <c r="BN36" s="470"/>
      <c r="BO36" s="471"/>
      <c r="BP36" s="444"/>
      <c r="BQ36" s="445"/>
      <c r="BR36" s="446"/>
      <c r="BS36" s="444"/>
      <c r="BT36" s="445"/>
      <c r="BU36" s="446"/>
      <c r="BV36" s="444"/>
      <c r="BW36" s="445"/>
      <c r="BX36" s="446"/>
      <c r="BY36" s="444"/>
      <c r="BZ36" s="445"/>
      <c r="CA36" s="446"/>
      <c r="CB36" s="444"/>
      <c r="CC36" s="445"/>
      <c r="CD36" s="446"/>
      <c r="CE36" s="444"/>
      <c r="CF36" s="445"/>
      <c r="CG36" s="446"/>
      <c r="CH36" s="444"/>
      <c r="CI36" s="445"/>
      <c r="CJ36" s="446"/>
      <c r="CK36" s="444" t="s">
        <v>209</v>
      </c>
      <c r="CL36" s="445"/>
      <c r="CM36" s="446"/>
      <c r="CN36" s="444"/>
      <c r="CO36" s="445"/>
      <c r="CP36" s="446"/>
      <c r="CQ36" s="444"/>
      <c r="CR36" s="445"/>
      <c r="CS36" s="446"/>
      <c r="CT36" s="444"/>
      <c r="CU36" s="445"/>
      <c r="CV36" s="446"/>
      <c r="CW36" s="444"/>
      <c r="CX36" s="445"/>
      <c r="CY36" s="446"/>
      <c r="CZ36" s="465"/>
      <c r="DA36" s="466"/>
      <c r="DB36" s="467"/>
      <c r="DC36" s="444"/>
      <c r="DD36" s="445"/>
      <c r="DE36" s="446"/>
      <c r="DF36" s="444"/>
      <c r="DG36" s="445"/>
      <c r="DH36" s="446"/>
      <c r="DI36" s="444"/>
      <c r="DJ36" s="445"/>
      <c r="DK36" s="446"/>
      <c r="DL36" s="444"/>
      <c r="DM36" s="445"/>
      <c r="DN36" s="446"/>
      <c r="DO36" s="444"/>
      <c r="DP36" s="445"/>
      <c r="DQ36" s="446"/>
      <c r="DR36" s="444"/>
      <c r="DS36" s="445"/>
      <c r="DT36" s="446"/>
      <c r="DU36" s="444"/>
      <c r="DV36" s="445"/>
      <c r="DW36" s="446"/>
      <c r="DX36" s="444"/>
      <c r="DY36" s="445"/>
      <c r="DZ36" s="446"/>
    </row>
    <row r="37" spans="2:130" s="95" customFormat="1" ht="15" customHeight="1" thickBot="1" x14ac:dyDescent="0.3">
      <c r="B37" s="469"/>
      <c r="C37" s="470"/>
      <c r="D37" s="471"/>
      <c r="E37" s="469"/>
      <c r="F37" s="470"/>
      <c r="G37" s="471"/>
      <c r="H37" s="469"/>
      <c r="I37" s="470"/>
      <c r="J37" s="471"/>
      <c r="K37" s="469"/>
      <c r="L37" s="470"/>
      <c r="M37" s="471"/>
      <c r="N37" s="469"/>
      <c r="O37" s="470"/>
      <c r="P37" s="471"/>
      <c r="Q37" s="469"/>
      <c r="R37" s="470"/>
      <c r="S37" s="471"/>
      <c r="T37" s="469"/>
      <c r="U37" s="470"/>
      <c r="V37" s="471"/>
      <c r="W37" s="469"/>
      <c r="X37" s="470"/>
      <c r="Y37" s="471"/>
      <c r="Z37" s="469"/>
      <c r="AA37" s="470"/>
      <c r="AB37" s="471"/>
      <c r="AC37" s="469"/>
      <c r="AD37" s="470"/>
      <c r="AE37" s="471"/>
      <c r="AF37" s="469"/>
      <c r="AG37" s="470"/>
      <c r="AH37" s="471"/>
      <c r="AI37" s="469"/>
      <c r="AJ37" s="470"/>
      <c r="AK37" s="471"/>
      <c r="AL37" s="469"/>
      <c r="AM37" s="470"/>
      <c r="AN37" s="471"/>
      <c r="AO37" s="469"/>
      <c r="AP37" s="470"/>
      <c r="AQ37" s="471"/>
      <c r="AR37" s="469"/>
      <c r="AS37" s="470"/>
      <c r="AT37" s="471"/>
      <c r="AU37" s="469"/>
      <c r="AV37" s="470"/>
      <c r="AW37" s="471"/>
      <c r="AX37" s="469"/>
      <c r="AY37" s="470"/>
      <c r="AZ37" s="471"/>
      <c r="BA37" s="469"/>
      <c r="BB37" s="470"/>
      <c r="BC37" s="471"/>
      <c r="BD37" s="469"/>
      <c r="BE37" s="470"/>
      <c r="BF37" s="471"/>
      <c r="BG37" s="469"/>
      <c r="BH37" s="470"/>
      <c r="BI37" s="471"/>
      <c r="BJ37" s="469"/>
      <c r="BK37" s="470"/>
      <c r="BL37" s="471"/>
      <c r="BM37" s="469"/>
      <c r="BN37" s="470"/>
      <c r="BO37" s="471"/>
      <c r="BP37" s="469"/>
      <c r="BQ37" s="470"/>
      <c r="BR37" s="471"/>
      <c r="BS37" s="469"/>
      <c r="BT37" s="470"/>
      <c r="BU37" s="471"/>
      <c r="BV37" s="444"/>
      <c r="BW37" s="445"/>
      <c r="BX37" s="446"/>
      <c r="BY37" s="444"/>
      <c r="BZ37" s="445"/>
      <c r="CA37" s="446"/>
      <c r="CB37" s="469"/>
      <c r="CC37" s="470"/>
      <c r="CD37" s="471"/>
      <c r="CE37" s="469"/>
      <c r="CF37" s="470"/>
      <c r="CG37" s="471"/>
      <c r="CH37" s="469"/>
      <c r="CI37" s="470"/>
      <c r="CJ37" s="471"/>
      <c r="CK37" s="469"/>
      <c r="CL37" s="470"/>
      <c r="CM37" s="471"/>
      <c r="CN37" s="469"/>
      <c r="CO37" s="470"/>
      <c r="CP37" s="471"/>
      <c r="CQ37" s="469"/>
      <c r="CR37" s="470"/>
      <c r="CS37" s="471"/>
      <c r="CT37" s="469"/>
      <c r="CU37" s="470"/>
      <c r="CV37" s="471"/>
      <c r="CW37" s="444"/>
      <c r="CX37" s="445"/>
      <c r="CY37" s="446"/>
      <c r="CZ37" s="444"/>
      <c r="DA37" s="445"/>
      <c r="DB37" s="446"/>
      <c r="DC37" s="469"/>
      <c r="DD37" s="470"/>
      <c r="DE37" s="471"/>
      <c r="DF37" s="469"/>
      <c r="DG37" s="470"/>
      <c r="DH37" s="471"/>
      <c r="DI37" s="444"/>
      <c r="DJ37" s="445"/>
      <c r="DK37" s="446"/>
      <c r="DL37" s="469"/>
      <c r="DM37" s="470"/>
      <c r="DN37" s="471"/>
      <c r="DO37" s="469"/>
      <c r="DP37" s="470"/>
      <c r="DQ37" s="471"/>
      <c r="DR37" s="469"/>
      <c r="DS37" s="470"/>
      <c r="DT37" s="471"/>
      <c r="DU37" s="469"/>
      <c r="DV37" s="470"/>
      <c r="DW37" s="471"/>
      <c r="DX37" s="469"/>
      <c r="DY37" s="470"/>
      <c r="DZ37" s="471"/>
    </row>
    <row r="38" spans="2:130" s="239" customFormat="1" ht="15" customHeight="1" thickBot="1" x14ac:dyDescent="0.3">
      <c r="B38" s="237" t="s">
        <v>1</v>
      </c>
      <c r="C38" s="234"/>
      <c r="D38" s="238"/>
      <c r="E38" s="237" t="s">
        <v>1</v>
      </c>
      <c r="F38" s="234"/>
      <c r="G38" s="238"/>
      <c r="H38" s="237" t="s">
        <v>1</v>
      </c>
      <c r="I38" s="234"/>
      <c r="J38" s="238"/>
      <c r="K38" s="237" t="s">
        <v>1</v>
      </c>
      <c r="L38" s="234"/>
      <c r="M38" s="238"/>
      <c r="N38" s="237" t="s">
        <v>1</v>
      </c>
      <c r="O38" s="234"/>
      <c r="P38" s="238"/>
      <c r="Q38" s="237" t="s">
        <v>1</v>
      </c>
      <c r="R38" s="234"/>
      <c r="S38" s="238"/>
      <c r="T38" s="237" t="s">
        <v>1</v>
      </c>
      <c r="U38" s="234"/>
      <c r="V38" s="238"/>
      <c r="W38" s="237" t="s">
        <v>1</v>
      </c>
      <c r="X38" s="234"/>
      <c r="Y38" s="238"/>
      <c r="Z38" s="237" t="s">
        <v>1</v>
      </c>
      <c r="AA38" s="234"/>
      <c r="AB38" s="238"/>
      <c r="AC38" s="237" t="s">
        <v>1</v>
      </c>
      <c r="AD38" s="234"/>
      <c r="AE38" s="238"/>
      <c r="AF38" s="237" t="s">
        <v>1</v>
      </c>
      <c r="AG38" s="234"/>
      <c r="AH38" s="238"/>
      <c r="AI38" s="237" t="s">
        <v>1</v>
      </c>
      <c r="AJ38" s="234"/>
      <c r="AK38" s="238"/>
      <c r="AL38" s="237" t="s">
        <v>1</v>
      </c>
      <c r="AM38" s="234"/>
      <c r="AN38" s="238"/>
      <c r="AO38" s="237" t="s">
        <v>1</v>
      </c>
      <c r="AP38" s="234"/>
      <c r="AQ38" s="238"/>
      <c r="AR38" s="237" t="s">
        <v>1</v>
      </c>
      <c r="AS38" s="234"/>
      <c r="AT38" s="238"/>
      <c r="AU38" s="237" t="s">
        <v>1</v>
      </c>
      <c r="AV38" s="234"/>
      <c r="AW38" s="238"/>
      <c r="AX38" s="237" t="s">
        <v>1</v>
      </c>
      <c r="AY38" s="234"/>
      <c r="AZ38" s="238"/>
      <c r="BA38" s="237" t="s">
        <v>1</v>
      </c>
      <c r="BB38" s="234"/>
      <c r="BC38" s="238"/>
      <c r="BD38" s="237" t="s">
        <v>1</v>
      </c>
      <c r="BE38" s="234"/>
      <c r="BF38" s="238"/>
      <c r="BG38" s="237" t="s">
        <v>1</v>
      </c>
      <c r="BH38" s="234"/>
      <c r="BI38" s="238"/>
      <c r="BJ38" s="237" t="s">
        <v>1</v>
      </c>
      <c r="BK38" s="234"/>
      <c r="BL38" s="238"/>
      <c r="BM38" s="237" t="s">
        <v>1</v>
      </c>
      <c r="BN38" s="234"/>
      <c r="BO38" s="238"/>
      <c r="BP38" s="237" t="s">
        <v>1</v>
      </c>
      <c r="BQ38" s="234"/>
      <c r="BR38" s="238"/>
      <c r="BS38" s="237" t="s">
        <v>1</v>
      </c>
      <c r="BT38" s="234"/>
      <c r="BU38" s="238"/>
      <c r="BV38" s="237" t="s">
        <v>1</v>
      </c>
      <c r="BW38" s="234"/>
      <c r="BX38" s="238"/>
      <c r="BY38" s="237" t="s">
        <v>1</v>
      </c>
      <c r="BZ38" s="234"/>
      <c r="CA38" s="238"/>
      <c r="CB38" s="237" t="s">
        <v>1</v>
      </c>
      <c r="CC38" s="234"/>
      <c r="CD38" s="238"/>
      <c r="CE38" s="237" t="s">
        <v>1</v>
      </c>
      <c r="CF38" s="234"/>
      <c r="CG38" s="238"/>
      <c r="CH38" s="237" t="s">
        <v>1</v>
      </c>
      <c r="CI38" s="234"/>
      <c r="CJ38" s="238"/>
      <c r="CK38" s="237" t="s">
        <v>1</v>
      </c>
      <c r="CL38" s="234"/>
      <c r="CM38" s="238"/>
      <c r="CN38" s="237" t="s">
        <v>1</v>
      </c>
      <c r="CO38" s="234"/>
      <c r="CP38" s="238"/>
      <c r="CQ38" s="237" t="s">
        <v>1</v>
      </c>
      <c r="CR38" s="234"/>
      <c r="CS38" s="238"/>
      <c r="CT38" s="237" t="s">
        <v>1</v>
      </c>
      <c r="CU38" s="234"/>
      <c r="CV38" s="238"/>
      <c r="CW38" s="237" t="s">
        <v>1</v>
      </c>
      <c r="CX38" s="234"/>
      <c r="CY38" s="238"/>
      <c r="CZ38" s="237" t="s">
        <v>1</v>
      </c>
      <c r="DA38" s="234"/>
      <c r="DB38" s="238"/>
      <c r="DC38" s="237" t="s">
        <v>1</v>
      </c>
      <c r="DD38" s="234"/>
      <c r="DE38" s="238"/>
      <c r="DF38" s="237" t="s">
        <v>1</v>
      </c>
      <c r="DG38" s="234"/>
      <c r="DH38" s="238"/>
      <c r="DI38" s="237" t="s">
        <v>1</v>
      </c>
      <c r="DJ38" s="234"/>
      <c r="DK38" s="238"/>
      <c r="DL38" s="237" t="s">
        <v>1</v>
      </c>
      <c r="DM38" s="234"/>
      <c r="DN38" s="238"/>
      <c r="DO38" s="237" t="s">
        <v>1</v>
      </c>
      <c r="DP38" s="234"/>
      <c r="DQ38" s="238"/>
      <c r="DR38" s="237" t="s">
        <v>1</v>
      </c>
      <c r="DS38" s="234"/>
      <c r="DT38" s="238"/>
      <c r="DU38" s="237"/>
      <c r="DV38" s="234"/>
      <c r="DW38" s="238"/>
      <c r="DX38" s="237" t="s">
        <v>1</v>
      </c>
      <c r="DY38" s="234"/>
      <c r="DZ38" s="238"/>
    </row>
    <row r="39" spans="2:130" s="95" customFormat="1" ht="14.25" customHeight="1" x14ac:dyDescent="0.3">
      <c r="B39" s="450"/>
      <c r="C39" s="451"/>
      <c r="D39" s="452"/>
      <c r="E39" s="450"/>
      <c r="F39" s="451"/>
      <c r="G39" s="452"/>
      <c r="H39" s="450"/>
      <c r="I39" s="451"/>
      <c r="J39" s="452"/>
      <c r="K39" s="450"/>
      <c r="L39" s="451"/>
      <c r="M39" s="452"/>
      <c r="N39" s="450"/>
      <c r="O39" s="451"/>
      <c r="P39" s="452"/>
      <c r="Q39" s="450"/>
      <c r="R39" s="451"/>
      <c r="S39" s="452"/>
      <c r="T39" s="450"/>
      <c r="U39" s="451"/>
      <c r="V39" s="452"/>
      <c r="W39" s="462"/>
      <c r="X39" s="463"/>
      <c r="Y39" s="464"/>
      <c r="Z39" s="450"/>
      <c r="AA39" s="451"/>
      <c r="AB39" s="452"/>
      <c r="AC39" s="450"/>
      <c r="AD39" s="451"/>
      <c r="AE39" s="452"/>
      <c r="AF39" s="450"/>
      <c r="AG39" s="451"/>
      <c r="AH39" s="452"/>
      <c r="AI39" s="450"/>
      <c r="AJ39" s="451"/>
      <c r="AK39" s="452"/>
      <c r="AL39" s="450"/>
      <c r="AM39" s="451"/>
      <c r="AN39" s="452"/>
      <c r="AO39" s="472"/>
      <c r="AP39" s="473"/>
      <c r="AQ39" s="474"/>
      <c r="AR39" s="462"/>
      <c r="AS39" s="463"/>
      <c r="AT39" s="464"/>
      <c r="AU39" s="462"/>
      <c r="AV39" s="463"/>
      <c r="AW39" s="464"/>
      <c r="AX39" s="462"/>
      <c r="AY39" s="463"/>
      <c r="AZ39" s="464"/>
      <c r="BA39" s="450"/>
      <c r="BB39" s="451"/>
      <c r="BC39" s="452"/>
      <c r="BD39" s="462"/>
      <c r="BE39" s="463"/>
      <c r="BF39" s="464"/>
      <c r="BG39" s="475"/>
      <c r="BH39" s="476"/>
      <c r="BI39" s="477"/>
      <c r="BJ39" s="462"/>
      <c r="BK39" s="463"/>
      <c r="BL39" s="464"/>
      <c r="BM39" s="462"/>
      <c r="BN39" s="463"/>
      <c r="BO39" s="464"/>
      <c r="BP39" s="462"/>
      <c r="BQ39" s="463"/>
      <c r="BR39" s="464"/>
      <c r="BS39" s="462"/>
      <c r="BT39" s="463"/>
      <c r="BU39" s="464"/>
      <c r="BV39" s="450"/>
      <c r="BW39" s="451"/>
      <c r="BX39" s="452"/>
      <c r="BY39" s="462"/>
      <c r="BZ39" s="463"/>
      <c r="CA39" s="464"/>
      <c r="CB39" s="450"/>
      <c r="CC39" s="451"/>
      <c r="CD39" s="452"/>
      <c r="CE39" s="450"/>
      <c r="CF39" s="451"/>
      <c r="CG39" s="452"/>
      <c r="CH39" s="450"/>
      <c r="CI39" s="451"/>
      <c r="CJ39" s="452"/>
      <c r="CK39" s="450"/>
      <c r="CL39" s="451"/>
      <c r="CM39" s="452"/>
      <c r="CN39" s="450"/>
      <c r="CO39" s="451"/>
      <c r="CP39" s="452"/>
      <c r="CQ39" s="450"/>
      <c r="CR39" s="451"/>
      <c r="CS39" s="452"/>
      <c r="CT39" s="450"/>
      <c r="CU39" s="451"/>
      <c r="CV39" s="452"/>
      <c r="CW39" s="450"/>
      <c r="CX39" s="451"/>
      <c r="CY39" s="452"/>
      <c r="CZ39" s="481"/>
      <c r="DA39" s="482"/>
      <c r="DB39" s="483"/>
      <c r="DC39" s="450"/>
      <c r="DD39" s="451"/>
      <c r="DE39" s="452"/>
      <c r="DF39" s="472"/>
      <c r="DG39" s="473"/>
      <c r="DH39" s="474"/>
      <c r="DI39" s="481"/>
      <c r="DJ39" s="482"/>
      <c r="DK39" s="483"/>
      <c r="DL39" s="481"/>
      <c r="DM39" s="482"/>
      <c r="DN39" s="483"/>
      <c r="DO39" s="481"/>
      <c r="DP39" s="482"/>
      <c r="DQ39" s="483"/>
      <c r="DR39" s="450"/>
      <c r="DS39" s="451"/>
      <c r="DT39" s="452"/>
      <c r="DU39" s="462"/>
      <c r="DV39" s="463"/>
      <c r="DW39" s="464"/>
      <c r="DX39" s="450"/>
      <c r="DY39" s="451"/>
      <c r="DZ39" s="452"/>
    </row>
    <row r="40" spans="2:130" s="95" customFormat="1" ht="15" customHeight="1" x14ac:dyDescent="0.3">
      <c r="B40" s="453" t="s">
        <v>337</v>
      </c>
      <c r="C40" s="454"/>
      <c r="D40" s="455"/>
      <c r="E40" s="456" t="s">
        <v>397</v>
      </c>
      <c r="F40" s="457"/>
      <c r="G40" s="458"/>
      <c r="H40" s="444" t="s">
        <v>379</v>
      </c>
      <c r="I40" s="445"/>
      <c r="J40" s="446"/>
      <c r="K40" s="444"/>
      <c r="L40" s="445"/>
      <c r="M40" s="446"/>
      <c r="N40" s="453"/>
      <c r="O40" s="454"/>
      <c r="P40" s="455"/>
      <c r="Q40" s="453"/>
      <c r="R40" s="454"/>
      <c r="S40" s="455"/>
      <c r="T40" s="444"/>
      <c r="U40" s="445"/>
      <c r="V40" s="446"/>
      <c r="W40" s="453"/>
      <c r="X40" s="454"/>
      <c r="Y40" s="455"/>
      <c r="Z40" s="462"/>
      <c r="AA40" s="463"/>
      <c r="AB40" s="464"/>
      <c r="AC40" s="462"/>
      <c r="AD40" s="463"/>
      <c r="AE40" s="464"/>
      <c r="AF40" s="462"/>
      <c r="AG40" s="463"/>
      <c r="AH40" s="464"/>
      <c r="AI40" s="462"/>
      <c r="AJ40" s="463"/>
      <c r="AK40" s="464"/>
      <c r="AL40" s="462"/>
      <c r="AM40" s="463"/>
      <c r="AN40" s="464"/>
      <c r="AO40" s="462"/>
      <c r="AP40" s="463"/>
      <c r="AQ40" s="464"/>
      <c r="AR40" s="462"/>
      <c r="AS40" s="463"/>
      <c r="AT40" s="464"/>
      <c r="AU40" s="462"/>
      <c r="AV40" s="463"/>
      <c r="AW40" s="464"/>
      <c r="AX40" s="462"/>
      <c r="AY40" s="463"/>
      <c r="AZ40" s="464"/>
      <c r="BA40" s="462"/>
      <c r="BB40" s="463"/>
      <c r="BC40" s="464"/>
      <c r="BD40" s="462"/>
      <c r="BE40" s="463"/>
      <c r="BF40" s="464"/>
      <c r="BG40" s="462"/>
      <c r="BH40" s="463"/>
      <c r="BI40" s="464"/>
      <c r="BJ40" s="462"/>
      <c r="BK40" s="463"/>
      <c r="BL40" s="464"/>
      <c r="BM40" s="462"/>
      <c r="BN40" s="463"/>
      <c r="BO40" s="464"/>
      <c r="BP40" s="462"/>
      <c r="BQ40" s="463"/>
      <c r="BR40" s="464"/>
      <c r="BS40" s="462"/>
      <c r="BT40" s="463"/>
      <c r="BU40" s="464"/>
      <c r="BV40" s="462"/>
      <c r="BW40" s="463"/>
      <c r="BX40" s="464"/>
      <c r="BY40" s="462"/>
      <c r="BZ40" s="463"/>
      <c r="CA40" s="464"/>
      <c r="CB40" s="484"/>
      <c r="CC40" s="485"/>
      <c r="CD40" s="486"/>
      <c r="CE40" s="462"/>
      <c r="CF40" s="463"/>
      <c r="CG40" s="464"/>
      <c r="CH40" s="456"/>
      <c r="CI40" s="457"/>
      <c r="CJ40" s="458"/>
      <c r="CK40" s="462"/>
      <c r="CL40" s="463"/>
      <c r="CM40" s="464"/>
      <c r="CN40" s="490"/>
      <c r="CO40" s="491"/>
      <c r="CP40" s="492"/>
      <c r="CQ40" s="490"/>
      <c r="CR40" s="491"/>
      <c r="CS40" s="492"/>
      <c r="CT40" s="481"/>
      <c r="CU40" s="482"/>
      <c r="CV40" s="483"/>
      <c r="CW40" s="490"/>
      <c r="CX40" s="491"/>
      <c r="CY40" s="492"/>
      <c r="CZ40" s="481"/>
      <c r="DA40" s="482"/>
      <c r="DB40" s="483"/>
      <c r="DC40" s="481"/>
      <c r="DD40" s="482"/>
      <c r="DE40" s="483"/>
      <c r="DF40" s="462"/>
      <c r="DG40" s="463"/>
      <c r="DH40" s="464"/>
      <c r="DI40" s="481"/>
      <c r="DJ40" s="482"/>
      <c r="DK40" s="483"/>
      <c r="DL40" s="481"/>
      <c r="DM40" s="482"/>
      <c r="DN40" s="483"/>
      <c r="DO40" s="487"/>
      <c r="DP40" s="488"/>
      <c r="DQ40" s="489"/>
      <c r="DR40" s="493"/>
      <c r="DS40" s="494"/>
      <c r="DT40" s="495"/>
      <c r="DU40" s="462"/>
      <c r="DV40" s="463"/>
      <c r="DW40" s="464"/>
      <c r="DX40" s="462"/>
      <c r="DY40" s="463"/>
      <c r="DZ40" s="464"/>
    </row>
    <row r="41" spans="2:130" s="95" customFormat="1" ht="15" customHeight="1" x14ac:dyDescent="0.3">
      <c r="B41" s="447" t="s">
        <v>338</v>
      </c>
      <c r="C41" s="448"/>
      <c r="D41" s="449"/>
      <c r="E41" s="459" t="s">
        <v>325</v>
      </c>
      <c r="F41" s="460"/>
      <c r="G41" s="461"/>
      <c r="H41" s="462"/>
      <c r="I41" s="463"/>
      <c r="J41" s="464"/>
      <c r="K41" s="453"/>
      <c r="L41" s="454"/>
      <c r="M41" s="455"/>
      <c r="N41" s="447" t="s">
        <v>348</v>
      </c>
      <c r="O41" s="448"/>
      <c r="P41" s="449"/>
      <c r="Q41" s="447" t="s">
        <v>349</v>
      </c>
      <c r="R41" s="448"/>
      <c r="S41" s="449"/>
      <c r="T41" s="447" t="s">
        <v>350</v>
      </c>
      <c r="U41" s="448"/>
      <c r="V41" s="449"/>
      <c r="W41" s="478" t="s">
        <v>371</v>
      </c>
      <c r="X41" s="479"/>
      <c r="Y41" s="480"/>
      <c r="Z41" s="453"/>
      <c r="AA41" s="454"/>
      <c r="AB41" s="455"/>
      <c r="AC41" s="462"/>
      <c r="AD41" s="463"/>
      <c r="AE41" s="464"/>
      <c r="AF41" s="462"/>
      <c r="AG41" s="463"/>
      <c r="AH41" s="464"/>
      <c r="AI41" s="462"/>
      <c r="AJ41" s="463"/>
      <c r="AK41" s="464"/>
      <c r="AL41" s="462"/>
      <c r="AM41" s="463"/>
      <c r="AN41" s="464"/>
      <c r="AO41" s="462"/>
      <c r="AP41" s="463"/>
      <c r="AQ41" s="464"/>
      <c r="AR41" s="462"/>
      <c r="AS41" s="463"/>
      <c r="AT41" s="464"/>
      <c r="AU41" s="462"/>
      <c r="AV41" s="463"/>
      <c r="AW41" s="464"/>
      <c r="AX41" s="462"/>
      <c r="AY41" s="463"/>
      <c r="AZ41" s="464"/>
      <c r="BA41" s="462"/>
      <c r="BB41" s="463"/>
      <c r="BC41" s="464"/>
      <c r="BD41" s="462"/>
      <c r="BE41" s="463"/>
      <c r="BF41" s="464"/>
      <c r="BG41" s="462"/>
      <c r="BH41" s="463"/>
      <c r="BI41" s="464"/>
      <c r="BJ41" s="462"/>
      <c r="BK41" s="463"/>
      <c r="BL41" s="464"/>
      <c r="BM41" s="462"/>
      <c r="BN41" s="463"/>
      <c r="BO41" s="464"/>
      <c r="BP41" s="462"/>
      <c r="BQ41" s="463"/>
      <c r="BR41" s="464"/>
      <c r="BS41" s="462"/>
      <c r="BT41" s="463"/>
      <c r="BU41" s="464"/>
      <c r="BV41" s="462"/>
      <c r="BW41" s="463"/>
      <c r="BX41" s="464"/>
      <c r="BY41" s="462"/>
      <c r="BZ41" s="463"/>
      <c r="CA41" s="464"/>
      <c r="CB41" s="462"/>
      <c r="CC41" s="463"/>
      <c r="CD41" s="464"/>
      <c r="CE41" s="462"/>
      <c r="CF41" s="463"/>
      <c r="CG41" s="464"/>
      <c r="CH41" s="462"/>
      <c r="CI41" s="463"/>
      <c r="CJ41" s="464"/>
      <c r="CK41" s="462"/>
      <c r="CL41" s="463"/>
      <c r="CM41" s="464"/>
      <c r="CN41" s="481"/>
      <c r="CO41" s="482"/>
      <c r="CP41" s="483"/>
      <c r="CQ41" s="481"/>
      <c r="CR41" s="482"/>
      <c r="CS41" s="483"/>
      <c r="CT41" s="481"/>
      <c r="CU41" s="482"/>
      <c r="CV41" s="483"/>
      <c r="CW41" s="462"/>
      <c r="CX41" s="463"/>
      <c r="CY41" s="464"/>
      <c r="CZ41" s="481"/>
      <c r="DA41" s="482"/>
      <c r="DB41" s="483"/>
      <c r="DC41" s="481"/>
      <c r="DD41" s="482"/>
      <c r="DE41" s="483"/>
      <c r="DF41" s="481"/>
      <c r="DG41" s="482"/>
      <c r="DH41" s="483"/>
      <c r="DI41" s="481"/>
      <c r="DJ41" s="482"/>
      <c r="DK41" s="483"/>
      <c r="DL41" s="481"/>
      <c r="DM41" s="482"/>
      <c r="DN41" s="483"/>
      <c r="DO41" s="481"/>
      <c r="DP41" s="482"/>
      <c r="DQ41" s="483"/>
      <c r="DR41" s="462"/>
      <c r="DS41" s="463"/>
      <c r="DT41" s="464"/>
      <c r="DU41" s="462"/>
      <c r="DV41" s="463"/>
      <c r="DW41" s="464"/>
      <c r="DX41" s="462"/>
      <c r="DY41" s="463"/>
      <c r="DZ41" s="464"/>
    </row>
    <row r="42" spans="2:130" s="95" customFormat="1" ht="15" customHeight="1" x14ac:dyDescent="0.3">
      <c r="B42" s="505"/>
      <c r="C42" s="506"/>
      <c r="D42" s="507"/>
      <c r="E42" s="459" t="s">
        <v>326</v>
      </c>
      <c r="F42" s="460"/>
      <c r="G42" s="461"/>
      <c r="H42" s="508" t="s">
        <v>361</v>
      </c>
      <c r="I42" s="509"/>
      <c r="J42" s="510"/>
      <c r="K42" s="490" t="s">
        <v>361</v>
      </c>
      <c r="L42" s="491"/>
      <c r="M42" s="492"/>
      <c r="N42" s="462"/>
      <c r="O42" s="463"/>
      <c r="P42" s="464"/>
      <c r="Q42" s="453"/>
      <c r="R42" s="454"/>
      <c r="S42" s="455"/>
      <c r="T42" s="444" t="s">
        <v>380</v>
      </c>
      <c r="U42" s="445"/>
      <c r="V42" s="446"/>
      <c r="W42" s="511" t="s">
        <v>381</v>
      </c>
      <c r="X42" s="512"/>
      <c r="Y42" s="513"/>
      <c r="Z42" s="481" t="s">
        <v>383</v>
      </c>
      <c r="AA42" s="482"/>
      <c r="AB42" s="483"/>
      <c r="AC42" s="453"/>
      <c r="AD42" s="454"/>
      <c r="AE42" s="455"/>
      <c r="AF42" s="487" t="s">
        <v>385</v>
      </c>
      <c r="AG42" s="488"/>
      <c r="AH42" s="489"/>
      <c r="AI42" s="456"/>
      <c r="AJ42" s="457"/>
      <c r="AK42" s="458"/>
      <c r="AL42" s="462"/>
      <c r="AM42" s="463"/>
      <c r="AN42" s="464"/>
      <c r="AO42" s="462"/>
      <c r="AP42" s="463"/>
      <c r="AQ42" s="464"/>
      <c r="AR42" s="462"/>
      <c r="AS42" s="463"/>
      <c r="AT42" s="464"/>
      <c r="AU42" s="462"/>
      <c r="AV42" s="463"/>
      <c r="AW42" s="464"/>
      <c r="AX42" s="462"/>
      <c r="AY42" s="463"/>
      <c r="AZ42" s="464"/>
      <c r="BA42" s="462"/>
      <c r="BB42" s="463"/>
      <c r="BC42" s="464"/>
      <c r="BD42" s="462"/>
      <c r="BE42" s="463"/>
      <c r="BF42" s="464"/>
      <c r="BG42" s="462"/>
      <c r="BH42" s="463"/>
      <c r="BI42" s="464"/>
      <c r="BJ42" s="462"/>
      <c r="BK42" s="463"/>
      <c r="BL42" s="464"/>
      <c r="BM42" s="462"/>
      <c r="BN42" s="463"/>
      <c r="BO42" s="464"/>
      <c r="BP42" s="462"/>
      <c r="BQ42" s="463"/>
      <c r="BR42" s="464"/>
      <c r="BS42" s="462"/>
      <c r="BT42" s="463"/>
      <c r="BU42" s="464"/>
      <c r="BV42" s="462"/>
      <c r="BW42" s="463"/>
      <c r="BX42" s="464"/>
      <c r="BY42" s="462"/>
      <c r="BZ42" s="463"/>
      <c r="CA42" s="464"/>
      <c r="CB42" s="462"/>
      <c r="CC42" s="463"/>
      <c r="CD42" s="464"/>
      <c r="CE42" s="462"/>
      <c r="CF42" s="463"/>
      <c r="CG42" s="464"/>
      <c r="CH42" s="462"/>
      <c r="CI42" s="463"/>
      <c r="CJ42" s="464"/>
      <c r="CK42" s="462"/>
      <c r="CL42" s="463"/>
      <c r="CM42" s="464"/>
      <c r="CN42" s="462"/>
      <c r="CO42" s="463"/>
      <c r="CP42" s="464"/>
      <c r="CQ42" s="462"/>
      <c r="CR42" s="463"/>
      <c r="CS42" s="464"/>
      <c r="CT42" s="487"/>
      <c r="CU42" s="488"/>
      <c r="CV42" s="489"/>
      <c r="CW42" s="481"/>
      <c r="CX42" s="482"/>
      <c r="CY42" s="483"/>
      <c r="CZ42" s="481"/>
      <c r="DA42" s="482"/>
      <c r="DB42" s="483"/>
      <c r="DC42" s="487"/>
      <c r="DD42" s="488"/>
      <c r="DE42" s="489"/>
      <c r="DF42" s="462"/>
      <c r="DG42" s="463"/>
      <c r="DH42" s="464"/>
      <c r="DI42" s="487"/>
      <c r="DJ42" s="488"/>
      <c r="DK42" s="489"/>
      <c r="DL42" s="487"/>
      <c r="DM42" s="488"/>
      <c r="DN42" s="489"/>
      <c r="DO42" s="487"/>
      <c r="DP42" s="488"/>
      <c r="DQ42" s="489"/>
      <c r="DR42" s="462"/>
      <c r="DS42" s="463"/>
      <c r="DT42" s="464"/>
      <c r="DU42" s="462"/>
      <c r="DV42" s="463"/>
      <c r="DW42" s="464"/>
      <c r="DX42" s="462"/>
      <c r="DY42" s="463"/>
      <c r="DZ42" s="464"/>
    </row>
    <row r="43" spans="2:130" s="95" customFormat="1" ht="15" customHeight="1" x14ac:dyDescent="0.3">
      <c r="B43" s="447"/>
      <c r="C43" s="448"/>
      <c r="D43" s="449"/>
      <c r="E43" s="462"/>
      <c r="F43" s="463"/>
      <c r="G43" s="464"/>
      <c r="H43" s="490"/>
      <c r="I43" s="491"/>
      <c r="J43" s="492"/>
      <c r="K43" s="462"/>
      <c r="L43" s="463"/>
      <c r="M43" s="464"/>
      <c r="N43" s="490" t="s">
        <v>361</v>
      </c>
      <c r="O43" s="491"/>
      <c r="P43" s="492"/>
      <c r="Q43" s="447"/>
      <c r="R43" s="448"/>
      <c r="S43" s="449"/>
      <c r="T43" s="462"/>
      <c r="U43" s="463"/>
      <c r="V43" s="464"/>
      <c r="W43" s="462"/>
      <c r="X43" s="463"/>
      <c r="Y43" s="464"/>
      <c r="Z43" s="481" t="s">
        <v>382</v>
      </c>
      <c r="AA43" s="482"/>
      <c r="AB43" s="483"/>
      <c r="AC43" s="462"/>
      <c r="AD43" s="463"/>
      <c r="AE43" s="464"/>
      <c r="AF43" s="462"/>
      <c r="AG43" s="463"/>
      <c r="AH43" s="464"/>
      <c r="AI43" s="462"/>
      <c r="AJ43" s="463"/>
      <c r="AK43" s="464"/>
      <c r="AL43" s="462"/>
      <c r="AM43" s="463"/>
      <c r="AN43" s="464"/>
      <c r="AO43" s="462"/>
      <c r="AP43" s="463"/>
      <c r="AQ43" s="464"/>
      <c r="AR43" s="462"/>
      <c r="AS43" s="463"/>
      <c r="AT43" s="464"/>
      <c r="AU43" s="462"/>
      <c r="AV43" s="463"/>
      <c r="AW43" s="464"/>
      <c r="AX43" s="462"/>
      <c r="AY43" s="463"/>
      <c r="AZ43" s="464"/>
      <c r="BA43" s="462"/>
      <c r="BB43" s="463"/>
      <c r="BC43" s="464"/>
      <c r="BD43" s="462"/>
      <c r="BE43" s="463"/>
      <c r="BF43" s="464"/>
      <c r="BG43" s="462"/>
      <c r="BH43" s="463"/>
      <c r="BI43" s="464"/>
      <c r="BJ43" s="462"/>
      <c r="BK43" s="463"/>
      <c r="BL43" s="464"/>
      <c r="BM43" s="462"/>
      <c r="BN43" s="463"/>
      <c r="BO43" s="464"/>
      <c r="BP43" s="462"/>
      <c r="BQ43" s="463"/>
      <c r="BR43" s="464"/>
      <c r="BS43" s="462"/>
      <c r="BT43" s="463"/>
      <c r="BU43" s="464"/>
      <c r="BV43" s="462"/>
      <c r="BW43" s="463"/>
      <c r="BX43" s="464"/>
      <c r="BY43" s="462"/>
      <c r="BZ43" s="463"/>
      <c r="CA43" s="464"/>
      <c r="CB43" s="462"/>
      <c r="CC43" s="463"/>
      <c r="CD43" s="464"/>
      <c r="CE43" s="462"/>
      <c r="CF43" s="463"/>
      <c r="CG43" s="464"/>
      <c r="CH43" s="462"/>
      <c r="CI43" s="463"/>
      <c r="CJ43" s="464"/>
      <c r="CK43" s="462"/>
      <c r="CL43" s="463"/>
      <c r="CM43" s="464"/>
      <c r="CN43" s="462"/>
      <c r="CO43" s="463"/>
      <c r="CP43" s="464"/>
      <c r="CQ43" s="462"/>
      <c r="CR43" s="463"/>
      <c r="CS43" s="464"/>
      <c r="CT43" s="481"/>
      <c r="CU43" s="482"/>
      <c r="CV43" s="483"/>
      <c r="CW43" s="487"/>
      <c r="CX43" s="488"/>
      <c r="CY43" s="489"/>
      <c r="CZ43" s="481"/>
      <c r="DA43" s="482"/>
      <c r="DB43" s="483"/>
      <c r="DC43" s="481"/>
      <c r="DD43" s="482"/>
      <c r="DE43" s="483"/>
      <c r="DF43" s="462"/>
      <c r="DG43" s="463"/>
      <c r="DH43" s="464"/>
      <c r="DI43" s="481"/>
      <c r="DJ43" s="482"/>
      <c r="DK43" s="483"/>
      <c r="DL43" s="481"/>
      <c r="DM43" s="482"/>
      <c r="DN43" s="483"/>
      <c r="DO43" s="481"/>
      <c r="DP43" s="482"/>
      <c r="DQ43" s="483"/>
      <c r="DR43" s="462"/>
      <c r="DS43" s="463"/>
      <c r="DT43" s="464"/>
      <c r="DU43" s="493"/>
      <c r="DV43" s="494"/>
      <c r="DW43" s="495"/>
      <c r="DX43" s="462"/>
      <c r="DY43" s="463"/>
      <c r="DZ43" s="464"/>
    </row>
    <row r="44" spans="2:130" s="95" customFormat="1" ht="15" customHeight="1" x14ac:dyDescent="0.3">
      <c r="B44" s="462"/>
      <c r="C44" s="463"/>
      <c r="D44" s="464"/>
      <c r="E44" s="523"/>
      <c r="F44" s="524"/>
      <c r="G44" s="525"/>
      <c r="H44" s="462"/>
      <c r="I44" s="463"/>
      <c r="J44" s="464"/>
      <c r="K44" s="462"/>
      <c r="L44" s="463"/>
      <c r="M44" s="464"/>
      <c r="N44" s="462"/>
      <c r="O44" s="463"/>
      <c r="P44" s="464"/>
      <c r="Q44" s="453"/>
      <c r="R44" s="454"/>
      <c r="S44" s="455"/>
      <c r="T44" s="444"/>
      <c r="U44" s="445"/>
      <c r="V44" s="446"/>
      <c r="W44" s="444"/>
      <c r="X44" s="445"/>
      <c r="Y44" s="446"/>
      <c r="Z44" s="462"/>
      <c r="AA44" s="463"/>
      <c r="AB44" s="464"/>
      <c r="AC44" s="462"/>
      <c r="AD44" s="463"/>
      <c r="AE44" s="464"/>
      <c r="AF44" s="462"/>
      <c r="AG44" s="463"/>
      <c r="AH44" s="464"/>
      <c r="AI44" s="462"/>
      <c r="AJ44" s="463"/>
      <c r="AK44" s="464"/>
      <c r="AL44" s="462"/>
      <c r="AM44" s="463"/>
      <c r="AN44" s="464"/>
      <c r="AO44" s="462"/>
      <c r="AP44" s="463"/>
      <c r="AQ44" s="464"/>
      <c r="AR44" s="462"/>
      <c r="AS44" s="463"/>
      <c r="AT44" s="464"/>
      <c r="AU44" s="462"/>
      <c r="AV44" s="463"/>
      <c r="AW44" s="464"/>
      <c r="AX44" s="462"/>
      <c r="AY44" s="463"/>
      <c r="AZ44" s="464"/>
      <c r="BA44" s="462"/>
      <c r="BB44" s="463"/>
      <c r="BC44" s="464"/>
      <c r="BD44" s="462"/>
      <c r="BE44" s="463"/>
      <c r="BF44" s="464"/>
      <c r="BG44" s="462"/>
      <c r="BH44" s="463"/>
      <c r="BI44" s="464"/>
      <c r="BJ44" s="462"/>
      <c r="BK44" s="463"/>
      <c r="BL44" s="464"/>
      <c r="BM44" s="462"/>
      <c r="BN44" s="463"/>
      <c r="BO44" s="464"/>
      <c r="BP44" s="462"/>
      <c r="BQ44" s="463"/>
      <c r="BR44" s="464"/>
      <c r="BS44" s="462"/>
      <c r="BT44" s="463"/>
      <c r="BU44" s="464"/>
      <c r="BV44" s="462"/>
      <c r="BW44" s="463"/>
      <c r="BX44" s="464"/>
      <c r="BY44" s="462"/>
      <c r="BZ44" s="463"/>
      <c r="CA44" s="464"/>
      <c r="CB44" s="462"/>
      <c r="CC44" s="463"/>
      <c r="CD44" s="464"/>
      <c r="CE44" s="462"/>
      <c r="CF44" s="463"/>
      <c r="CG44" s="464"/>
      <c r="CH44" s="456"/>
      <c r="CI44" s="457"/>
      <c r="CJ44" s="458"/>
      <c r="CK44" s="456"/>
      <c r="CL44" s="457"/>
      <c r="CM44" s="458"/>
      <c r="CN44" s="499"/>
      <c r="CO44" s="500"/>
      <c r="CP44" s="501"/>
      <c r="CQ44" s="499"/>
      <c r="CR44" s="500"/>
      <c r="CS44" s="501"/>
      <c r="CT44" s="490"/>
      <c r="CU44" s="491"/>
      <c r="CV44" s="492"/>
      <c r="CW44" s="462"/>
      <c r="CX44" s="463"/>
      <c r="CY44" s="464"/>
      <c r="CZ44" s="456"/>
      <c r="DA44" s="457"/>
      <c r="DB44" s="458"/>
      <c r="DC44" s="456"/>
      <c r="DD44" s="457"/>
      <c r="DE44" s="458"/>
      <c r="DF44" s="462"/>
      <c r="DG44" s="463"/>
      <c r="DH44" s="464"/>
      <c r="DI44" s="456"/>
      <c r="DJ44" s="457"/>
      <c r="DK44" s="458"/>
      <c r="DL44" s="456"/>
      <c r="DM44" s="457"/>
      <c r="DN44" s="458"/>
      <c r="DO44" s="493"/>
      <c r="DP44" s="494"/>
      <c r="DQ44" s="495"/>
      <c r="DR44" s="462"/>
      <c r="DS44" s="463"/>
      <c r="DT44" s="464"/>
      <c r="DU44" s="462"/>
      <c r="DV44" s="463"/>
      <c r="DW44" s="464"/>
      <c r="DX44" s="462"/>
      <c r="DY44" s="463"/>
      <c r="DZ44" s="464"/>
    </row>
    <row r="45" spans="2:130" s="95" customFormat="1" ht="15" customHeight="1" x14ac:dyDescent="0.3">
      <c r="B45" s="462"/>
      <c r="C45" s="463"/>
      <c r="D45" s="464"/>
      <c r="E45" s="462"/>
      <c r="F45" s="463"/>
      <c r="G45" s="464"/>
      <c r="H45" s="462"/>
      <c r="I45" s="463"/>
      <c r="J45" s="464"/>
      <c r="K45" s="462"/>
      <c r="L45" s="463"/>
      <c r="M45" s="464"/>
      <c r="N45" s="462"/>
      <c r="O45" s="463"/>
      <c r="P45" s="464"/>
      <c r="Q45" s="462"/>
      <c r="R45" s="463"/>
      <c r="S45" s="464"/>
      <c r="T45" s="444"/>
      <c r="U45" s="445"/>
      <c r="V45" s="446"/>
      <c r="W45" s="444"/>
      <c r="X45" s="445"/>
      <c r="Y45" s="446"/>
      <c r="Z45" s="462"/>
      <c r="AA45" s="463"/>
      <c r="AB45" s="464"/>
      <c r="AC45" s="462"/>
      <c r="AD45" s="463"/>
      <c r="AE45" s="464"/>
      <c r="AF45" s="462"/>
      <c r="AG45" s="463"/>
      <c r="AH45" s="464"/>
      <c r="AI45" s="462"/>
      <c r="AJ45" s="463"/>
      <c r="AK45" s="464"/>
      <c r="AL45" s="462"/>
      <c r="AM45" s="463"/>
      <c r="AN45" s="464"/>
      <c r="AO45" s="462"/>
      <c r="AP45" s="463"/>
      <c r="AQ45" s="464"/>
      <c r="AR45" s="462"/>
      <c r="AS45" s="463"/>
      <c r="AT45" s="464"/>
      <c r="AU45" s="462"/>
      <c r="AV45" s="463"/>
      <c r="AW45" s="464"/>
      <c r="AX45" s="462"/>
      <c r="AY45" s="463"/>
      <c r="AZ45" s="464"/>
      <c r="BA45" s="462"/>
      <c r="BB45" s="463"/>
      <c r="BC45" s="464"/>
      <c r="BD45" s="462"/>
      <c r="BE45" s="463"/>
      <c r="BF45" s="464"/>
      <c r="BG45" s="462"/>
      <c r="BH45" s="463"/>
      <c r="BI45" s="464"/>
      <c r="BJ45" s="462"/>
      <c r="BK45" s="463"/>
      <c r="BL45" s="464"/>
      <c r="BM45" s="462"/>
      <c r="BN45" s="463"/>
      <c r="BO45" s="464"/>
      <c r="BP45" s="462"/>
      <c r="BQ45" s="463"/>
      <c r="BR45" s="464"/>
      <c r="BS45" s="456"/>
      <c r="BT45" s="457"/>
      <c r="BU45" s="458"/>
      <c r="BV45" s="462"/>
      <c r="BW45" s="463"/>
      <c r="BX45" s="464"/>
      <c r="BY45" s="462"/>
      <c r="BZ45" s="463"/>
      <c r="CA45" s="464"/>
      <c r="CB45" s="462"/>
      <c r="CC45" s="463"/>
      <c r="CD45" s="464"/>
      <c r="CE45" s="462"/>
      <c r="CF45" s="463"/>
      <c r="CG45" s="464"/>
      <c r="CH45" s="502"/>
      <c r="CI45" s="503"/>
      <c r="CJ45" s="504"/>
      <c r="CK45" s="462"/>
      <c r="CL45" s="463"/>
      <c r="CM45" s="464"/>
      <c r="CN45" s="462"/>
      <c r="CO45" s="463"/>
      <c r="CP45" s="464"/>
      <c r="CQ45" s="462"/>
      <c r="CR45" s="463"/>
      <c r="CS45" s="464"/>
      <c r="CT45" s="490"/>
      <c r="CU45" s="491"/>
      <c r="CV45" s="492"/>
      <c r="CW45" s="499"/>
      <c r="CX45" s="500"/>
      <c r="CY45" s="501"/>
      <c r="CZ45" s="456"/>
      <c r="DA45" s="457"/>
      <c r="DB45" s="458"/>
      <c r="DC45" s="456"/>
      <c r="DD45" s="457"/>
      <c r="DE45" s="458"/>
      <c r="DF45" s="462"/>
      <c r="DG45" s="463"/>
      <c r="DH45" s="464"/>
      <c r="DI45" s="456"/>
      <c r="DJ45" s="457"/>
      <c r="DK45" s="458"/>
      <c r="DL45" s="456"/>
      <c r="DM45" s="457"/>
      <c r="DN45" s="458"/>
      <c r="DO45" s="456"/>
      <c r="DP45" s="457"/>
      <c r="DQ45" s="458"/>
      <c r="DR45" s="462"/>
      <c r="DS45" s="463"/>
      <c r="DT45" s="464"/>
      <c r="DU45" s="462"/>
      <c r="DV45" s="463"/>
      <c r="DW45" s="464"/>
      <c r="DX45" s="462"/>
      <c r="DY45" s="463"/>
      <c r="DZ45" s="464"/>
    </row>
    <row r="46" spans="2:130" s="95" customFormat="1" ht="15" customHeight="1" thickBot="1" x14ac:dyDescent="0.35">
      <c r="B46" s="520"/>
      <c r="C46" s="521"/>
      <c r="D46" s="522"/>
      <c r="E46" s="520"/>
      <c r="F46" s="521"/>
      <c r="G46" s="522"/>
      <c r="H46" s="520"/>
      <c r="I46" s="521"/>
      <c r="J46" s="522"/>
      <c r="K46" s="520"/>
      <c r="L46" s="521"/>
      <c r="M46" s="522"/>
      <c r="N46" s="520"/>
      <c r="O46" s="521"/>
      <c r="P46" s="522"/>
      <c r="Q46" s="520"/>
      <c r="R46" s="521"/>
      <c r="S46" s="522"/>
      <c r="T46" s="444"/>
      <c r="U46" s="445"/>
      <c r="V46" s="446"/>
      <c r="W46" s="462"/>
      <c r="X46" s="463"/>
      <c r="Y46" s="464"/>
      <c r="Z46" s="520"/>
      <c r="AA46" s="521"/>
      <c r="AB46" s="522"/>
      <c r="AC46" s="462"/>
      <c r="AD46" s="463"/>
      <c r="AE46" s="464"/>
      <c r="AF46" s="462"/>
      <c r="AG46" s="463"/>
      <c r="AH46" s="464"/>
      <c r="AI46" s="520"/>
      <c r="AJ46" s="521"/>
      <c r="AK46" s="522"/>
      <c r="AL46" s="520"/>
      <c r="AM46" s="521"/>
      <c r="AN46" s="522"/>
      <c r="AO46" s="520"/>
      <c r="AP46" s="521"/>
      <c r="AQ46" s="522"/>
      <c r="AR46" s="462"/>
      <c r="AS46" s="463"/>
      <c r="AT46" s="464"/>
      <c r="AU46" s="462"/>
      <c r="AV46" s="463"/>
      <c r="AW46" s="464"/>
      <c r="AX46" s="462"/>
      <c r="AY46" s="463"/>
      <c r="AZ46" s="464"/>
      <c r="BA46" s="462"/>
      <c r="BB46" s="463"/>
      <c r="BC46" s="464"/>
      <c r="BD46" s="520"/>
      <c r="BE46" s="521"/>
      <c r="BF46" s="522"/>
      <c r="BG46" s="526"/>
      <c r="BH46" s="527"/>
      <c r="BI46" s="528"/>
      <c r="BJ46" s="462"/>
      <c r="BK46" s="463"/>
      <c r="BL46" s="464"/>
      <c r="BM46" s="520"/>
      <c r="BN46" s="521"/>
      <c r="BO46" s="522"/>
      <c r="BP46" s="520"/>
      <c r="BQ46" s="521"/>
      <c r="BR46" s="522"/>
      <c r="BS46" s="462"/>
      <c r="BT46" s="463"/>
      <c r="BU46" s="464"/>
      <c r="BV46" s="520"/>
      <c r="BW46" s="521"/>
      <c r="BX46" s="522"/>
      <c r="BY46" s="462"/>
      <c r="BZ46" s="463"/>
      <c r="CA46" s="464"/>
      <c r="CB46" s="520"/>
      <c r="CC46" s="521"/>
      <c r="CD46" s="522"/>
      <c r="CE46" s="520"/>
      <c r="CF46" s="521"/>
      <c r="CG46" s="522"/>
      <c r="CH46" s="520"/>
      <c r="CI46" s="521"/>
      <c r="CJ46" s="522"/>
      <c r="CK46" s="520"/>
      <c r="CL46" s="521"/>
      <c r="CM46" s="522"/>
      <c r="CN46" s="520"/>
      <c r="CO46" s="521"/>
      <c r="CP46" s="522"/>
      <c r="CQ46" s="520"/>
      <c r="CR46" s="521"/>
      <c r="CS46" s="522"/>
      <c r="CT46" s="529"/>
      <c r="CU46" s="530"/>
      <c r="CV46" s="531"/>
      <c r="CW46" s="499"/>
      <c r="CX46" s="500"/>
      <c r="CY46" s="501"/>
      <c r="CZ46" s="456"/>
      <c r="DA46" s="457"/>
      <c r="DB46" s="458"/>
      <c r="DC46" s="456"/>
      <c r="DD46" s="457"/>
      <c r="DE46" s="458"/>
      <c r="DF46" s="520"/>
      <c r="DG46" s="521"/>
      <c r="DH46" s="522"/>
      <c r="DI46" s="456"/>
      <c r="DJ46" s="457"/>
      <c r="DK46" s="458"/>
      <c r="DL46" s="456"/>
      <c r="DM46" s="457"/>
      <c r="DN46" s="458"/>
      <c r="DO46" s="456"/>
      <c r="DP46" s="457"/>
      <c r="DQ46" s="458"/>
      <c r="DR46" s="520"/>
      <c r="DS46" s="521"/>
      <c r="DT46" s="522"/>
      <c r="DU46" s="520"/>
      <c r="DV46" s="521"/>
      <c r="DW46" s="522"/>
      <c r="DX46" s="520"/>
      <c r="DY46" s="521"/>
      <c r="DZ46" s="522"/>
    </row>
    <row r="47" spans="2:130" s="236" customFormat="1" ht="15" customHeight="1" thickBot="1" x14ac:dyDescent="0.35">
      <c r="B47" s="240" t="s">
        <v>17</v>
      </c>
      <c r="C47" s="241" t="s">
        <v>18</v>
      </c>
      <c r="D47" s="242" t="s">
        <v>19</v>
      </c>
      <c r="E47" s="240" t="s">
        <v>17</v>
      </c>
      <c r="F47" s="241" t="s">
        <v>18</v>
      </c>
      <c r="G47" s="242" t="s">
        <v>19</v>
      </c>
      <c r="H47" s="240" t="s">
        <v>17</v>
      </c>
      <c r="I47" s="241" t="s">
        <v>18</v>
      </c>
      <c r="J47" s="242" t="s">
        <v>19</v>
      </c>
      <c r="K47" s="240" t="s">
        <v>17</v>
      </c>
      <c r="L47" s="241" t="s">
        <v>18</v>
      </c>
      <c r="M47" s="242" t="s">
        <v>19</v>
      </c>
      <c r="N47" s="240" t="s">
        <v>17</v>
      </c>
      <c r="O47" s="241" t="s">
        <v>18</v>
      </c>
      <c r="P47" s="242" t="s">
        <v>19</v>
      </c>
      <c r="Q47" s="240" t="s">
        <v>17</v>
      </c>
      <c r="R47" s="241" t="s">
        <v>18</v>
      </c>
      <c r="S47" s="242" t="s">
        <v>19</v>
      </c>
      <c r="T47" s="240" t="s">
        <v>17</v>
      </c>
      <c r="U47" s="241" t="s">
        <v>18</v>
      </c>
      <c r="V47" s="242" t="s">
        <v>19</v>
      </c>
      <c r="W47" s="240" t="s">
        <v>17</v>
      </c>
      <c r="X47" s="241" t="s">
        <v>18</v>
      </c>
      <c r="Y47" s="242" t="s">
        <v>19</v>
      </c>
      <c r="Z47" s="240" t="s">
        <v>17</v>
      </c>
      <c r="AA47" s="241" t="s">
        <v>18</v>
      </c>
      <c r="AB47" s="242" t="s">
        <v>19</v>
      </c>
      <c r="AC47" s="240" t="s">
        <v>17</v>
      </c>
      <c r="AD47" s="241" t="s">
        <v>18</v>
      </c>
      <c r="AE47" s="242" t="s">
        <v>19</v>
      </c>
      <c r="AF47" s="240" t="s">
        <v>17</v>
      </c>
      <c r="AG47" s="241" t="s">
        <v>18</v>
      </c>
      <c r="AH47" s="242" t="s">
        <v>19</v>
      </c>
      <c r="AI47" s="240" t="s">
        <v>17</v>
      </c>
      <c r="AJ47" s="241" t="s">
        <v>18</v>
      </c>
      <c r="AK47" s="242" t="s">
        <v>19</v>
      </c>
      <c r="AL47" s="240" t="s">
        <v>17</v>
      </c>
      <c r="AM47" s="241" t="s">
        <v>18</v>
      </c>
      <c r="AN47" s="242" t="s">
        <v>19</v>
      </c>
      <c r="AO47" s="240" t="s">
        <v>17</v>
      </c>
      <c r="AP47" s="241" t="s">
        <v>18</v>
      </c>
      <c r="AQ47" s="242" t="s">
        <v>19</v>
      </c>
      <c r="AR47" s="240" t="s">
        <v>17</v>
      </c>
      <c r="AS47" s="241" t="s">
        <v>18</v>
      </c>
      <c r="AT47" s="242" t="s">
        <v>19</v>
      </c>
      <c r="AU47" s="240" t="s">
        <v>17</v>
      </c>
      <c r="AV47" s="241" t="s">
        <v>18</v>
      </c>
      <c r="AW47" s="242" t="s">
        <v>19</v>
      </c>
      <c r="AX47" s="240" t="s">
        <v>17</v>
      </c>
      <c r="AY47" s="241" t="s">
        <v>18</v>
      </c>
      <c r="AZ47" s="242" t="s">
        <v>19</v>
      </c>
      <c r="BA47" s="240" t="s">
        <v>17</v>
      </c>
      <c r="BB47" s="241" t="s">
        <v>18</v>
      </c>
      <c r="BC47" s="242" t="s">
        <v>19</v>
      </c>
      <c r="BD47" s="240" t="s">
        <v>17</v>
      </c>
      <c r="BE47" s="241" t="s">
        <v>18</v>
      </c>
      <c r="BF47" s="242" t="s">
        <v>19</v>
      </c>
      <c r="BG47" s="240" t="s">
        <v>17</v>
      </c>
      <c r="BH47" s="241" t="s">
        <v>18</v>
      </c>
      <c r="BI47" s="242" t="s">
        <v>19</v>
      </c>
      <c r="BJ47" s="240" t="s">
        <v>17</v>
      </c>
      <c r="BK47" s="241" t="s">
        <v>18</v>
      </c>
      <c r="BL47" s="242" t="s">
        <v>19</v>
      </c>
      <c r="BM47" s="240" t="s">
        <v>17</v>
      </c>
      <c r="BN47" s="241" t="s">
        <v>18</v>
      </c>
      <c r="BO47" s="242" t="s">
        <v>19</v>
      </c>
      <c r="BP47" s="240" t="s">
        <v>17</v>
      </c>
      <c r="BQ47" s="241" t="s">
        <v>18</v>
      </c>
      <c r="BR47" s="242" t="s">
        <v>19</v>
      </c>
      <c r="BS47" s="240" t="s">
        <v>17</v>
      </c>
      <c r="BT47" s="241" t="s">
        <v>18</v>
      </c>
      <c r="BU47" s="242" t="s">
        <v>19</v>
      </c>
      <c r="BV47" s="240" t="s">
        <v>17</v>
      </c>
      <c r="BW47" s="241" t="s">
        <v>18</v>
      </c>
      <c r="BX47" s="242" t="s">
        <v>19</v>
      </c>
      <c r="BY47" s="240" t="s">
        <v>17</v>
      </c>
      <c r="BZ47" s="241" t="s">
        <v>18</v>
      </c>
      <c r="CA47" s="242" t="s">
        <v>19</v>
      </c>
      <c r="CB47" s="240" t="s">
        <v>17</v>
      </c>
      <c r="CC47" s="241" t="s">
        <v>18</v>
      </c>
      <c r="CD47" s="242" t="s">
        <v>19</v>
      </c>
      <c r="CE47" s="240" t="s">
        <v>17</v>
      </c>
      <c r="CF47" s="241" t="s">
        <v>18</v>
      </c>
      <c r="CG47" s="242" t="s">
        <v>19</v>
      </c>
      <c r="CH47" s="240" t="s">
        <v>17</v>
      </c>
      <c r="CI47" s="241" t="s">
        <v>18</v>
      </c>
      <c r="CJ47" s="242" t="s">
        <v>19</v>
      </c>
      <c r="CK47" s="240" t="s">
        <v>17</v>
      </c>
      <c r="CL47" s="241" t="s">
        <v>18</v>
      </c>
      <c r="CM47" s="242" t="s">
        <v>19</v>
      </c>
      <c r="CN47" s="240" t="s">
        <v>17</v>
      </c>
      <c r="CO47" s="241" t="s">
        <v>18</v>
      </c>
      <c r="CP47" s="242" t="s">
        <v>19</v>
      </c>
      <c r="CQ47" s="240" t="s">
        <v>17</v>
      </c>
      <c r="CR47" s="241" t="s">
        <v>18</v>
      </c>
      <c r="CS47" s="242" t="s">
        <v>19</v>
      </c>
      <c r="CT47" s="240" t="s">
        <v>17</v>
      </c>
      <c r="CU47" s="241" t="s">
        <v>18</v>
      </c>
      <c r="CV47" s="242" t="s">
        <v>19</v>
      </c>
      <c r="CW47" s="240" t="s">
        <v>17</v>
      </c>
      <c r="CX47" s="241" t="s">
        <v>18</v>
      </c>
      <c r="CY47" s="242" t="s">
        <v>19</v>
      </c>
      <c r="CZ47" s="240" t="s">
        <v>17</v>
      </c>
      <c r="DA47" s="241" t="s">
        <v>18</v>
      </c>
      <c r="DB47" s="242" t="s">
        <v>19</v>
      </c>
      <c r="DC47" s="240" t="s">
        <v>17</v>
      </c>
      <c r="DD47" s="241" t="s">
        <v>18</v>
      </c>
      <c r="DE47" s="242" t="s">
        <v>19</v>
      </c>
      <c r="DF47" s="240" t="s">
        <v>17</v>
      </c>
      <c r="DG47" s="241" t="s">
        <v>18</v>
      </c>
      <c r="DH47" s="242" t="s">
        <v>19</v>
      </c>
      <c r="DI47" s="240" t="s">
        <v>17</v>
      </c>
      <c r="DJ47" s="241" t="s">
        <v>18</v>
      </c>
      <c r="DK47" s="242" t="s">
        <v>19</v>
      </c>
      <c r="DL47" s="240" t="s">
        <v>17</v>
      </c>
      <c r="DM47" s="241" t="s">
        <v>18</v>
      </c>
      <c r="DN47" s="242" t="s">
        <v>19</v>
      </c>
      <c r="DO47" s="240" t="s">
        <v>17</v>
      </c>
      <c r="DP47" s="241" t="s">
        <v>18</v>
      </c>
      <c r="DQ47" s="242" t="s">
        <v>19</v>
      </c>
      <c r="DR47" s="240" t="s">
        <v>17</v>
      </c>
      <c r="DS47" s="241" t="s">
        <v>18</v>
      </c>
      <c r="DT47" s="242" t="s">
        <v>19</v>
      </c>
      <c r="DU47" s="240" t="s">
        <v>17</v>
      </c>
      <c r="DV47" s="241" t="s">
        <v>18</v>
      </c>
      <c r="DW47" s="242" t="s">
        <v>19</v>
      </c>
      <c r="DX47" s="240" t="s">
        <v>17</v>
      </c>
      <c r="DY47" s="241" t="s">
        <v>18</v>
      </c>
      <c r="DZ47" s="242" t="s">
        <v>19</v>
      </c>
    </row>
    <row r="48" spans="2:130" s="100" customFormat="1" ht="15" customHeight="1" x14ac:dyDescent="0.3">
      <c r="B48" s="98"/>
      <c r="C48" s="97"/>
      <c r="D48" s="98"/>
      <c r="E48" s="96"/>
      <c r="F48" s="97"/>
      <c r="G48" s="98"/>
      <c r="H48" s="96"/>
      <c r="I48" s="97"/>
      <c r="J48" s="98"/>
      <c r="K48" s="96"/>
      <c r="L48" s="97"/>
      <c r="M48" s="175"/>
      <c r="N48" s="184"/>
      <c r="O48" s="99"/>
      <c r="P48" s="185"/>
      <c r="Q48" s="184"/>
      <c r="R48" s="99"/>
      <c r="S48" s="185"/>
      <c r="T48" s="182"/>
      <c r="U48" s="101"/>
      <c r="V48" s="183"/>
      <c r="W48" s="184"/>
      <c r="X48" s="99"/>
      <c r="Y48" s="185"/>
      <c r="Z48" s="184"/>
      <c r="AA48" s="99"/>
      <c r="AB48" s="185"/>
      <c r="AC48" s="184"/>
      <c r="AD48" s="99"/>
      <c r="AE48" s="185"/>
      <c r="AF48" s="189"/>
      <c r="AG48" s="99"/>
      <c r="AH48" s="190"/>
      <c r="AI48" s="184"/>
      <c r="AJ48" s="99"/>
      <c r="AK48" s="185"/>
      <c r="AL48" s="184"/>
      <c r="AM48" s="99"/>
      <c r="AN48" s="185"/>
      <c r="AO48" s="184"/>
      <c r="AP48" s="99"/>
      <c r="AQ48" s="185"/>
      <c r="AR48" s="184"/>
      <c r="AS48" s="99"/>
      <c r="AT48" s="185"/>
      <c r="AU48" s="184"/>
      <c r="AV48" s="99"/>
      <c r="AW48" s="185"/>
      <c r="AX48" s="184"/>
      <c r="AY48" s="99"/>
      <c r="AZ48" s="185"/>
      <c r="BA48" s="184"/>
      <c r="BB48" s="99"/>
      <c r="BC48" s="185"/>
      <c r="BD48" s="184"/>
      <c r="BE48" s="99"/>
      <c r="BF48" s="185"/>
      <c r="BG48" s="184"/>
      <c r="BH48" s="99"/>
      <c r="BI48" s="185"/>
      <c r="BJ48" s="184"/>
      <c r="BK48" s="99"/>
      <c r="BL48" s="185"/>
      <c r="BM48" s="184"/>
      <c r="BN48" s="99"/>
      <c r="BO48" s="185"/>
      <c r="BP48" s="184"/>
      <c r="BQ48" s="99"/>
      <c r="BR48" s="185"/>
      <c r="BS48" s="184"/>
      <c r="BT48" s="99"/>
      <c r="BU48" s="185"/>
      <c r="BV48" s="184"/>
      <c r="BW48" s="99"/>
      <c r="BX48" s="185"/>
      <c r="BY48" s="184"/>
      <c r="BZ48" s="103"/>
      <c r="CA48" s="185"/>
      <c r="CB48" s="184"/>
      <c r="CC48" s="99"/>
      <c r="CD48" s="185"/>
      <c r="CE48" s="184"/>
      <c r="CF48" s="99"/>
      <c r="CG48" s="185"/>
      <c r="CH48" s="184"/>
      <c r="CI48" s="99"/>
      <c r="CJ48" s="185"/>
      <c r="CK48" s="184"/>
      <c r="CL48" s="99"/>
      <c r="CM48" s="185"/>
      <c r="CN48" s="184"/>
      <c r="CO48" s="99"/>
      <c r="CP48" s="185"/>
      <c r="CQ48" s="184"/>
      <c r="CR48" s="99"/>
      <c r="CS48" s="185"/>
      <c r="CT48" s="184"/>
      <c r="CU48" s="99"/>
      <c r="CV48" s="185"/>
      <c r="CW48" s="184"/>
      <c r="CX48" s="99"/>
      <c r="CY48" s="185"/>
      <c r="CZ48" s="184"/>
      <c r="DA48" s="99"/>
      <c r="DB48" s="185"/>
      <c r="DC48" s="184"/>
      <c r="DD48" s="99"/>
      <c r="DE48" s="185"/>
      <c r="DF48" s="184"/>
      <c r="DG48" s="99"/>
      <c r="DH48" s="185"/>
      <c r="DI48" s="184"/>
      <c r="DJ48" s="99"/>
      <c r="DK48" s="185"/>
      <c r="DL48" s="184"/>
      <c r="DM48" s="99"/>
      <c r="DN48" s="185"/>
      <c r="DO48" s="184"/>
      <c r="DP48" s="99"/>
      <c r="DQ48" s="185"/>
      <c r="DR48" s="184"/>
      <c r="DS48" s="158"/>
      <c r="DT48" s="104"/>
      <c r="DU48" s="102"/>
      <c r="DV48" s="4"/>
      <c r="DW48" s="185"/>
      <c r="DX48" s="184"/>
      <c r="DY48" s="99"/>
      <c r="DZ48" s="185"/>
    </row>
    <row r="49" spans="1:169" s="100" customFormat="1" ht="15" customHeight="1" x14ac:dyDescent="0.3">
      <c r="B49" s="376">
        <v>15</v>
      </c>
      <c r="C49" s="377" t="s">
        <v>327</v>
      </c>
      <c r="D49" s="378">
        <v>14</v>
      </c>
      <c r="E49" s="381"/>
      <c r="F49" s="383" t="s">
        <v>332</v>
      </c>
      <c r="G49" s="382">
        <v>3</v>
      </c>
      <c r="H49" s="381">
        <v>2</v>
      </c>
      <c r="I49" s="101" t="s">
        <v>339</v>
      </c>
      <c r="J49" s="382"/>
      <c r="K49" s="381">
        <v>1</v>
      </c>
      <c r="L49" s="101" t="s">
        <v>345</v>
      </c>
      <c r="M49" s="382">
        <v>1</v>
      </c>
      <c r="N49" s="381">
        <v>3</v>
      </c>
      <c r="O49" s="101" t="s">
        <v>347</v>
      </c>
      <c r="P49" s="271"/>
      <c r="Q49" s="381">
        <v>1</v>
      </c>
      <c r="R49" s="101" t="s">
        <v>346</v>
      </c>
      <c r="S49" s="183"/>
      <c r="T49" s="381">
        <v>1</v>
      </c>
      <c r="U49" s="101" t="s">
        <v>353</v>
      </c>
      <c r="V49" s="382">
        <v>1</v>
      </c>
      <c r="W49" s="381">
        <v>11</v>
      </c>
      <c r="X49" s="101" t="s">
        <v>354</v>
      </c>
      <c r="Y49" s="382">
        <v>12</v>
      </c>
      <c r="Z49" s="276"/>
      <c r="AA49" s="257"/>
      <c r="AB49" s="271"/>
      <c r="AC49" s="254">
        <v>1</v>
      </c>
      <c r="AD49" s="255" t="s">
        <v>356</v>
      </c>
      <c r="AE49" s="256">
        <v>1</v>
      </c>
      <c r="AF49" s="191"/>
      <c r="AG49" s="192"/>
      <c r="AH49" s="193"/>
      <c r="AI49" s="394">
        <v>6</v>
      </c>
      <c r="AJ49" s="395" t="s">
        <v>364</v>
      </c>
      <c r="AK49" s="256"/>
      <c r="AL49" s="102"/>
      <c r="AM49" s="103"/>
      <c r="AN49" s="104"/>
      <c r="AO49" s="182"/>
      <c r="AP49" s="156"/>
      <c r="AQ49" s="183"/>
      <c r="AR49" s="381">
        <v>19</v>
      </c>
      <c r="AS49" s="101" t="s">
        <v>358</v>
      </c>
      <c r="AT49" s="382">
        <v>19</v>
      </c>
      <c r="AU49" s="102"/>
      <c r="AV49" s="103"/>
      <c r="AW49" s="104"/>
      <c r="AX49" s="102"/>
      <c r="AY49" s="103"/>
      <c r="AZ49" s="104"/>
      <c r="BA49" s="182"/>
      <c r="BB49" s="101"/>
      <c r="BC49" s="183"/>
      <c r="BD49" s="102"/>
      <c r="BE49" s="103"/>
      <c r="BF49" s="183"/>
      <c r="BG49" s="182"/>
      <c r="BH49" s="101"/>
      <c r="BI49" s="183"/>
      <c r="BJ49" s="182"/>
      <c r="BK49" s="101"/>
      <c r="BL49" s="183"/>
      <c r="BM49" s="102"/>
      <c r="BN49" s="101"/>
      <c r="BO49" s="104"/>
      <c r="BP49" s="102"/>
      <c r="BQ49" s="103"/>
      <c r="BR49" s="104"/>
      <c r="BS49" s="182"/>
      <c r="BT49" s="103"/>
      <c r="BU49" s="104"/>
      <c r="BV49" s="102"/>
      <c r="BW49" s="103"/>
      <c r="BX49" s="104"/>
      <c r="BY49" s="102"/>
      <c r="BZ49" s="101"/>
      <c r="CA49" s="104"/>
      <c r="CB49" s="198"/>
      <c r="CC49" s="36"/>
      <c r="CD49" s="104"/>
      <c r="CE49" s="102"/>
      <c r="CF49" s="101"/>
      <c r="CG49" s="104"/>
      <c r="CH49" s="102"/>
      <c r="CI49" s="101"/>
      <c r="CJ49" s="104"/>
      <c r="CK49" s="102"/>
      <c r="CL49" s="103"/>
      <c r="CM49" s="104"/>
      <c r="CN49" s="102"/>
      <c r="CO49" s="103"/>
      <c r="CP49" s="104"/>
      <c r="CQ49" s="102"/>
      <c r="CR49" s="103"/>
      <c r="CS49" s="204"/>
      <c r="CT49" s="102"/>
      <c r="CU49" s="103"/>
      <c r="CV49" s="104"/>
      <c r="CW49" s="102"/>
      <c r="CX49" s="103"/>
      <c r="CY49" s="104"/>
      <c r="CZ49" s="102"/>
      <c r="DA49" s="103"/>
      <c r="DB49" s="104"/>
      <c r="DC49" s="102"/>
      <c r="DD49" s="103"/>
      <c r="DE49" s="104"/>
      <c r="DF49" s="221"/>
      <c r="DG49" s="103"/>
      <c r="DH49" s="222"/>
      <c r="DI49" s="102"/>
      <c r="DJ49" s="103"/>
      <c r="DK49" s="104"/>
      <c r="DL49" s="102"/>
      <c r="DM49" s="103"/>
      <c r="DN49" s="104"/>
      <c r="DO49" s="102"/>
      <c r="DP49" s="4"/>
      <c r="DQ49" s="104"/>
      <c r="DR49" s="224"/>
      <c r="DS49" s="4"/>
      <c r="DT49" s="225"/>
      <c r="DU49" s="102"/>
      <c r="DV49" s="105"/>
      <c r="DW49" s="104"/>
      <c r="DX49" s="102"/>
      <c r="DY49" s="103"/>
      <c r="DZ49" s="104"/>
    </row>
    <row r="50" spans="1:169" s="100" customFormat="1" ht="15" customHeight="1" x14ac:dyDescent="0.3">
      <c r="B50" s="376">
        <v>2</v>
      </c>
      <c r="C50" s="377" t="s">
        <v>328</v>
      </c>
      <c r="D50" s="378"/>
      <c r="E50" s="381"/>
      <c r="F50" s="101"/>
      <c r="G50" s="382"/>
      <c r="H50" s="381">
        <v>1</v>
      </c>
      <c r="I50" s="101" t="s">
        <v>340</v>
      </c>
      <c r="J50" s="382">
        <v>1</v>
      </c>
      <c r="K50" s="381"/>
      <c r="L50" s="101" t="s">
        <v>339</v>
      </c>
      <c r="M50" s="382">
        <v>2</v>
      </c>
      <c r="N50" s="272"/>
      <c r="O50" s="156" t="s">
        <v>331</v>
      </c>
      <c r="P50" s="271"/>
      <c r="Q50" s="381">
        <v>1</v>
      </c>
      <c r="R50" s="101" t="s">
        <v>351</v>
      </c>
      <c r="S50" s="382"/>
      <c r="T50" s="381"/>
      <c r="U50" s="156" t="s">
        <v>331</v>
      </c>
      <c r="V50" s="382"/>
      <c r="W50" s="275">
        <v>1</v>
      </c>
      <c r="X50" s="257" t="s">
        <v>355</v>
      </c>
      <c r="Y50" s="271"/>
      <c r="Z50" s="270"/>
      <c r="AA50" s="257"/>
      <c r="AB50" s="279"/>
      <c r="AC50" s="254"/>
      <c r="AD50" s="257" t="s">
        <v>363</v>
      </c>
      <c r="AE50" s="393">
        <v>2</v>
      </c>
      <c r="AF50" s="102"/>
      <c r="AG50" s="103"/>
      <c r="AH50" s="104"/>
      <c r="AI50" s="254"/>
      <c r="AJ50" s="156" t="s">
        <v>331</v>
      </c>
      <c r="AK50" s="287"/>
      <c r="AL50" s="286"/>
      <c r="AM50" s="103"/>
      <c r="AN50" s="104"/>
      <c r="AO50" s="102"/>
      <c r="AP50" s="156"/>
      <c r="AQ50" s="104"/>
      <c r="AR50" s="381">
        <v>1</v>
      </c>
      <c r="AS50" s="101" t="s">
        <v>359</v>
      </c>
      <c r="AT50" s="382"/>
      <c r="AU50" s="102"/>
      <c r="AV50" s="103"/>
      <c r="AW50" s="104"/>
      <c r="AX50" s="102"/>
      <c r="AY50" s="103"/>
      <c r="AZ50" s="104"/>
      <c r="BA50" s="102"/>
      <c r="BB50" s="103"/>
      <c r="BC50" s="199"/>
      <c r="BD50" s="102"/>
      <c r="BE50" s="101"/>
      <c r="BF50" s="104"/>
      <c r="BG50" s="182"/>
      <c r="BH50" s="186"/>
      <c r="BI50" s="187"/>
      <c r="BJ50" s="182"/>
      <c r="BK50" s="103"/>
      <c r="BL50" s="104"/>
      <c r="BM50" s="102"/>
      <c r="BN50" s="103"/>
      <c r="BO50" s="104"/>
      <c r="BP50" s="102"/>
      <c r="BQ50" s="101"/>
      <c r="BR50" s="104"/>
      <c r="BS50" s="182"/>
      <c r="BT50" s="103"/>
      <c r="BU50" s="104"/>
      <c r="BV50" s="102"/>
      <c r="BW50" s="103"/>
      <c r="BX50" s="104"/>
      <c r="BY50" s="182"/>
      <c r="BZ50" s="101"/>
      <c r="CA50" s="104"/>
      <c r="CB50" s="102"/>
      <c r="CC50" s="101"/>
      <c r="CD50" s="104"/>
      <c r="CE50" s="198"/>
      <c r="CF50" s="101"/>
      <c r="CG50" s="104"/>
      <c r="CH50" s="102"/>
      <c r="CI50" s="101"/>
      <c r="CJ50" s="104"/>
      <c r="CK50" s="102"/>
      <c r="CL50" s="101"/>
      <c r="CM50" s="104"/>
      <c r="CN50" s="210"/>
      <c r="CO50" s="101"/>
      <c r="CP50" s="213"/>
      <c r="CQ50" s="182"/>
      <c r="CR50" s="101"/>
      <c r="CS50" s="104"/>
      <c r="CT50" s="182"/>
      <c r="CU50" s="103"/>
      <c r="CV50" s="216"/>
      <c r="CW50" s="102"/>
      <c r="CX50" s="103"/>
      <c r="CY50" s="213"/>
      <c r="CZ50" s="102"/>
      <c r="DA50" s="103"/>
      <c r="DB50" s="104"/>
      <c r="DC50" s="102"/>
      <c r="DD50" s="103"/>
      <c r="DE50" s="104"/>
      <c r="DF50" s="221"/>
      <c r="DG50" s="105"/>
      <c r="DH50" s="222"/>
      <c r="DI50" s="102"/>
      <c r="DJ50" s="103"/>
      <c r="DK50" s="104"/>
      <c r="DL50" s="227"/>
      <c r="DM50" s="103"/>
      <c r="DN50" s="104"/>
      <c r="DO50" s="102"/>
      <c r="DP50" s="103"/>
      <c r="DQ50" s="104"/>
      <c r="DR50" s="230"/>
      <c r="DS50" s="4"/>
      <c r="DT50" s="231"/>
      <c r="DU50" s="102"/>
      <c r="DV50" s="103"/>
      <c r="DW50" s="104"/>
      <c r="DX50" s="102"/>
      <c r="DY50" s="103"/>
      <c r="DZ50" s="104"/>
      <c r="FK50" s="100">
        <v>1</v>
      </c>
      <c r="FL50" s="100" t="s">
        <v>137</v>
      </c>
      <c r="FM50" s="100">
        <v>1</v>
      </c>
    </row>
    <row r="51" spans="1:169" s="100" customFormat="1" ht="15" customHeight="1" x14ac:dyDescent="0.3">
      <c r="B51" s="376">
        <v>2</v>
      </c>
      <c r="C51" s="377" t="s">
        <v>79</v>
      </c>
      <c r="D51" s="378"/>
      <c r="E51" s="381"/>
      <c r="F51" s="101" t="s">
        <v>333</v>
      </c>
      <c r="G51" s="382">
        <v>1</v>
      </c>
      <c r="H51" s="381">
        <v>1</v>
      </c>
      <c r="I51" s="156" t="s">
        <v>341</v>
      </c>
      <c r="J51" s="382"/>
      <c r="K51" s="381"/>
      <c r="L51" s="156" t="s">
        <v>344</v>
      </c>
      <c r="M51" s="378">
        <v>1</v>
      </c>
      <c r="N51" s="270"/>
      <c r="O51" s="156"/>
      <c r="P51" s="271"/>
      <c r="Q51" s="381">
        <v>1</v>
      </c>
      <c r="R51" s="101" t="s">
        <v>352</v>
      </c>
      <c r="S51" s="382"/>
      <c r="T51" s="270"/>
      <c r="U51" s="156"/>
      <c r="V51" s="271"/>
      <c r="W51" s="276">
        <v>1</v>
      </c>
      <c r="X51" s="257" t="s">
        <v>357</v>
      </c>
      <c r="Y51" s="271"/>
      <c r="Z51" s="270"/>
      <c r="AA51" s="257"/>
      <c r="AB51" s="279"/>
      <c r="AC51" s="102"/>
      <c r="AD51" s="156" t="s">
        <v>331</v>
      </c>
      <c r="AE51" s="104"/>
      <c r="AF51" s="182"/>
      <c r="AG51" s="103"/>
      <c r="AH51" s="104"/>
      <c r="AI51" s="102"/>
      <c r="AJ51" s="103"/>
      <c r="AK51" s="287"/>
      <c r="AL51" s="102"/>
      <c r="AM51" s="103"/>
      <c r="AN51" s="104"/>
      <c r="AO51" s="102"/>
      <c r="AP51" s="103"/>
      <c r="AQ51" s="104"/>
      <c r="AR51" s="102"/>
      <c r="AS51" s="103"/>
      <c r="AT51" s="104"/>
      <c r="AU51" s="102"/>
      <c r="AV51" s="103"/>
      <c r="AW51" s="104"/>
      <c r="AX51" s="102"/>
      <c r="AY51" s="103"/>
      <c r="AZ51" s="104"/>
      <c r="BA51" s="102"/>
      <c r="BB51" s="101"/>
      <c r="BC51" s="183"/>
      <c r="BD51" s="102"/>
      <c r="BE51" s="101"/>
      <c r="BF51" s="104"/>
      <c r="BG51" s="102"/>
      <c r="BH51" s="103"/>
      <c r="BI51" s="183"/>
      <c r="BJ51" s="102"/>
      <c r="BK51" s="103"/>
      <c r="BL51" s="104"/>
      <c r="BM51" s="102"/>
      <c r="BN51" s="101"/>
      <c r="BO51" s="104"/>
      <c r="BP51" s="200"/>
      <c r="BQ51" s="103"/>
      <c r="BR51" s="201"/>
      <c r="BS51" s="182"/>
      <c r="BT51" s="103"/>
      <c r="BU51" s="104"/>
      <c r="BV51" s="102"/>
      <c r="BW51" s="103"/>
      <c r="BX51" s="104"/>
      <c r="BY51" s="182"/>
      <c r="BZ51" s="103"/>
      <c r="CA51" s="104"/>
      <c r="CB51" s="198"/>
      <c r="CC51" s="101"/>
      <c r="CD51" s="104"/>
      <c r="CE51" s="203"/>
      <c r="CF51" s="103"/>
      <c r="CG51" s="204"/>
      <c r="CH51" s="102"/>
      <c r="CI51" s="103"/>
      <c r="CJ51" s="104"/>
      <c r="CK51" s="102"/>
      <c r="CL51" s="103"/>
      <c r="CM51" s="211"/>
      <c r="CN51" s="217"/>
      <c r="CO51" s="103"/>
      <c r="CP51" s="207"/>
      <c r="CQ51" s="182"/>
      <c r="CR51" s="105"/>
      <c r="CS51" s="104"/>
      <c r="CT51" s="320"/>
      <c r="CU51" s="103"/>
      <c r="CV51" s="319"/>
      <c r="CW51" s="102"/>
      <c r="CX51" s="103"/>
      <c r="CY51" s="104"/>
      <c r="CZ51" s="102"/>
      <c r="DA51" s="105"/>
      <c r="DB51" s="222"/>
      <c r="DC51" s="102"/>
      <c r="DD51" s="105"/>
      <c r="DE51" s="104"/>
      <c r="DF51" s="221"/>
      <c r="DG51" s="103"/>
      <c r="DH51" s="222"/>
      <c r="DI51" s="102"/>
      <c r="DJ51" s="103"/>
      <c r="DK51" s="222"/>
      <c r="DL51" s="227"/>
      <c r="DM51" s="103"/>
      <c r="DN51" s="104"/>
      <c r="DO51" s="102"/>
      <c r="DP51" s="105"/>
      <c r="DQ51" s="104"/>
      <c r="DR51" s="230"/>
      <c r="DS51" s="105"/>
      <c r="DT51" s="231"/>
      <c r="DU51" s="102"/>
      <c r="DV51" s="4"/>
      <c r="DW51" s="104"/>
      <c r="DX51" s="102"/>
      <c r="DY51" s="105"/>
      <c r="DZ51" s="104"/>
      <c r="FL51" s="100" t="s">
        <v>83</v>
      </c>
      <c r="FM51" s="100">
        <v>1</v>
      </c>
    </row>
    <row r="52" spans="1:169" s="100" customFormat="1" ht="15" customHeight="1" x14ac:dyDescent="0.3">
      <c r="B52" s="376"/>
      <c r="C52" s="377" t="s">
        <v>329</v>
      </c>
      <c r="D52" s="378">
        <v>1</v>
      </c>
      <c r="E52" s="381"/>
      <c r="F52" s="101" t="s">
        <v>334</v>
      </c>
      <c r="G52" s="382">
        <v>1</v>
      </c>
      <c r="H52" s="381"/>
      <c r="I52" s="156" t="s">
        <v>342</v>
      </c>
      <c r="J52" s="382">
        <v>1</v>
      </c>
      <c r="K52" s="381">
        <v>1</v>
      </c>
      <c r="L52" s="101" t="s">
        <v>376</v>
      </c>
      <c r="M52" s="382"/>
      <c r="N52" s="270"/>
      <c r="O52" s="215" t="s">
        <v>370</v>
      </c>
      <c r="P52" s="386">
        <v>1</v>
      </c>
      <c r="Q52" s="182"/>
      <c r="R52" s="156" t="s">
        <v>331</v>
      </c>
      <c r="S52" s="183"/>
      <c r="T52" s="272"/>
      <c r="U52" s="387"/>
      <c r="V52" s="273"/>
      <c r="W52" s="276"/>
      <c r="X52" s="101" t="s">
        <v>351</v>
      </c>
      <c r="Y52" s="271">
        <v>1</v>
      </c>
      <c r="Z52" s="102"/>
      <c r="AA52" s="156"/>
      <c r="AB52" s="104"/>
      <c r="AC52" s="102"/>
      <c r="AD52" s="274"/>
      <c r="AE52" s="273"/>
      <c r="AF52" s="218"/>
      <c r="AG52" s="208"/>
      <c r="AH52" s="209"/>
      <c r="AI52" s="218"/>
      <c r="AJ52" s="208"/>
      <c r="AK52" s="287"/>
      <c r="AL52" s="102"/>
      <c r="AM52" s="103"/>
      <c r="AN52" s="104"/>
      <c r="AO52" s="102"/>
      <c r="AP52" s="103"/>
      <c r="AQ52" s="104"/>
      <c r="AR52" s="102"/>
      <c r="AS52" s="103"/>
      <c r="AT52" s="104"/>
      <c r="AU52" s="102"/>
      <c r="AV52" s="103"/>
      <c r="AW52" s="104"/>
      <c r="AX52" s="102"/>
      <c r="AY52" s="103"/>
      <c r="AZ52" s="104"/>
      <c r="BA52" s="102"/>
      <c r="BB52" s="103"/>
      <c r="BC52" s="104"/>
      <c r="BD52" s="102"/>
      <c r="BE52" s="103"/>
      <c r="BF52" s="280"/>
      <c r="BG52" s="102"/>
      <c r="BH52" s="103"/>
      <c r="BI52" s="104"/>
      <c r="BJ52" s="102"/>
      <c r="BK52" s="101"/>
      <c r="BL52" s="104"/>
      <c r="BM52" s="102"/>
      <c r="BN52" s="105"/>
      <c r="BO52" s="104"/>
      <c r="BP52" s="200"/>
      <c r="BQ52" s="103"/>
      <c r="BR52" s="201"/>
      <c r="BS52" s="182"/>
      <c r="BT52" s="103"/>
      <c r="BU52" s="104"/>
      <c r="BV52" s="102"/>
      <c r="BW52" s="103"/>
      <c r="BX52" s="104"/>
      <c r="BY52" s="102"/>
      <c r="BZ52" s="103"/>
      <c r="CA52" s="104"/>
      <c r="CB52" s="102"/>
      <c r="CC52" s="103"/>
      <c r="CD52" s="104"/>
      <c r="CE52" s="205"/>
      <c r="CF52" s="101"/>
      <c r="CG52" s="204"/>
      <c r="CH52" s="102"/>
      <c r="CI52" s="103"/>
      <c r="CJ52" s="104"/>
      <c r="CK52" s="210"/>
      <c r="CL52" s="103"/>
      <c r="CM52" s="220"/>
      <c r="CN52" s="217"/>
      <c r="CO52" s="103"/>
      <c r="CP52" s="104"/>
      <c r="CQ52" s="219"/>
      <c r="CR52" s="101"/>
      <c r="CS52" s="104"/>
      <c r="CT52" s="102"/>
      <c r="CU52" s="103"/>
      <c r="CV52" s="209"/>
      <c r="CW52" s="102"/>
      <c r="CX52" s="103"/>
      <c r="CY52" s="104"/>
      <c r="CZ52" s="102"/>
      <c r="DA52" s="103"/>
      <c r="DB52" s="223"/>
      <c r="DC52" s="102"/>
      <c r="DD52" s="103"/>
      <c r="DE52" s="104"/>
      <c r="DF52" s="221"/>
      <c r="DG52" s="103"/>
      <c r="DH52" s="222"/>
      <c r="DI52" s="102"/>
      <c r="DJ52" s="103"/>
      <c r="DK52" s="228"/>
      <c r="DL52" s="102"/>
      <c r="DM52" s="103"/>
      <c r="DN52" s="229"/>
      <c r="DO52" s="227"/>
      <c r="DP52" s="103"/>
      <c r="DQ52" s="104"/>
      <c r="DR52" s="230"/>
      <c r="DS52" s="103"/>
      <c r="DT52" s="231"/>
      <c r="DU52" s="102"/>
      <c r="DV52" s="4"/>
      <c r="DW52" s="104"/>
      <c r="DX52" s="102"/>
      <c r="DY52" s="4"/>
      <c r="DZ52" s="104"/>
    </row>
    <row r="53" spans="1:169" s="100" customFormat="1" ht="15" customHeight="1" x14ac:dyDescent="0.3">
      <c r="B53" s="376">
        <v>5</v>
      </c>
      <c r="C53" s="377" t="s">
        <v>330</v>
      </c>
      <c r="D53" s="378">
        <v>1</v>
      </c>
      <c r="E53" s="381">
        <v>1</v>
      </c>
      <c r="F53" s="101" t="s">
        <v>335</v>
      </c>
      <c r="G53" s="382"/>
      <c r="H53" s="259"/>
      <c r="I53" s="377" t="s">
        <v>343</v>
      </c>
      <c r="J53" s="378">
        <v>2</v>
      </c>
      <c r="K53" s="381"/>
      <c r="L53" s="377" t="s">
        <v>377</v>
      </c>
      <c r="M53" s="378">
        <v>1</v>
      </c>
      <c r="N53" s="270"/>
      <c r="O53" s="255"/>
      <c r="P53" s="271"/>
      <c r="Q53" s="102"/>
      <c r="R53" s="101"/>
      <c r="S53" s="183"/>
      <c r="T53" s="218"/>
      <c r="U53" s="215"/>
      <c r="V53" s="183"/>
      <c r="W53" s="272"/>
      <c r="X53" s="156" t="s">
        <v>331</v>
      </c>
      <c r="Y53" s="271"/>
      <c r="Z53" s="272"/>
      <c r="AA53" s="156"/>
      <c r="AB53" s="273"/>
      <c r="AC53" s="277"/>
      <c r="AD53" s="103"/>
      <c r="AE53" s="278"/>
      <c r="AF53" s="102"/>
      <c r="AG53" s="101"/>
      <c r="AH53" s="104"/>
      <c r="AI53" s="182"/>
      <c r="AJ53" s="208"/>
      <c r="AK53" s="209"/>
      <c r="AL53" s="102"/>
      <c r="AM53" s="103"/>
      <c r="AN53" s="104"/>
      <c r="AO53" s="283"/>
      <c r="AP53" s="103"/>
      <c r="AQ53" s="285"/>
      <c r="AR53" s="102"/>
      <c r="AS53" s="103"/>
      <c r="AT53" s="104"/>
      <c r="AU53" s="102"/>
      <c r="AV53" s="103"/>
      <c r="AW53" s="104"/>
      <c r="AX53" s="218"/>
      <c r="AY53" s="208"/>
      <c r="AZ53" s="104"/>
      <c r="BA53" s="102"/>
      <c r="BB53" s="103"/>
      <c r="BC53" s="104"/>
      <c r="BD53" s="102"/>
      <c r="BE53" s="103"/>
      <c r="BF53" s="280"/>
      <c r="BG53" s="102"/>
      <c r="BH53" s="103"/>
      <c r="BI53" s="104"/>
      <c r="BJ53" s="102"/>
      <c r="BK53" s="103"/>
      <c r="BL53" s="104"/>
      <c r="BM53" s="102"/>
      <c r="BN53" s="103"/>
      <c r="BO53" s="104"/>
      <c r="BP53" s="200"/>
      <c r="BQ53" s="103"/>
      <c r="BR53" s="201"/>
      <c r="BS53" s="182"/>
      <c r="BT53" s="103"/>
      <c r="BU53" s="104"/>
      <c r="BV53" s="102"/>
      <c r="BW53" s="103"/>
      <c r="BX53" s="104"/>
      <c r="BY53" s="102"/>
      <c r="BZ53" s="103"/>
      <c r="CA53" s="104"/>
      <c r="CB53" s="102"/>
      <c r="CC53" s="103"/>
      <c r="CD53" s="104"/>
      <c r="CE53" s="203"/>
      <c r="CF53" s="101"/>
      <c r="CG53" s="204"/>
      <c r="CH53" s="203"/>
      <c r="CI53" s="103"/>
      <c r="CJ53" s="104"/>
      <c r="CK53" s="102"/>
      <c r="CL53" s="103"/>
      <c r="CM53" s="104"/>
      <c r="CN53" s="102"/>
      <c r="CO53" s="103"/>
      <c r="CP53" s="104"/>
      <c r="CQ53" s="102"/>
      <c r="CR53" s="103"/>
      <c r="CS53" s="212"/>
      <c r="CT53" s="102"/>
      <c r="CU53" s="103"/>
      <c r="CV53" s="209"/>
      <c r="CW53" s="296"/>
      <c r="CX53" s="103"/>
      <c r="CY53" s="104"/>
      <c r="CZ53" s="102"/>
      <c r="DA53" s="103"/>
      <c r="DB53" s="223"/>
      <c r="DC53" s="102"/>
      <c r="DD53" s="103"/>
      <c r="DE53" s="209"/>
      <c r="DF53" s="221"/>
      <c r="DG53" s="103"/>
      <c r="DH53" s="222"/>
      <c r="DI53" s="218"/>
      <c r="DJ53" s="103"/>
      <c r="DK53" s="209"/>
      <c r="DL53" s="102"/>
      <c r="DM53" s="103"/>
      <c r="DN53" s="229"/>
      <c r="DO53" s="227"/>
      <c r="DP53" s="103"/>
      <c r="DQ53" s="104"/>
      <c r="DR53" s="102"/>
      <c r="DS53" s="103"/>
      <c r="DT53" s="104"/>
      <c r="DU53" s="230"/>
      <c r="DV53" s="105"/>
      <c r="DW53" s="104"/>
      <c r="DX53" s="102"/>
      <c r="DY53" s="105"/>
      <c r="DZ53" s="104"/>
    </row>
    <row r="54" spans="1:169" s="100" customFormat="1" ht="15" customHeight="1" x14ac:dyDescent="0.3">
      <c r="B54" s="376"/>
      <c r="C54" s="156" t="s">
        <v>331</v>
      </c>
      <c r="D54" s="378"/>
      <c r="E54" s="381">
        <v>4</v>
      </c>
      <c r="F54" s="101" t="s">
        <v>336</v>
      </c>
      <c r="G54" s="382"/>
      <c r="H54" s="259"/>
      <c r="I54" s="384" t="s">
        <v>332</v>
      </c>
      <c r="J54" s="378">
        <v>2</v>
      </c>
      <c r="K54" s="381"/>
      <c r="L54" s="156" t="s">
        <v>378</v>
      </c>
      <c r="M54" s="378">
        <v>1</v>
      </c>
      <c r="N54" s="272"/>
      <c r="O54" s="274"/>
      <c r="P54" s="271"/>
      <c r="Q54" s="182"/>
      <c r="R54" s="274" t="s">
        <v>79</v>
      </c>
      <c r="S54" s="273">
        <v>2</v>
      </c>
      <c r="T54" s="259"/>
      <c r="U54" s="274"/>
      <c r="V54" s="273"/>
      <c r="W54" s="276"/>
      <c r="X54" s="156"/>
      <c r="Y54" s="271"/>
      <c r="Z54" s="270"/>
      <c r="AA54" s="274"/>
      <c r="AB54" s="273"/>
      <c r="AC54" s="102"/>
      <c r="AD54" s="156"/>
      <c r="AE54" s="104"/>
      <c r="AF54" s="259"/>
      <c r="AG54" s="215" t="s">
        <v>384</v>
      </c>
      <c r="AH54" s="104"/>
      <c r="AI54" s="102"/>
      <c r="AJ54" s="208"/>
      <c r="AK54" s="209"/>
      <c r="AL54" s="102"/>
      <c r="AM54" s="103"/>
      <c r="AN54" s="104"/>
      <c r="AO54" s="284"/>
      <c r="AP54" s="101"/>
      <c r="AQ54" s="285"/>
      <c r="AR54" s="102"/>
      <c r="AS54" s="103"/>
      <c r="AT54" s="104"/>
      <c r="AU54" s="102"/>
      <c r="AV54" s="103"/>
      <c r="AW54" s="104"/>
      <c r="AX54" s="195"/>
      <c r="AY54" s="103"/>
      <c r="AZ54" s="104"/>
      <c r="BA54" s="102"/>
      <c r="BB54" s="103"/>
      <c r="BC54" s="104"/>
      <c r="BD54" s="102"/>
      <c r="BE54" s="103"/>
      <c r="BF54" s="104"/>
      <c r="BG54" s="102"/>
      <c r="BH54" s="103"/>
      <c r="BI54" s="104"/>
      <c r="BJ54" s="102"/>
      <c r="BK54" s="103"/>
      <c r="BL54" s="104"/>
      <c r="BM54" s="102"/>
      <c r="BN54" s="103"/>
      <c r="BO54" s="104"/>
      <c r="BP54" s="200"/>
      <c r="BQ54" s="101"/>
      <c r="BR54" s="201"/>
      <c r="BS54" s="182"/>
      <c r="BT54" s="103"/>
      <c r="BU54" s="104"/>
      <c r="BV54" s="102"/>
      <c r="BW54" s="101"/>
      <c r="BX54" s="104"/>
      <c r="BY54" s="102"/>
      <c r="BZ54" s="103"/>
      <c r="CA54" s="104"/>
      <c r="CB54" s="182"/>
      <c r="CC54" s="103"/>
      <c r="CD54" s="104"/>
      <c r="CE54" s="206"/>
      <c r="CF54" s="103"/>
      <c r="CG54" s="204"/>
      <c r="CH54" s="203"/>
      <c r="CI54" s="103"/>
      <c r="CJ54" s="104"/>
      <c r="CK54" s="102"/>
      <c r="CL54" s="103"/>
      <c r="CM54" s="321"/>
      <c r="CN54" s="102"/>
      <c r="CO54" s="103"/>
      <c r="CP54" s="104"/>
      <c r="CQ54" s="218"/>
      <c r="CR54" s="215"/>
      <c r="CS54" s="104"/>
      <c r="CT54" s="218"/>
      <c r="CU54" s="208"/>
      <c r="CV54" s="209"/>
      <c r="CW54" s="296"/>
      <c r="CX54" s="103"/>
      <c r="CY54" s="104"/>
      <c r="CZ54" s="218"/>
      <c r="DA54" s="103"/>
      <c r="DB54" s="223"/>
      <c r="DC54" s="102"/>
      <c r="DD54" s="103"/>
      <c r="DE54" s="104"/>
      <c r="DF54" s="102"/>
      <c r="DG54" s="103"/>
      <c r="DH54" s="104"/>
      <c r="DI54" s="102"/>
      <c r="DJ54" s="208"/>
      <c r="DK54" s="209"/>
      <c r="DL54" s="218"/>
      <c r="DM54" s="103"/>
      <c r="DN54" s="104"/>
      <c r="DO54" s="218"/>
      <c r="DP54" s="208"/>
      <c r="DQ54" s="104"/>
      <c r="DR54" s="102"/>
      <c r="DS54" s="4"/>
      <c r="DT54" s="104"/>
      <c r="DU54" s="102"/>
      <c r="DV54" s="105"/>
      <c r="DW54" s="232"/>
      <c r="DX54" s="102"/>
      <c r="DY54" s="103"/>
      <c r="DZ54" s="104"/>
    </row>
    <row r="55" spans="1:169" s="100" customFormat="1" ht="15" customHeight="1" x14ac:dyDescent="0.3">
      <c r="B55" s="254"/>
      <c r="C55" s="255"/>
      <c r="D55" s="256"/>
      <c r="E55" s="381"/>
      <c r="F55" s="156" t="s">
        <v>331</v>
      </c>
      <c r="G55" s="382"/>
      <c r="H55" s="381"/>
      <c r="I55" s="385" t="s">
        <v>344</v>
      </c>
      <c r="J55" s="378">
        <v>1</v>
      </c>
      <c r="K55" s="275"/>
      <c r="L55" s="156" t="s">
        <v>331</v>
      </c>
      <c r="M55" s="183"/>
      <c r="N55" s="272"/>
      <c r="O55" s="274"/>
      <c r="P55" s="271"/>
      <c r="Q55" s="182"/>
      <c r="R55" s="101"/>
      <c r="S55" s="183"/>
      <c r="T55" s="259">
        <v>1</v>
      </c>
      <c r="U55" s="215" t="s">
        <v>365</v>
      </c>
      <c r="V55" s="183"/>
      <c r="W55" s="218">
        <v>2</v>
      </c>
      <c r="X55" s="215" t="s">
        <v>362</v>
      </c>
      <c r="Y55" s="273"/>
      <c r="Z55" s="270"/>
      <c r="AA55" s="156"/>
      <c r="AB55" s="273"/>
      <c r="AC55" s="102"/>
      <c r="AD55" s="156"/>
      <c r="AE55" s="104"/>
      <c r="AF55" s="102"/>
      <c r="AG55" s="208"/>
      <c r="AH55" s="209"/>
      <c r="AI55" s="102"/>
      <c r="AJ55" s="208"/>
      <c r="AK55" s="209"/>
      <c r="AL55" s="102"/>
      <c r="AM55" s="103"/>
      <c r="AN55" s="104"/>
      <c r="AO55" s="182"/>
      <c r="AP55" s="103"/>
      <c r="AQ55" s="104"/>
      <c r="AR55" s="102"/>
      <c r="AS55" s="103"/>
      <c r="AT55" s="104"/>
      <c r="AU55" s="102"/>
      <c r="AV55" s="103"/>
      <c r="AW55" s="104"/>
      <c r="AX55" s="195"/>
      <c r="AY55" s="103"/>
      <c r="AZ55" s="104"/>
      <c r="BA55" s="102"/>
      <c r="BB55" s="103"/>
      <c r="BC55" s="104"/>
      <c r="BD55" s="102"/>
      <c r="BE55" s="103"/>
      <c r="BF55" s="104"/>
      <c r="BG55" s="102"/>
      <c r="BH55" s="103"/>
      <c r="BI55" s="202"/>
      <c r="BJ55" s="102"/>
      <c r="BK55" s="103"/>
      <c r="BL55" s="104"/>
      <c r="BM55" s="102"/>
      <c r="BN55" s="103"/>
      <c r="BO55" s="104"/>
      <c r="BP55" s="200"/>
      <c r="BQ55" s="103"/>
      <c r="BR55" s="201"/>
      <c r="BS55" s="182"/>
      <c r="BT55" s="103"/>
      <c r="BU55" s="104"/>
      <c r="BV55" s="102"/>
      <c r="BW55" s="103"/>
      <c r="BX55" s="104"/>
      <c r="BY55" s="102"/>
      <c r="BZ55" s="103"/>
      <c r="CA55" s="104"/>
      <c r="CB55" s="102"/>
      <c r="CC55" s="101"/>
      <c r="CD55" s="104"/>
      <c r="CE55" s="203"/>
      <c r="CF55" s="103"/>
      <c r="CG55" s="204"/>
      <c r="CH55" s="182"/>
      <c r="CI55" s="101"/>
      <c r="CJ55" s="104"/>
      <c r="CK55" s="102"/>
      <c r="CL55" s="105"/>
      <c r="CM55" s="220"/>
      <c r="CN55" s="102"/>
      <c r="CO55" s="103"/>
      <c r="CP55" s="104"/>
      <c r="CQ55" s="218"/>
      <c r="CR55" s="208"/>
      <c r="CS55" s="209"/>
      <c r="CT55" s="182"/>
      <c r="CU55" s="103"/>
      <c r="CV55" s="104"/>
      <c r="CW55" s="296"/>
      <c r="CX55" s="103"/>
      <c r="CY55" s="104"/>
      <c r="CZ55" s="224"/>
      <c r="DA55" s="103"/>
      <c r="DB55" s="209"/>
      <c r="DC55" s="102"/>
      <c r="DD55" s="103"/>
      <c r="DE55" s="104"/>
      <c r="DF55" s="102"/>
      <c r="DG55" s="103"/>
      <c r="DH55" s="209"/>
      <c r="DI55" s="102"/>
      <c r="DJ55" s="103"/>
      <c r="DK55" s="104"/>
      <c r="DL55" s="102"/>
      <c r="DM55" s="105"/>
      <c r="DN55" s="104"/>
      <c r="DO55" s="102"/>
      <c r="DP55" s="103"/>
      <c r="DQ55" s="104"/>
      <c r="DR55" s="102"/>
      <c r="DS55" s="4"/>
      <c r="DT55" s="104"/>
      <c r="DU55" s="102"/>
      <c r="DV55" s="103"/>
      <c r="DW55" s="104"/>
      <c r="DX55" s="102"/>
      <c r="DY55" s="103"/>
      <c r="DZ55" s="104"/>
    </row>
    <row r="56" spans="1:169" s="100" customFormat="1" ht="15" customHeight="1" x14ac:dyDescent="0.3">
      <c r="B56" s="254"/>
      <c r="C56" s="257"/>
      <c r="D56" s="258"/>
      <c r="E56" s="182"/>
      <c r="F56" s="101"/>
      <c r="G56" s="183"/>
      <c r="H56" s="381"/>
      <c r="I56" s="156" t="s">
        <v>375</v>
      </c>
      <c r="J56" s="382">
        <v>3</v>
      </c>
      <c r="K56" s="275"/>
      <c r="L56" s="257"/>
      <c r="M56" s="183"/>
      <c r="N56" s="272"/>
      <c r="O56" s="274"/>
      <c r="P56" s="271"/>
      <c r="Q56" s="182"/>
      <c r="R56" s="101"/>
      <c r="S56" s="183"/>
      <c r="T56" s="272">
        <v>1</v>
      </c>
      <c r="U56" s="387" t="s">
        <v>360</v>
      </c>
      <c r="V56" s="104"/>
      <c r="W56" s="270"/>
      <c r="X56" s="387" t="s">
        <v>364</v>
      </c>
      <c r="Y56" s="273">
        <v>5</v>
      </c>
      <c r="Z56" s="102"/>
      <c r="AA56" s="103"/>
      <c r="AB56" s="104"/>
      <c r="AC56" s="272"/>
      <c r="AD56" s="255"/>
      <c r="AE56" s="104"/>
      <c r="AF56" s="102"/>
      <c r="AG56" s="103"/>
      <c r="AH56" s="104"/>
      <c r="AI56" s="102"/>
      <c r="AJ56" s="103"/>
      <c r="AK56" s="104"/>
      <c r="AL56" s="102"/>
      <c r="AM56" s="103"/>
      <c r="AN56" s="104"/>
      <c r="AO56" s="182"/>
      <c r="AP56" s="103"/>
      <c r="AQ56" s="104"/>
      <c r="AR56" s="102"/>
      <c r="AS56" s="101"/>
      <c r="AT56" s="104"/>
      <c r="AU56" s="102"/>
      <c r="AV56" s="103"/>
      <c r="AW56" s="104"/>
      <c r="AX56" s="102"/>
      <c r="AY56" s="103"/>
      <c r="AZ56" s="104"/>
      <c r="BA56" s="102"/>
      <c r="BB56" s="103"/>
      <c r="BC56" s="104"/>
      <c r="BD56" s="102"/>
      <c r="BE56" s="103"/>
      <c r="BF56" s="104"/>
      <c r="BG56" s="102"/>
      <c r="BH56" s="103"/>
      <c r="BI56" s="104"/>
      <c r="BJ56" s="102"/>
      <c r="BK56" s="103"/>
      <c r="BL56" s="104"/>
      <c r="BM56" s="102"/>
      <c r="BN56" s="103"/>
      <c r="BO56" s="104"/>
      <c r="BP56" s="200"/>
      <c r="BQ56" s="103"/>
      <c r="BR56" s="201"/>
      <c r="BS56" s="182"/>
      <c r="BT56" s="103"/>
      <c r="BU56" s="104"/>
      <c r="BV56" s="102"/>
      <c r="BW56" s="103"/>
      <c r="BX56" s="104"/>
      <c r="BY56" s="102"/>
      <c r="BZ56" s="103"/>
      <c r="CA56" s="104"/>
      <c r="CB56" s="102"/>
      <c r="CC56" s="101"/>
      <c r="CD56" s="104"/>
      <c r="CE56" s="102"/>
      <c r="CF56" s="101"/>
      <c r="CG56" s="104"/>
      <c r="CH56" s="182"/>
      <c r="CI56" s="101"/>
      <c r="CJ56" s="104"/>
      <c r="CK56" s="102"/>
      <c r="CL56" s="105"/>
      <c r="CM56" s="104"/>
      <c r="CN56" s="102"/>
      <c r="CO56" s="103"/>
      <c r="CP56" s="104"/>
      <c r="CQ56" s="102"/>
      <c r="CR56" s="105"/>
      <c r="CS56" s="104"/>
      <c r="CT56" s="218"/>
      <c r="CU56" s="208"/>
      <c r="CV56" s="104"/>
      <c r="CW56" s="296"/>
      <c r="CX56" s="105"/>
      <c r="CY56" s="104"/>
      <c r="CZ56" s="224"/>
      <c r="DA56" s="103"/>
      <c r="DB56" s="209"/>
      <c r="DC56" s="102"/>
      <c r="DD56" s="103"/>
      <c r="DE56" s="104"/>
      <c r="DF56" s="218"/>
      <c r="DG56" s="208"/>
      <c r="DH56" s="209"/>
      <c r="DI56" s="218"/>
      <c r="DJ56" s="208"/>
      <c r="DK56" s="104"/>
      <c r="DL56" s="218"/>
      <c r="DM56" s="208"/>
      <c r="DN56" s="104"/>
      <c r="DO56" s="102"/>
      <c r="DP56" s="226"/>
      <c r="DQ56" s="209"/>
      <c r="DR56" s="102"/>
      <c r="DS56" s="226"/>
      <c r="DT56" s="209"/>
      <c r="DU56" s="102"/>
      <c r="DV56" s="4"/>
      <c r="DW56" s="104"/>
      <c r="DX56" s="102"/>
      <c r="DY56" s="103"/>
      <c r="DZ56" s="104"/>
    </row>
    <row r="57" spans="1:169" s="100" customFormat="1" ht="15" customHeight="1" x14ac:dyDescent="0.3">
      <c r="B57" s="254"/>
      <c r="C57" s="257"/>
      <c r="D57" s="256"/>
      <c r="E57" s="182"/>
      <c r="F57" s="101"/>
      <c r="G57" s="183"/>
      <c r="H57" s="381"/>
      <c r="I57" s="156" t="s">
        <v>331</v>
      </c>
      <c r="J57" s="386"/>
      <c r="K57" s="276"/>
      <c r="L57" s="156"/>
      <c r="M57" s="183"/>
      <c r="N57" s="272"/>
      <c r="O57" s="274"/>
      <c r="P57" s="271"/>
      <c r="Q57" s="182"/>
      <c r="R57" s="103"/>
      <c r="S57" s="104"/>
      <c r="T57" s="102"/>
      <c r="U57" s="101"/>
      <c r="V57" s="104"/>
      <c r="W57" s="218">
        <v>2</v>
      </c>
      <c r="X57" s="274" t="s">
        <v>367</v>
      </c>
      <c r="Y57" s="273"/>
      <c r="Z57" s="102"/>
      <c r="AA57" s="274"/>
      <c r="AB57" s="273"/>
      <c r="AC57" s="277"/>
      <c r="AD57" s="156"/>
      <c r="AE57" s="278"/>
      <c r="AF57" s="102"/>
      <c r="AG57" s="101"/>
      <c r="AH57" s="104"/>
      <c r="AI57" s="102"/>
      <c r="AJ57" s="103"/>
      <c r="AK57" s="104"/>
      <c r="AL57" s="102"/>
      <c r="AM57" s="103"/>
      <c r="AN57" s="104"/>
      <c r="AO57" s="102"/>
      <c r="AP57" s="101"/>
      <c r="AQ57" s="104"/>
      <c r="AR57" s="102"/>
      <c r="AS57" s="103"/>
      <c r="AT57" s="104"/>
      <c r="AU57" s="102"/>
      <c r="AV57" s="103"/>
      <c r="AW57" s="104"/>
      <c r="AX57" s="102"/>
      <c r="AY57" s="103"/>
      <c r="AZ57" s="104"/>
      <c r="BA57" s="102"/>
      <c r="BB57" s="103"/>
      <c r="BC57" s="104"/>
      <c r="BD57" s="102"/>
      <c r="BE57" s="103"/>
      <c r="BF57" s="104"/>
      <c r="BG57" s="102"/>
      <c r="BH57" s="103"/>
      <c r="BI57" s="104"/>
      <c r="BJ57" s="102"/>
      <c r="BK57" s="103"/>
      <c r="BL57" s="104"/>
      <c r="BM57" s="102"/>
      <c r="BN57" s="103"/>
      <c r="BO57" s="104"/>
      <c r="BP57" s="102"/>
      <c r="BQ57" s="103"/>
      <c r="BR57" s="104"/>
      <c r="BS57" s="182"/>
      <c r="BT57" s="103"/>
      <c r="BU57" s="104"/>
      <c r="BV57" s="102"/>
      <c r="BW57" s="101"/>
      <c r="BX57" s="104"/>
      <c r="BY57" s="102"/>
      <c r="BZ57" s="103"/>
      <c r="CA57" s="104"/>
      <c r="CB57" s="182"/>
      <c r="CC57" s="101"/>
      <c r="CD57" s="104"/>
      <c r="CE57" s="102"/>
      <c r="CF57" s="103"/>
      <c r="CG57" s="104"/>
      <c r="CH57" s="102"/>
      <c r="CI57" s="101"/>
      <c r="CJ57" s="104"/>
      <c r="CK57" s="102"/>
      <c r="CL57" s="105"/>
      <c r="CM57" s="104"/>
      <c r="CN57" s="214"/>
      <c r="CO57" s="215"/>
      <c r="CP57" s="104"/>
      <c r="CQ57" s="102"/>
      <c r="CR57" s="208"/>
      <c r="CS57" s="209"/>
      <c r="CT57" s="218"/>
      <c r="CU57" s="208"/>
      <c r="CV57" s="209"/>
      <c r="CW57" s="102"/>
      <c r="CX57" s="105"/>
      <c r="CY57" s="104"/>
      <c r="CZ57" s="102"/>
      <c r="DA57" s="103"/>
      <c r="DB57" s="104"/>
      <c r="DC57" s="102"/>
      <c r="DD57" s="103"/>
      <c r="DE57" s="104"/>
      <c r="DF57" s="102"/>
      <c r="DG57" s="105"/>
      <c r="DH57" s="104"/>
      <c r="DI57" s="102"/>
      <c r="DJ57" s="103"/>
      <c r="DK57" s="104"/>
      <c r="DL57" s="102"/>
      <c r="DM57" s="103"/>
      <c r="DN57" s="104"/>
      <c r="DO57" s="102"/>
      <c r="DP57" s="103"/>
      <c r="DQ57" s="104"/>
      <c r="DR57" s="102"/>
      <c r="DS57" s="4"/>
      <c r="DT57" s="104"/>
      <c r="DU57" s="102"/>
      <c r="DV57" s="4"/>
      <c r="DW57" s="104"/>
      <c r="DX57" s="102"/>
      <c r="DY57" s="103"/>
      <c r="DZ57" s="104"/>
    </row>
    <row r="58" spans="1:169" s="100" customFormat="1" ht="15" customHeight="1" x14ac:dyDescent="0.3">
      <c r="B58" s="182"/>
      <c r="C58" s="101"/>
      <c r="D58" s="183"/>
      <c r="E58" s="182"/>
      <c r="F58" s="101"/>
      <c r="G58" s="183"/>
      <c r="H58" s="182"/>
      <c r="I58" s="101"/>
      <c r="J58" s="183"/>
      <c r="K58" s="182"/>
      <c r="L58" s="257"/>
      <c r="M58" s="183"/>
      <c r="N58" s="182"/>
      <c r="O58" s="101"/>
      <c r="P58" s="183"/>
      <c r="Q58" s="182"/>
      <c r="R58" s="101"/>
      <c r="S58" s="183"/>
      <c r="T58" s="102"/>
      <c r="U58" s="103"/>
      <c r="V58" s="104"/>
      <c r="W58" s="182"/>
      <c r="X58" s="215" t="s">
        <v>374</v>
      </c>
      <c r="Y58" s="386">
        <v>2</v>
      </c>
      <c r="Z58" s="102"/>
      <c r="AA58" s="103"/>
      <c r="AB58" s="104"/>
      <c r="AC58" s="272"/>
      <c r="AD58" s="274"/>
      <c r="AE58" s="278"/>
      <c r="AF58" s="102"/>
      <c r="AG58" s="103"/>
      <c r="AH58" s="104"/>
      <c r="AI58" s="102"/>
      <c r="AJ58" s="103"/>
      <c r="AK58" s="104"/>
      <c r="AL58" s="102"/>
      <c r="AM58" s="103"/>
      <c r="AN58" s="104"/>
      <c r="AO58" s="182"/>
      <c r="AP58" s="101"/>
      <c r="AQ58" s="104"/>
      <c r="AR58" s="102"/>
      <c r="AS58" s="103"/>
      <c r="AT58" s="104"/>
      <c r="AU58" s="102"/>
      <c r="AV58" s="103"/>
      <c r="AW58" s="104"/>
      <c r="AX58" s="102"/>
      <c r="AY58" s="103"/>
      <c r="AZ58" s="104"/>
      <c r="BA58" s="102"/>
      <c r="BB58" s="101"/>
      <c r="BC58" s="104"/>
      <c r="BD58" s="102"/>
      <c r="BE58" s="103"/>
      <c r="BF58" s="104"/>
      <c r="BG58" s="102"/>
      <c r="BH58" s="101"/>
      <c r="BI58" s="104"/>
      <c r="BJ58" s="102"/>
      <c r="BK58" s="103"/>
      <c r="BL58" s="104"/>
      <c r="BM58" s="102"/>
      <c r="BN58" s="103"/>
      <c r="BO58" s="104"/>
      <c r="BP58" s="182"/>
      <c r="BQ58" s="103"/>
      <c r="BR58" s="104"/>
      <c r="BS58" s="182"/>
      <c r="BT58" s="103"/>
      <c r="BU58" s="104"/>
      <c r="BV58" s="102"/>
      <c r="BW58" s="188"/>
      <c r="BX58" s="104"/>
      <c r="BY58" s="102"/>
      <c r="BZ58" s="188"/>
      <c r="CA58" s="104"/>
      <c r="CB58" s="102"/>
      <c r="CC58" s="103"/>
      <c r="CD58" s="104"/>
      <c r="CE58" s="102"/>
      <c r="CF58" s="101"/>
      <c r="CG58" s="104"/>
      <c r="CH58" s="102"/>
      <c r="CI58" s="103"/>
      <c r="CJ58" s="104"/>
      <c r="CK58" s="102"/>
      <c r="CL58" s="103"/>
      <c r="CM58" s="104"/>
      <c r="CN58" s="102"/>
      <c r="CO58" s="103"/>
      <c r="CP58" s="104"/>
      <c r="CQ58" s="102"/>
      <c r="CR58" s="105"/>
      <c r="CS58" s="104"/>
      <c r="CT58" s="102"/>
      <c r="CU58" s="208"/>
      <c r="CV58" s="209"/>
      <c r="CW58" s="102"/>
      <c r="CX58" s="103"/>
      <c r="CY58" s="104"/>
      <c r="CZ58" s="102"/>
      <c r="DA58" s="103"/>
      <c r="DB58" s="104"/>
      <c r="DC58" s="102"/>
      <c r="DD58" s="103"/>
      <c r="DE58" s="104"/>
      <c r="DF58" s="218"/>
      <c r="DG58" s="208"/>
      <c r="DH58" s="104"/>
      <c r="DI58" s="102"/>
      <c r="DJ58" s="103"/>
      <c r="DK58" s="104"/>
      <c r="DL58" s="102"/>
      <c r="DM58" s="103"/>
      <c r="DN58" s="104"/>
      <c r="DO58" s="102"/>
      <c r="DP58" s="103"/>
      <c r="DQ58" s="104"/>
      <c r="DR58" s="102"/>
      <c r="DS58" s="4"/>
      <c r="DT58" s="104"/>
      <c r="DU58" s="102"/>
      <c r="DV58" s="4"/>
      <c r="DW58" s="104"/>
      <c r="DX58" s="102"/>
      <c r="DY58" s="103"/>
      <c r="DZ58" s="104"/>
    </row>
    <row r="59" spans="1:169" s="100" customFormat="1" ht="15" customHeight="1" x14ac:dyDescent="0.3">
      <c r="B59" s="182"/>
      <c r="C59" s="101"/>
      <c r="D59" s="183"/>
      <c r="E59" s="182"/>
      <c r="F59" s="101"/>
      <c r="G59" s="183"/>
      <c r="H59" s="182"/>
      <c r="I59" s="101"/>
      <c r="J59" s="183"/>
      <c r="K59" s="182"/>
      <c r="L59" s="101"/>
      <c r="M59" s="183"/>
      <c r="N59" s="182"/>
      <c r="O59" s="101"/>
      <c r="P59" s="183"/>
      <c r="Q59" s="182"/>
      <c r="R59" s="101"/>
      <c r="S59" s="183"/>
      <c r="T59" s="102"/>
      <c r="U59" s="101"/>
      <c r="V59" s="104"/>
      <c r="W59" s="182"/>
      <c r="X59" s="101"/>
      <c r="Y59" s="183"/>
      <c r="Z59" s="102"/>
      <c r="AA59" s="101"/>
      <c r="AB59" s="104"/>
      <c r="AC59" s="277"/>
      <c r="AD59" s="156"/>
      <c r="AE59" s="278"/>
      <c r="AF59" s="102"/>
      <c r="AG59" s="103"/>
      <c r="AH59" s="104"/>
      <c r="AI59" s="102"/>
      <c r="AJ59" s="103"/>
      <c r="AK59" s="104"/>
      <c r="AL59" s="102"/>
      <c r="AM59" s="103"/>
      <c r="AN59" s="104"/>
      <c r="AO59" s="182"/>
      <c r="AP59" s="101"/>
      <c r="AQ59" s="104"/>
      <c r="AR59" s="102"/>
      <c r="AS59" s="103"/>
      <c r="AT59" s="104"/>
      <c r="AU59" s="102"/>
      <c r="AV59" s="103"/>
      <c r="AW59" s="104"/>
      <c r="AX59" s="102"/>
      <c r="AY59" s="103"/>
      <c r="AZ59" s="104"/>
      <c r="BA59" s="102"/>
      <c r="BB59" s="103"/>
      <c r="BC59" s="104"/>
      <c r="BD59" s="102"/>
      <c r="BE59" s="103"/>
      <c r="BF59" s="104"/>
      <c r="BG59" s="102"/>
      <c r="BH59" s="101"/>
      <c r="BI59" s="104"/>
      <c r="BJ59" s="102"/>
      <c r="BK59" s="103"/>
      <c r="BL59" s="104"/>
      <c r="BM59" s="102"/>
      <c r="BN59" s="103"/>
      <c r="BO59" s="104"/>
      <c r="BP59" s="182"/>
      <c r="BQ59" s="103"/>
      <c r="BR59" s="104"/>
      <c r="BS59" s="182"/>
      <c r="BT59" s="103"/>
      <c r="BU59" s="104"/>
      <c r="BV59" s="102"/>
      <c r="BW59" s="188"/>
      <c r="BX59" s="104"/>
      <c r="BY59" s="102"/>
      <c r="BZ59" s="103"/>
      <c r="CA59" s="104"/>
      <c r="CB59" s="102"/>
      <c r="CC59" s="101"/>
      <c r="CD59" s="104"/>
      <c r="CE59" s="102"/>
      <c r="CF59" s="101"/>
      <c r="CG59" s="104"/>
      <c r="CH59" s="102"/>
      <c r="CI59" s="103"/>
      <c r="CJ59" s="104"/>
      <c r="CK59" s="102"/>
      <c r="CL59" s="103"/>
      <c r="CM59" s="104"/>
      <c r="CN59" s="102"/>
      <c r="CO59" s="103"/>
      <c r="CP59" s="104"/>
      <c r="CQ59" s="102"/>
      <c r="CR59" s="105"/>
      <c r="CS59" s="104"/>
      <c r="CT59" s="102"/>
      <c r="CU59" s="103"/>
      <c r="CV59" s="104"/>
      <c r="CW59" s="102"/>
      <c r="CX59" s="103"/>
      <c r="CY59" s="104"/>
      <c r="CZ59" s="102"/>
      <c r="DA59" s="103"/>
      <c r="DB59" s="104"/>
      <c r="DC59" s="102"/>
      <c r="DD59" s="103"/>
      <c r="DE59" s="104"/>
      <c r="DF59" s="102"/>
      <c r="DG59" s="103"/>
      <c r="DH59" s="104"/>
      <c r="DI59" s="102"/>
      <c r="DJ59" s="103"/>
      <c r="DK59" s="104"/>
      <c r="DL59" s="102"/>
      <c r="DM59" s="103"/>
      <c r="DN59" s="104"/>
      <c r="DO59" s="102"/>
      <c r="DP59" s="103"/>
      <c r="DQ59" s="104"/>
      <c r="DR59" s="102"/>
      <c r="DS59" s="4"/>
      <c r="DT59" s="104"/>
      <c r="DU59" s="102"/>
      <c r="DV59" s="4"/>
      <c r="DW59" s="104"/>
      <c r="DX59" s="102"/>
      <c r="DY59" s="103"/>
      <c r="DZ59" s="104"/>
    </row>
    <row r="60" spans="1:169" s="100" customFormat="1" ht="15" customHeight="1" thickBot="1" x14ac:dyDescent="0.35">
      <c r="B60" s="102"/>
      <c r="C60" s="103"/>
      <c r="D60" s="104"/>
      <c r="E60" s="102"/>
      <c r="F60" s="103"/>
      <c r="G60" s="104"/>
      <c r="H60" s="102"/>
      <c r="I60" s="103"/>
      <c r="J60" s="104"/>
      <c r="K60" s="102"/>
      <c r="L60" s="103"/>
      <c r="M60" s="104"/>
      <c r="N60" s="182"/>
      <c r="O60" s="101"/>
      <c r="P60" s="104"/>
      <c r="Q60" s="102"/>
      <c r="R60" s="103"/>
      <c r="S60" s="104"/>
      <c r="T60" s="102"/>
      <c r="U60" s="103"/>
      <c r="V60" s="104"/>
      <c r="W60" s="102"/>
      <c r="X60" s="101"/>
      <c r="Y60" s="183"/>
      <c r="Z60" s="102"/>
      <c r="AA60" s="103"/>
      <c r="AB60" s="104"/>
      <c r="AC60" s="102"/>
      <c r="AD60" s="103"/>
      <c r="AE60" s="104"/>
      <c r="AF60" s="102"/>
      <c r="AG60" s="103"/>
      <c r="AH60" s="104"/>
      <c r="AI60" s="102"/>
      <c r="AJ60" s="103"/>
      <c r="AK60" s="104"/>
      <c r="AL60" s="102"/>
      <c r="AM60" s="103"/>
      <c r="AN60" s="104"/>
      <c r="AO60" s="102"/>
      <c r="AP60" s="101"/>
      <c r="AQ60" s="104"/>
      <c r="AR60" s="102"/>
      <c r="AS60" s="103"/>
      <c r="AT60" s="104"/>
      <c r="AU60" s="102"/>
      <c r="AV60" s="103"/>
      <c r="AW60" s="104"/>
      <c r="AX60" s="102"/>
      <c r="AY60" s="103"/>
      <c r="AZ60" s="104"/>
      <c r="BA60" s="102"/>
      <c r="BB60" s="103"/>
      <c r="BC60" s="104"/>
      <c r="BD60" s="102"/>
      <c r="BE60" s="103"/>
      <c r="BF60" s="104"/>
      <c r="BG60" s="102"/>
      <c r="BH60" s="103"/>
      <c r="BI60" s="183"/>
      <c r="BJ60" s="102"/>
      <c r="BK60" s="103"/>
      <c r="BL60" s="104"/>
      <c r="BM60" s="102"/>
      <c r="BN60" s="103"/>
      <c r="BO60" s="104"/>
      <c r="BP60" s="102"/>
      <c r="BQ60" s="103"/>
      <c r="BR60" s="104"/>
      <c r="BS60" s="182"/>
      <c r="BT60" s="103"/>
      <c r="BU60" s="104"/>
      <c r="BV60" s="102"/>
      <c r="BW60" s="103"/>
      <c r="BX60" s="104"/>
      <c r="BY60" s="102"/>
      <c r="BZ60" s="103"/>
      <c r="CA60" s="104"/>
      <c r="CB60" s="102"/>
      <c r="CC60" s="103"/>
      <c r="CD60" s="104"/>
      <c r="CE60" s="102"/>
      <c r="CF60" s="101"/>
      <c r="CG60" s="104"/>
      <c r="CH60" s="102"/>
      <c r="CI60" s="103"/>
      <c r="CJ60" s="104"/>
      <c r="CK60" s="102"/>
      <c r="CL60" s="103"/>
      <c r="CM60" s="104"/>
      <c r="CN60" s="102"/>
      <c r="CO60" s="103"/>
      <c r="CP60" s="104"/>
      <c r="CQ60" s="102"/>
      <c r="CR60" s="103"/>
      <c r="CS60" s="104"/>
      <c r="CT60" s="102"/>
      <c r="CU60" s="103"/>
      <c r="CV60" s="104"/>
      <c r="CW60" s="102"/>
      <c r="CX60" s="103"/>
      <c r="CY60" s="104"/>
      <c r="CZ60" s="102"/>
      <c r="DA60" s="103"/>
      <c r="DB60" s="104"/>
      <c r="DC60" s="102"/>
      <c r="DD60" s="103"/>
      <c r="DE60" s="104"/>
      <c r="DF60" s="102"/>
      <c r="DG60" s="105"/>
      <c r="DH60" s="104"/>
      <c r="DI60" s="102"/>
      <c r="DJ60" s="103"/>
      <c r="DK60" s="104"/>
      <c r="DL60" s="102"/>
      <c r="DM60" s="103"/>
      <c r="DN60" s="104"/>
      <c r="DO60" s="102"/>
      <c r="DP60" s="103"/>
      <c r="DQ60" s="104"/>
      <c r="DR60" s="102"/>
      <c r="DS60" s="105"/>
      <c r="DT60" s="104"/>
      <c r="DU60" s="102"/>
      <c r="DV60" s="4"/>
      <c r="DW60" s="104"/>
      <c r="DX60" s="102"/>
      <c r="DY60" s="103"/>
      <c r="DZ60" s="104"/>
    </row>
    <row r="61" spans="1:169" ht="15" customHeight="1" thickBot="1" x14ac:dyDescent="0.35">
      <c r="B61" s="106">
        <f>SUM(B48:B60)</f>
        <v>24</v>
      </c>
      <c r="C61" s="107"/>
      <c r="D61" s="106">
        <f>SUM(D48:D60)</f>
        <v>16</v>
      </c>
      <c r="E61" s="106">
        <f>SUM(E48:E60)</f>
        <v>5</v>
      </c>
      <c r="F61" s="107"/>
      <c r="G61" s="106">
        <f>SUM(G48:G60)</f>
        <v>5</v>
      </c>
      <c r="H61" s="106">
        <f>SUM(H48:H60)</f>
        <v>4</v>
      </c>
      <c r="I61" s="107"/>
      <c r="J61" s="106">
        <f>SUM(J48:J60)</f>
        <v>10</v>
      </c>
      <c r="K61" s="106">
        <f>SUM(K48:K60)</f>
        <v>2</v>
      </c>
      <c r="L61" s="107"/>
      <c r="M61" s="106">
        <f>SUM(M48:M60)</f>
        <v>6</v>
      </c>
      <c r="N61" s="106">
        <f>SUM(N48:N60)</f>
        <v>3</v>
      </c>
      <c r="O61" s="107"/>
      <c r="P61" s="106">
        <f>SUM(P48:P60)</f>
        <v>1</v>
      </c>
      <c r="Q61" s="106">
        <f>SUM(Q48:Q60)</f>
        <v>3</v>
      </c>
      <c r="R61" s="107"/>
      <c r="S61" s="106">
        <f>SUM(S48:S60)</f>
        <v>2</v>
      </c>
      <c r="T61" s="106">
        <f>SUM(T48:T60)</f>
        <v>3</v>
      </c>
      <c r="U61" s="107"/>
      <c r="V61" s="106">
        <f>SUM(V48:V60)</f>
        <v>1</v>
      </c>
      <c r="W61" s="106">
        <f>SUM(W48:W60)</f>
        <v>17</v>
      </c>
      <c r="X61" s="107"/>
      <c r="Y61" s="106">
        <f>SUM(Y48:Y60)</f>
        <v>20</v>
      </c>
      <c r="Z61" s="106">
        <f>SUM(Z48:Z60)</f>
        <v>0</v>
      </c>
      <c r="AA61" s="107"/>
      <c r="AB61" s="106">
        <f>SUM(AB48:AB60)</f>
        <v>0</v>
      </c>
      <c r="AC61" s="106">
        <f>SUM(AC48:AC60)</f>
        <v>1</v>
      </c>
      <c r="AD61" s="107"/>
      <c r="AE61" s="106">
        <f>SUM(AE48:AE60)</f>
        <v>3</v>
      </c>
      <c r="AF61" s="106">
        <f>SUM(AF48:AF60)</f>
        <v>0</v>
      </c>
      <c r="AG61" s="107"/>
      <c r="AH61" s="106">
        <f>SUM(AH48:AH60)</f>
        <v>0</v>
      </c>
      <c r="AI61" s="106">
        <f>SUM(AI48:AI60)</f>
        <v>6</v>
      </c>
      <c r="AJ61" s="107"/>
      <c r="AK61" s="106">
        <f>SUM(AK48:AK60)</f>
        <v>0</v>
      </c>
      <c r="AL61" s="106">
        <f>SUM(AL48:AL60)</f>
        <v>0</v>
      </c>
      <c r="AM61" s="107"/>
      <c r="AN61" s="106">
        <f>SUM(AN48:AN60)</f>
        <v>0</v>
      </c>
      <c r="AO61" s="106">
        <f>SUM(AO48:AO60)</f>
        <v>0</v>
      </c>
      <c r="AP61" s="107"/>
      <c r="AQ61" s="106">
        <f>SUM(AQ48:AQ60)</f>
        <v>0</v>
      </c>
      <c r="AR61" s="106">
        <f>SUM(AR48:AR60)</f>
        <v>20</v>
      </c>
      <c r="AS61" s="107"/>
      <c r="AT61" s="106">
        <f>SUM(AT48:AT60)</f>
        <v>19</v>
      </c>
      <c r="AU61" s="106">
        <f>SUM(AU48:AU60)</f>
        <v>0</v>
      </c>
      <c r="AV61" s="107"/>
      <c r="AW61" s="106">
        <f>SUM(AW48:AW60)</f>
        <v>0</v>
      </c>
      <c r="AX61" s="106">
        <f>SUM(AX48:AX60)</f>
        <v>0</v>
      </c>
      <c r="AY61" s="107"/>
      <c r="AZ61" s="106">
        <f>SUM(AZ48:AZ60)</f>
        <v>0</v>
      </c>
      <c r="BA61" s="106">
        <f>SUM(BA48:BA60)</f>
        <v>0</v>
      </c>
      <c r="BB61" s="107"/>
      <c r="BC61" s="106">
        <f>SUM(BC48:BC60)</f>
        <v>0</v>
      </c>
      <c r="BD61" s="106">
        <f>SUM(BD48:BD60)</f>
        <v>0</v>
      </c>
      <c r="BE61" s="107"/>
      <c r="BF61" s="106">
        <f>SUM(BF48:BF60)</f>
        <v>0</v>
      </c>
      <c r="BG61" s="106">
        <f>SUM(BG48:BG60)</f>
        <v>0</v>
      </c>
      <c r="BH61" s="107"/>
      <c r="BI61" s="106">
        <f>SUM(BI48:BI60)</f>
        <v>0</v>
      </c>
      <c r="BJ61" s="106">
        <f>SUM(BJ48:BJ60)</f>
        <v>0</v>
      </c>
      <c r="BK61" s="107"/>
      <c r="BL61" s="106">
        <f>SUM(BL48:BL60)</f>
        <v>0</v>
      </c>
      <c r="BM61" s="106">
        <f>SUM(BM48:BM60)</f>
        <v>0</v>
      </c>
      <c r="BN61" s="107"/>
      <c r="BO61" s="106">
        <f>SUM(BO48:BO60)</f>
        <v>0</v>
      </c>
      <c r="BP61" s="106">
        <f>SUM(BP48:BP60)</f>
        <v>0</v>
      </c>
      <c r="BQ61" s="107"/>
      <c r="BR61" s="106">
        <f>SUM(BR48:BR60)</f>
        <v>0</v>
      </c>
      <c r="BS61" s="106">
        <f>SUM(BS48:BS60)</f>
        <v>0</v>
      </c>
      <c r="BT61" s="107"/>
      <c r="BU61" s="106">
        <f>SUM(BU48:BU60)</f>
        <v>0</v>
      </c>
      <c r="BV61" s="106">
        <f>SUM(BV48:BV60)</f>
        <v>0</v>
      </c>
      <c r="BW61" s="107"/>
      <c r="BX61" s="106">
        <f>SUM(BX48:BX60)</f>
        <v>0</v>
      </c>
      <c r="BY61" s="106">
        <f>SUM(BY48:BY60)</f>
        <v>0</v>
      </c>
      <c r="BZ61" s="107"/>
      <c r="CA61" s="106">
        <f>SUM(CA48:CA60)</f>
        <v>0</v>
      </c>
      <c r="CB61" s="106">
        <f>SUM(CB48:CB60)</f>
        <v>0</v>
      </c>
      <c r="CC61" s="107"/>
      <c r="CD61" s="106">
        <f>SUM(CD48:CD60)</f>
        <v>0</v>
      </c>
      <c r="CE61" s="106">
        <f>SUM(CE48:CE60)</f>
        <v>0</v>
      </c>
      <c r="CF61" s="107"/>
      <c r="CG61" s="106">
        <f>SUM(CG48:CG60)</f>
        <v>0</v>
      </c>
      <c r="CH61" s="106">
        <f>SUM(CH48:CH60)</f>
        <v>0</v>
      </c>
      <c r="CI61" s="107"/>
      <c r="CJ61" s="106">
        <f>SUM(CJ48:CJ60)</f>
        <v>0</v>
      </c>
      <c r="CK61" s="106">
        <f>SUM(CK48:CK60)</f>
        <v>0</v>
      </c>
      <c r="CL61" s="107"/>
      <c r="CM61" s="106">
        <f>SUM(CM48:CM60)</f>
        <v>0</v>
      </c>
      <c r="CN61" s="106">
        <f>SUM(CN48:CN60)</f>
        <v>0</v>
      </c>
      <c r="CO61" s="107"/>
      <c r="CP61" s="106">
        <f>SUM(CP48:CP60)</f>
        <v>0</v>
      </c>
      <c r="CQ61" s="106">
        <f>SUM(CQ48:CQ60)</f>
        <v>0</v>
      </c>
      <c r="CR61" s="107"/>
      <c r="CS61" s="106">
        <f>SUM(CS48:CS60)</f>
        <v>0</v>
      </c>
      <c r="CT61" s="106">
        <f>SUM(CT48:CT60)</f>
        <v>0</v>
      </c>
      <c r="CU61" s="107"/>
      <c r="CV61" s="106">
        <f>SUM(CV48:CV60)</f>
        <v>0</v>
      </c>
      <c r="CW61" s="106">
        <f>SUM(CW48:CW60)</f>
        <v>0</v>
      </c>
      <c r="CX61" s="107"/>
      <c r="CY61" s="106">
        <f>SUM(CY48:CY60)</f>
        <v>0</v>
      </c>
      <c r="CZ61" s="106">
        <f>SUM(CZ48:CZ60)</f>
        <v>0</v>
      </c>
      <c r="DA61" s="107"/>
      <c r="DB61" s="106">
        <f>SUM(DB48:DB60)</f>
        <v>0</v>
      </c>
      <c r="DC61" s="106">
        <f>SUM(DC48:DC60)</f>
        <v>0</v>
      </c>
      <c r="DD61" s="107"/>
      <c r="DE61" s="106">
        <f>SUM(DE48:DE60)</f>
        <v>0</v>
      </c>
      <c r="DF61" s="106">
        <f>SUM(DF48:DF60)</f>
        <v>0</v>
      </c>
      <c r="DG61" s="107"/>
      <c r="DH61" s="106">
        <f>SUM(DH48:DH60)</f>
        <v>0</v>
      </c>
      <c r="DI61" s="106">
        <f>SUM(DI48:DI60)</f>
        <v>0</v>
      </c>
      <c r="DJ61" s="107"/>
      <c r="DK61" s="106">
        <f>SUM(DK48:DK60)</f>
        <v>0</v>
      </c>
      <c r="DL61" s="106">
        <f>SUM(DL48:DL60)</f>
        <v>0</v>
      </c>
      <c r="DM61" s="107"/>
      <c r="DN61" s="106">
        <f>SUM(DN48:DN60)</f>
        <v>0</v>
      </c>
      <c r="DO61" s="106">
        <f>SUM(DO48:DO60)</f>
        <v>0</v>
      </c>
      <c r="DP61" s="107"/>
      <c r="DQ61" s="106">
        <f>SUM(DQ48:DQ60)</f>
        <v>0</v>
      </c>
      <c r="DR61" s="106">
        <f>SUM(DR48:DR60)</f>
        <v>0</v>
      </c>
      <c r="DS61" s="107"/>
      <c r="DT61" s="106">
        <f>SUM(DT48:DT60)</f>
        <v>0</v>
      </c>
      <c r="DU61" s="106">
        <f>SUM(DU48:DU60)</f>
        <v>0</v>
      </c>
      <c r="DV61" s="107"/>
      <c r="DW61" s="106">
        <f>SUM(DW48:DW60)</f>
        <v>0</v>
      </c>
      <c r="DX61" s="106">
        <f>SUM(DX48:DX60)</f>
        <v>0</v>
      </c>
      <c r="DY61" s="107"/>
      <c r="DZ61" s="106">
        <f>SUM(DZ48:DZ60)</f>
        <v>0</v>
      </c>
    </row>
    <row r="62" spans="1:169" ht="15" customHeight="1" thickBot="1" x14ac:dyDescent="0.35">
      <c r="B62" s="108"/>
      <c r="C62" s="109"/>
      <c r="D62" s="110"/>
      <c r="E62" s="108"/>
      <c r="F62" s="109" t="s">
        <v>5</v>
      </c>
      <c r="G62" s="110"/>
      <c r="H62" s="108"/>
      <c r="I62" s="109"/>
      <c r="J62" s="110"/>
      <c r="K62" s="108"/>
      <c r="L62" s="109"/>
      <c r="M62" s="110"/>
      <c r="N62" s="108"/>
      <c r="O62" s="109"/>
      <c r="P62" s="110"/>
      <c r="Q62" s="108"/>
      <c r="R62" s="109"/>
      <c r="S62" s="110"/>
      <c r="T62" s="108"/>
      <c r="U62" s="109"/>
      <c r="V62" s="110"/>
      <c r="W62" s="108"/>
      <c r="X62" s="109"/>
      <c r="Y62" s="110"/>
      <c r="Z62" s="108"/>
      <c r="AA62" s="109"/>
      <c r="AB62" s="110"/>
      <c r="AC62" s="108"/>
      <c r="AD62" s="109"/>
      <c r="AE62" s="110"/>
      <c r="AF62" s="108"/>
      <c r="AG62" s="109"/>
      <c r="AH62" s="110"/>
      <c r="AI62" s="108"/>
      <c r="AJ62" s="109"/>
      <c r="AK62" s="110"/>
      <c r="AL62" s="108"/>
      <c r="AM62" s="109"/>
      <c r="AN62" s="110"/>
      <c r="AO62" s="108"/>
      <c r="AP62" s="109"/>
      <c r="AQ62" s="110"/>
      <c r="AR62" s="108"/>
      <c r="AS62" s="109"/>
      <c r="AT62" s="110"/>
      <c r="AU62" s="108"/>
      <c r="AV62" s="109"/>
      <c r="AW62" s="110"/>
      <c r="AX62" s="108"/>
      <c r="AY62" s="109"/>
      <c r="AZ62" s="110"/>
      <c r="BA62" s="108"/>
      <c r="BB62" s="109"/>
      <c r="BC62" s="110"/>
      <c r="BD62" s="108"/>
      <c r="BE62" s="109"/>
      <c r="BF62" s="110"/>
      <c r="BG62" s="108"/>
      <c r="BH62" s="109"/>
      <c r="BI62" s="110"/>
      <c r="BJ62" s="108"/>
      <c r="BK62" s="109"/>
      <c r="BL62" s="110"/>
      <c r="BM62" s="108"/>
      <c r="BN62" s="109"/>
      <c r="BO62" s="110"/>
      <c r="BP62" s="108"/>
      <c r="BQ62" s="109"/>
      <c r="BR62" s="110"/>
      <c r="BS62" s="108"/>
      <c r="BT62" s="109"/>
      <c r="BU62" s="110"/>
      <c r="BV62" s="108"/>
      <c r="BW62" s="109"/>
      <c r="BX62" s="110"/>
      <c r="BY62" s="108"/>
      <c r="BZ62" s="109"/>
      <c r="CA62" s="110"/>
      <c r="CB62" s="108"/>
      <c r="CC62" s="109"/>
      <c r="CD62" s="110"/>
      <c r="CE62" s="108"/>
      <c r="CF62" s="109"/>
      <c r="CG62" s="110"/>
      <c r="CH62" s="108"/>
      <c r="CI62" s="109"/>
      <c r="CJ62" s="110"/>
      <c r="CK62" s="108"/>
      <c r="CL62" s="109"/>
      <c r="CM62" s="110"/>
      <c r="CN62" s="108"/>
      <c r="CO62" s="109"/>
      <c r="CP62" s="110"/>
      <c r="CQ62" s="108"/>
      <c r="CR62" s="109"/>
      <c r="CS62" s="110"/>
      <c r="CT62" s="108"/>
      <c r="CU62" s="109"/>
      <c r="CV62" s="110"/>
      <c r="CW62" s="108"/>
      <c r="CX62" s="109"/>
      <c r="CY62" s="110"/>
      <c r="CZ62" s="108"/>
      <c r="DA62" s="109"/>
      <c r="DB62" s="110"/>
      <c r="DC62" s="108"/>
      <c r="DD62" s="109"/>
      <c r="DE62" s="110"/>
      <c r="DF62" s="108"/>
      <c r="DG62" s="109"/>
      <c r="DH62" s="110"/>
      <c r="DI62" s="108"/>
      <c r="DJ62" s="109"/>
      <c r="DK62" s="110"/>
      <c r="DL62" s="108"/>
      <c r="DM62" s="109"/>
      <c r="DN62" s="110"/>
      <c r="DO62" s="108"/>
      <c r="DP62" s="109"/>
      <c r="DQ62" s="110"/>
      <c r="DR62" s="108"/>
      <c r="DS62" s="109"/>
      <c r="DT62" s="110"/>
      <c r="DU62" s="108"/>
      <c r="DV62" s="109"/>
      <c r="DW62" s="110"/>
      <c r="DX62" s="108"/>
      <c r="DY62" s="109"/>
      <c r="DZ62" s="110"/>
    </row>
    <row r="63" spans="1:169" ht="15" customHeight="1" thickBot="1" x14ac:dyDescent="0.35">
      <c r="A63" s="8">
        <v>98</v>
      </c>
      <c r="B63" s="111" t="s">
        <v>2</v>
      </c>
      <c r="C63" s="112"/>
      <c r="D63" s="113">
        <f>A63+B61-D61</f>
        <v>106</v>
      </c>
      <c r="E63" s="111" t="str">
        <f>B63</f>
        <v>POB</v>
      </c>
      <c r="F63" s="112"/>
      <c r="G63" s="113">
        <f>D63+E61-G61</f>
        <v>106</v>
      </c>
      <c r="H63" s="111" t="str">
        <f>B63</f>
        <v>POB</v>
      </c>
      <c r="I63" s="112"/>
      <c r="J63" s="113">
        <f>G63+H61-J61</f>
        <v>100</v>
      </c>
      <c r="K63" s="111" t="str">
        <f>B63</f>
        <v>POB</v>
      </c>
      <c r="L63" s="112"/>
      <c r="M63" s="113">
        <f>J63+K61-M61</f>
        <v>96</v>
      </c>
      <c r="N63" s="111" t="str">
        <f>E63</f>
        <v>POB</v>
      </c>
      <c r="O63" s="112"/>
      <c r="P63" s="113">
        <f>M63+N61-P61</f>
        <v>98</v>
      </c>
      <c r="Q63" s="111" t="str">
        <f>H63</f>
        <v>POB</v>
      </c>
      <c r="R63" s="112"/>
      <c r="S63" s="113">
        <f>P63+Q61-S61</f>
        <v>99</v>
      </c>
      <c r="T63" s="111" t="str">
        <f>K63</f>
        <v>POB</v>
      </c>
      <c r="U63" s="112"/>
      <c r="V63" s="113">
        <f>S63+T61-V61</f>
        <v>101</v>
      </c>
      <c r="W63" s="111" t="str">
        <f>N63</f>
        <v>POB</v>
      </c>
      <c r="X63" s="112"/>
      <c r="Y63" s="113">
        <f>V63+W61-Y61</f>
        <v>98</v>
      </c>
      <c r="Z63" s="111" t="str">
        <f>Q63</f>
        <v>POB</v>
      </c>
      <c r="AA63" s="112"/>
      <c r="AB63" s="113">
        <f>Y63+Z61-AB61</f>
        <v>98</v>
      </c>
      <c r="AC63" s="111" t="str">
        <f>T63</f>
        <v>POB</v>
      </c>
      <c r="AD63" s="112"/>
      <c r="AE63" s="113">
        <f>AB63+AC61-AE61</f>
        <v>96</v>
      </c>
      <c r="AF63" s="111" t="str">
        <f>W63</f>
        <v>POB</v>
      </c>
      <c r="AG63" s="112"/>
      <c r="AH63" s="113">
        <f>AE63+AF61-AH61</f>
        <v>96</v>
      </c>
      <c r="AI63" s="111" t="str">
        <f>Z63</f>
        <v>POB</v>
      </c>
      <c r="AJ63" s="112"/>
      <c r="AK63" s="113">
        <f>AH63+AI61-AK61</f>
        <v>102</v>
      </c>
      <c r="AL63" s="111" t="str">
        <f>AC63</f>
        <v>POB</v>
      </c>
      <c r="AM63" s="112"/>
      <c r="AN63" s="113">
        <f>AK63+AL61-AN61</f>
        <v>102</v>
      </c>
      <c r="AO63" s="111" t="str">
        <f>AF63</f>
        <v>POB</v>
      </c>
      <c r="AP63" s="112"/>
      <c r="AQ63" s="113">
        <f>AN63+AO61-AQ61</f>
        <v>102</v>
      </c>
      <c r="AR63" s="111" t="str">
        <f>AI63</f>
        <v>POB</v>
      </c>
      <c r="AS63" s="112"/>
      <c r="AT63" s="113">
        <f>AQ63+AR61-AT61</f>
        <v>103</v>
      </c>
      <c r="AU63" s="111" t="str">
        <f>AL63</f>
        <v>POB</v>
      </c>
      <c r="AV63" s="112"/>
      <c r="AW63" s="113">
        <f>AT63+AU61-AW61</f>
        <v>103</v>
      </c>
      <c r="AX63" s="111" t="str">
        <f>AO63</f>
        <v>POB</v>
      </c>
      <c r="AY63" s="112"/>
      <c r="AZ63" s="113">
        <f>AW63+AX61-AZ61</f>
        <v>103</v>
      </c>
      <c r="BA63" s="111" t="str">
        <f>AR63</f>
        <v>POB</v>
      </c>
      <c r="BB63" s="112"/>
      <c r="BC63" s="113">
        <f>AZ63+BA61-BC61</f>
        <v>103</v>
      </c>
      <c r="BD63" s="111" t="str">
        <f>AU63</f>
        <v>POB</v>
      </c>
      <c r="BE63" s="112"/>
      <c r="BF63" s="113">
        <f>BC63+BD61-BF61</f>
        <v>103</v>
      </c>
      <c r="BG63" s="111" t="str">
        <f>AX63</f>
        <v>POB</v>
      </c>
      <c r="BH63" s="112"/>
      <c r="BI63" s="113">
        <f>BF63+BG61-BI61</f>
        <v>103</v>
      </c>
      <c r="BJ63" s="111" t="str">
        <f>BA63</f>
        <v>POB</v>
      </c>
      <c r="BK63" s="112"/>
      <c r="BL63" s="113">
        <f>BI63+BJ61-BL61</f>
        <v>103</v>
      </c>
      <c r="BM63" s="111" t="str">
        <f>BD63</f>
        <v>POB</v>
      </c>
      <c r="BN63" s="112"/>
      <c r="BO63" s="113">
        <f>BL63+BM61-BO61</f>
        <v>103</v>
      </c>
      <c r="BP63" s="111" t="str">
        <f>BG63</f>
        <v>POB</v>
      </c>
      <c r="BQ63" s="112"/>
      <c r="BR63" s="113">
        <f>BO63+BP61-BR61</f>
        <v>103</v>
      </c>
      <c r="BS63" s="111" t="str">
        <f>BJ63</f>
        <v>POB</v>
      </c>
      <c r="BT63" s="112"/>
      <c r="BU63" s="113">
        <f>BR63+BS61-BU61</f>
        <v>103</v>
      </c>
      <c r="BV63" s="111" t="str">
        <f>BM63</f>
        <v>POB</v>
      </c>
      <c r="BW63" s="112"/>
      <c r="BX63" s="113">
        <f>BU63+BV61-BX61</f>
        <v>103</v>
      </c>
      <c r="BY63" s="111" t="str">
        <f>BP63</f>
        <v>POB</v>
      </c>
      <c r="BZ63" s="112"/>
      <c r="CA63" s="113">
        <f>BX63+BY61-CA61</f>
        <v>103</v>
      </c>
      <c r="CB63" s="111" t="str">
        <f>BS63</f>
        <v>POB</v>
      </c>
      <c r="CC63" s="112"/>
      <c r="CD63" s="113">
        <f>CA63+CB61-CD61</f>
        <v>103</v>
      </c>
      <c r="CE63" s="111" t="str">
        <f>BV63</f>
        <v>POB</v>
      </c>
      <c r="CF63" s="112"/>
      <c r="CG63" s="113">
        <f>CD63+CE61-CG61</f>
        <v>103</v>
      </c>
      <c r="CH63" s="111" t="str">
        <f>BY63</f>
        <v>POB</v>
      </c>
      <c r="CI63" s="112"/>
      <c r="CJ63" s="113">
        <f>CG63+CH61-CJ61</f>
        <v>103</v>
      </c>
      <c r="CK63" s="111" t="str">
        <f>CB63</f>
        <v>POB</v>
      </c>
      <c r="CL63" s="112"/>
      <c r="CM63" s="113">
        <f>CJ63+CK61-CM61</f>
        <v>103</v>
      </c>
      <c r="CN63" s="111" t="str">
        <f>CE63</f>
        <v>POB</v>
      </c>
      <c r="CO63" s="112"/>
      <c r="CP63" s="113">
        <f>CM63+CN61-CP61</f>
        <v>103</v>
      </c>
      <c r="CQ63" s="111" t="str">
        <f>CH63</f>
        <v>POB</v>
      </c>
      <c r="CR63" s="112"/>
      <c r="CS63" s="113">
        <f>CP63+CQ61-CS61</f>
        <v>103</v>
      </c>
      <c r="CT63" s="111" t="str">
        <f>CK63</f>
        <v>POB</v>
      </c>
      <c r="CU63" s="112"/>
      <c r="CV63" s="113">
        <f>CS63+CT61-CV61</f>
        <v>103</v>
      </c>
      <c r="CW63" s="111" t="str">
        <f>CN63</f>
        <v>POB</v>
      </c>
      <c r="CX63" s="112"/>
      <c r="CY63" s="113">
        <f>CV63+CW61-CY61</f>
        <v>103</v>
      </c>
      <c r="CZ63" s="111" t="str">
        <f>CQ63</f>
        <v>POB</v>
      </c>
      <c r="DA63" s="112"/>
      <c r="DB63" s="113">
        <f>CY63+CZ61-DB61</f>
        <v>103</v>
      </c>
      <c r="DC63" s="111" t="str">
        <f>CT63</f>
        <v>POB</v>
      </c>
      <c r="DD63" s="112"/>
      <c r="DE63" s="113">
        <f>DB63+DC61-DE61</f>
        <v>103</v>
      </c>
      <c r="DF63" s="111" t="str">
        <f>CW63</f>
        <v>POB</v>
      </c>
      <c r="DG63" s="112"/>
      <c r="DH63" s="113">
        <f>DE63+DF61-DH61</f>
        <v>103</v>
      </c>
      <c r="DI63" s="111" t="str">
        <f>CZ63</f>
        <v>POB</v>
      </c>
      <c r="DJ63" s="112"/>
      <c r="DK63" s="113">
        <f>DH63+DI61-DK61</f>
        <v>103</v>
      </c>
      <c r="DL63" s="111" t="str">
        <f>DC63</f>
        <v>POB</v>
      </c>
      <c r="DM63" s="112"/>
      <c r="DN63" s="113">
        <f>DK63+DL61-DN61</f>
        <v>103</v>
      </c>
      <c r="DO63" s="111" t="str">
        <f>DF63</f>
        <v>POB</v>
      </c>
      <c r="DP63" s="112"/>
      <c r="DQ63" s="113">
        <f>DN63+DO61-DQ61</f>
        <v>103</v>
      </c>
      <c r="DR63" s="111" t="str">
        <f>DI63</f>
        <v>POB</v>
      </c>
      <c r="DS63" s="112"/>
      <c r="DT63" s="113">
        <f>DQ63+DR61-DT61</f>
        <v>103</v>
      </c>
      <c r="DU63" s="111" t="str">
        <f>DL63</f>
        <v>POB</v>
      </c>
      <c r="DV63" s="112"/>
      <c r="DW63" s="113">
        <f>DT63+DU61-DW61</f>
        <v>103</v>
      </c>
      <c r="DX63" s="111" t="str">
        <f>DO63</f>
        <v>POB</v>
      </c>
      <c r="DY63" s="112"/>
      <c r="DZ63" s="113">
        <f>DW63+DX61-DZ61</f>
        <v>103</v>
      </c>
    </row>
    <row r="64" spans="1:169" s="236" customFormat="1" ht="15" customHeight="1" thickBot="1" x14ac:dyDescent="0.35">
      <c r="B64" s="243" t="s">
        <v>3</v>
      </c>
      <c r="C64" s="244"/>
      <c r="D64" s="245"/>
      <c r="E64" s="243" t="s">
        <v>3</v>
      </c>
      <c r="F64" s="244"/>
      <c r="G64" s="245"/>
      <c r="H64" s="243" t="s">
        <v>3</v>
      </c>
      <c r="I64" s="244"/>
      <c r="J64" s="245"/>
      <c r="K64" s="243" t="s">
        <v>3</v>
      </c>
      <c r="L64" s="244"/>
      <c r="M64" s="245"/>
      <c r="N64" s="243" t="s">
        <v>3</v>
      </c>
      <c r="O64" s="244"/>
      <c r="P64" s="245"/>
      <c r="Q64" s="243" t="s">
        <v>3</v>
      </c>
      <c r="R64" s="244"/>
      <c r="S64" s="245"/>
      <c r="T64" s="243" t="s">
        <v>3</v>
      </c>
      <c r="U64" s="244"/>
      <c r="V64" s="245"/>
      <c r="W64" s="243" t="s">
        <v>3</v>
      </c>
      <c r="X64" s="244"/>
      <c r="Y64" s="245"/>
      <c r="Z64" s="243" t="s">
        <v>3</v>
      </c>
      <c r="AA64" s="244"/>
      <c r="AB64" s="245"/>
      <c r="AC64" s="243" t="s">
        <v>3</v>
      </c>
      <c r="AD64" s="244"/>
      <c r="AE64" s="245"/>
      <c r="AF64" s="243" t="s">
        <v>3</v>
      </c>
      <c r="AG64" s="244"/>
      <c r="AH64" s="245"/>
      <c r="AI64" s="243" t="s">
        <v>3</v>
      </c>
      <c r="AJ64" s="244"/>
      <c r="AK64" s="245"/>
      <c r="AL64" s="243" t="s">
        <v>3</v>
      </c>
      <c r="AM64" s="244"/>
      <c r="AN64" s="245"/>
      <c r="AO64" s="243" t="s">
        <v>3</v>
      </c>
      <c r="AP64" s="244"/>
      <c r="AQ64" s="245"/>
      <c r="AR64" s="243" t="s">
        <v>3</v>
      </c>
      <c r="AS64" s="244"/>
      <c r="AT64" s="245"/>
      <c r="AU64" s="243" t="s">
        <v>3</v>
      </c>
      <c r="AV64" s="244"/>
      <c r="AW64" s="245"/>
      <c r="AX64" s="243" t="s">
        <v>3</v>
      </c>
      <c r="AY64" s="244"/>
      <c r="AZ64" s="245"/>
      <c r="BA64" s="243" t="s">
        <v>3</v>
      </c>
      <c r="BB64" s="244"/>
      <c r="BC64" s="245"/>
      <c r="BD64" s="243" t="s">
        <v>3</v>
      </c>
      <c r="BE64" s="244"/>
      <c r="BF64" s="245"/>
      <c r="BG64" s="243" t="s">
        <v>3</v>
      </c>
      <c r="BH64" s="244"/>
      <c r="BI64" s="245"/>
      <c r="BJ64" s="243" t="s">
        <v>3</v>
      </c>
      <c r="BK64" s="244"/>
      <c r="BL64" s="245"/>
      <c r="BM64" s="243" t="s">
        <v>3</v>
      </c>
      <c r="BN64" s="244"/>
      <c r="BO64" s="245"/>
      <c r="BP64" s="243" t="s">
        <v>3</v>
      </c>
      <c r="BQ64" s="244"/>
      <c r="BR64" s="245"/>
      <c r="BS64" s="243" t="s">
        <v>3</v>
      </c>
      <c r="BT64" s="244"/>
      <c r="BU64" s="245"/>
      <c r="BV64" s="243" t="s">
        <v>3</v>
      </c>
      <c r="BW64" s="244"/>
      <c r="BX64" s="245"/>
      <c r="BY64" s="243" t="s">
        <v>3</v>
      </c>
      <c r="BZ64" s="244"/>
      <c r="CA64" s="245"/>
      <c r="CB64" s="243" t="s">
        <v>3</v>
      </c>
      <c r="CC64" s="244"/>
      <c r="CD64" s="245"/>
      <c r="CE64" s="243" t="s">
        <v>3</v>
      </c>
      <c r="CF64" s="244"/>
      <c r="CG64" s="245"/>
      <c r="CH64" s="243" t="s">
        <v>3</v>
      </c>
      <c r="CI64" s="244"/>
      <c r="CJ64" s="245"/>
      <c r="CK64" s="243" t="s">
        <v>3</v>
      </c>
      <c r="CL64" s="244"/>
      <c r="CM64" s="245"/>
      <c r="CN64" s="243" t="s">
        <v>3</v>
      </c>
      <c r="CO64" s="244"/>
      <c r="CP64" s="245"/>
      <c r="CQ64" s="243" t="s">
        <v>3</v>
      </c>
      <c r="CR64" s="244"/>
      <c r="CS64" s="245"/>
      <c r="CT64" s="243" t="s">
        <v>3</v>
      </c>
      <c r="CU64" s="244"/>
      <c r="CV64" s="245"/>
      <c r="CW64" s="243" t="s">
        <v>3</v>
      </c>
      <c r="CX64" s="244"/>
      <c r="CY64" s="245"/>
      <c r="CZ64" s="243" t="s">
        <v>3</v>
      </c>
      <c r="DA64" s="244"/>
      <c r="DB64" s="245"/>
      <c r="DC64" s="243" t="s">
        <v>3</v>
      </c>
      <c r="DD64" s="244"/>
      <c r="DE64" s="245"/>
      <c r="DF64" s="243" t="s">
        <v>3</v>
      </c>
      <c r="DG64" s="244"/>
      <c r="DH64" s="245"/>
      <c r="DI64" s="243" t="s">
        <v>3</v>
      </c>
      <c r="DJ64" s="244"/>
      <c r="DK64" s="245"/>
      <c r="DL64" s="243" t="s">
        <v>3</v>
      </c>
      <c r="DM64" s="244"/>
      <c r="DN64" s="245"/>
      <c r="DO64" s="243" t="s">
        <v>3</v>
      </c>
      <c r="DP64" s="244"/>
      <c r="DQ64" s="245"/>
      <c r="DR64" s="243" t="s">
        <v>3</v>
      </c>
      <c r="DS64" s="244"/>
      <c r="DT64" s="245"/>
      <c r="DU64" s="243" t="s">
        <v>3</v>
      </c>
      <c r="DV64" s="244"/>
      <c r="DW64" s="245"/>
      <c r="DX64" s="243" t="s">
        <v>3</v>
      </c>
      <c r="DY64" s="244"/>
      <c r="DZ64" s="245"/>
    </row>
    <row r="65" spans="2:130" s="250" customFormat="1" ht="15" customHeight="1" x14ac:dyDescent="0.3">
      <c r="B65" s="514"/>
      <c r="C65" s="515"/>
      <c r="D65" s="516"/>
      <c r="E65" s="514"/>
      <c r="F65" s="515"/>
      <c r="G65" s="516"/>
      <c r="H65" s="514"/>
      <c r="I65" s="515"/>
      <c r="J65" s="516"/>
      <c r="K65" s="514"/>
      <c r="L65" s="515"/>
      <c r="M65" s="516"/>
      <c r="N65" s="514"/>
      <c r="O65" s="515"/>
      <c r="P65" s="516"/>
      <c r="Q65" s="514"/>
      <c r="R65" s="515"/>
      <c r="S65" s="516"/>
      <c r="T65" s="514"/>
      <c r="U65" s="515"/>
      <c r="V65" s="516"/>
      <c r="W65" s="514"/>
      <c r="X65" s="515"/>
      <c r="Y65" s="516"/>
      <c r="Z65" s="514"/>
      <c r="AA65" s="515"/>
      <c r="AB65" s="516"/>
      <c r="AC65" s="514"/>
      <c r="AD65" s="515"/>
      <c r="AE65" s="516"/>
      <c r="AF65" s="514"/>
      <c r="AG65" s="515"/>
      <c r="AH65" s="516"/>
      <c r="AI65" s="514"/>
      <c r="AJ65" s="515"/>
      <c r="AK65" s="516"/>
      <c r="AL65" s="514"/>
      <c r="AM65" s="515"/>
      <c r="AN65" s="516"/>
      <c r="AO65" s="514"/>
      <c r="AP65" s="515"/>
      <c r="AQ65" s="516"/>
      <c r="AR65" s="514"/>
      <c r="AS65" s="515"/>
      <c r="AT65" s="516"/>
      <c r="AU65" s="514"/>
      <c r="AV65" s="515"/>
      <c r="AW65" s="516"/>
      <c r="AX65" s="514"/>
      <c r="AY65" s="515"/>
      <c r="AZ65" s="516"/>
      <c r="BA65" s="514"/>
      <c r="BB65" s="515"/>
      <c r="BC65" s="516"/>
      <c r="BD65" s="514"/>
      <c r="BE65" s="515"/>
      <c r="BF65" s="516"/>
      <c r="BG65" s="514"/>
      <c r="BH65" s="515"/>
      <c r="BI65" s="516"/>
      <c r="BJ65" s="514"/>
      <c r="BK65" s="515"/>
      <c r="BL65" s="516"/>
      <c r="BM65" s="514"/>
      <c r="BN65" s="515"/>
      <c r="BO65" s="516"/>
      <c r="BP65" s="514"/>
      <c r="BQ65" s="515"/>
      <c r="BR65" s="516"/>
      <c r="BS65" s="514"/>
      <c r="BT65" s="515"/>
      <c r="BU65" s="516"/>
      <c r="BV65" s="514"/>
      <c r="BW65" s="515"/>
      <c r="BX65" s="516"/>
      <c r="BY65" s="514"/>
      <c r="BZ65" s="515"/>
      <c r="CA65" s="516"/>
      <c r="CB65" s="514"/>
      <c r="CC65" s="515"/>
      <c r="CD65" s="516"/>
      <c r="CE65" s="514"/>
      <c r="CF65" s="515"/>
      <c r="CG65" s="516"/>
      <c r="CH65" s="514"/>
      <c r="CI65" s="515"/>
      <c r="CJ65" s="516"/>
      <c r="CK65" s="514"/>
      <c r="CL65" s="515"/>
      <c r="CM65" s="516"/>
      <c r="CN65" s="514"/>
      <c r="CO65" s="515"/>
      <c r="CP65" s="516"/>
      <c r="CQ65" s="514"/>
      <c r="CR65" s="515"/>
      <c r="CS65" s="516"/>
      <c r="CT65" s="514"/>
      <c r="CU65" s="515"/>
      <c r="CV65" s="516"/>
      <c r="CW65" s="514"/>
      <c r="CX65" s="515"/>
      <c r="CY65" s="516"/>
      <c r="CZ65" s="514"/>
      <c r="DA65" s="515"/>
      <c r="DB65" s="516"/>
      <c r="DC65" s="514"/>
      <c r="DD65" s="515"/>
      <c r="DE65" s="516"/>
      <c r="DF65" s="514"/>
      <c r="DG65" s="515"/>
      <c r="DH65" s="516"/>
      <c r="DI65" s="514"/>
      <c r="DJ65" s="515"/>
      <c r="DK65" s="516"/>
      <c r="DL65" s="514"/>
      <c r="DM65" s="515"/>
      <c r="DN65" s="516"/>
      <c r="DO65" s="514"/>
      <c r="DP65" s="515"/>
      <c r="DQ65" s="516"/>
      <c r="DR65" s="514"/>
      <c r="DS65" s="515"/>
      <c r="DT65" s="516"/>
      <c r="DU65" s="514"/>
      <c r="DV65" s="515"/>
      <c r="DW65" s="516"/>
      <c r="DX65" s="514"/>
      <c r="DY65" s="515"/>
      <c r="DZ65" s="516"/>
    </row>
    <row r="66" spans="2:130" s="250" customFormat="1" ht="15" customHeight="1" thickBot="1" x14ac:dyDescent="0.35">
      <c r="B66" s="517"/>
      <c r="C66" s="518"/>
      <c r="D66" s="519"/>
      <c r="E66" s="517"/>
      <c r="F66" s="518"/>
      <c r="G66" s="519"/>
      <c r="H66" s="517"/>
      <c r="I66" s="518"/>
      <c r="J66" s="519"/>
      <c r="K66" s="517"/>
      <c r="L66" s="518"/>
      <c r="M66" s="519"/>
      <c r="N66" s="517"/>
      <c r="O66" s="518"/>
      <c r="P66" s="519"/>
      <c r="Q66" s="517"/>
      <c r="R66" s="518"/>
      <c r="S66" s="519"/>
      <c r="T66" s="517"/>
      <c r="U66" s="518"/>
      <c r="V66" s="519"/>
      <c r="W66" s="517"/>
      <c r="X66" s="518"/>
      <c r="Y66" s="519"/>
      <c r="Z66" s="517"/>
      <c r="AA66" s="518"/>
      <c r="AB66" s="519"/>
      <c r="AC66" s="517"/>
      <c r="AD66" s="518"/>
      <c r="AE66" s="519"/>
      <c r="AF66" s="517"/>
      <c r="AG66" s="518"/>
      <c r="AH66" s="519"/>
      <c r="AI66" s="517"/>
      <c r="AJ66" s="518"/>
      <c r="AK66" s="519"/>
      <c r="AL66" s="517"/>
      <c r="AM66" s="518"/>
      <c r="AN66" s="519"/>
      <c r="AO66" s="517"/>
      <c r="AP66" s="518"/>
      <c r="AQ66" s="519"/>
      <c r="AR66" s="517"/>
      <c r="AS66" s="518"/>
      <c r="AT66" s="519"/>
      <c r="AU66" s="517"/>
      <c r="AV66" s="518"/>
      <c r="AW66" s="519"/>
      <c r="AX66" s="517"/>
      <c r="AY66" s="518"/>
      <c r="AZ66" s="519"/>
      <c r="BA66" s="517"/>
      <c r="BB66" s="518"/>
      <c r="BC66" s="519"/>
      <c r="BD66" s="517"/>
      <c r="BE66" s="518"/>
      <c r="BF66" s="519"/>
      <c r="BG66" s="517"/>
      <c r="BH66" s="518"/>
      <c r="BI66" s="519"/>
      <c r="BJ66" s="517"/>
      <c r="BK66" s="518"/>
      <c r="BL66" s="519"/>
      <c r="BM66" s="517"/>
      <c r="BN66" s="518"/>
      <c r="BO66" s="519"/>
      <c r="BP66" s="517"/>
      <c r="BQ66" s="518"/>
      <c r="BR66" s="519"/>
      <c r="BS66" s="517"/>
      <c r="BT66" s="518"/>
      <c r="BU66" s="519"/>
      <c r="BV66" s="517"/>
      <c r="BW66" s="518"/>
      <c r="BX66" s="519"/>
      <c r="BY66" s="517"/>
      <c r="BZ66" s="518"/>
      <c r="CA66" s="519"/>
      <c r="CB66" s="517"/>
      <c r="CC66" s="518"/>
      <c r="CD66" s="519"/>
      <c r="CE66" s="517"/>
      <c r="CF66" s="518"/>
      <c r="CG66" s="519"/>
      <c r="CH66" s="517"/>
      <c r="CI66" s="518"/>
      <c r="CJ66" s="519"/>
      <c r="CK66" s="517"/>
      <c r="CL66" s="518"/>
      <c r="CM66" s="519"/>
      <c r="CN66" s="517"/>
      <c r="CO66" s="518"/>
      <c r="CP66" s="519"/>
      <c r="CQ66" s="517"/>
      <c r="CR66" s="518"/>
      <c r="CS66" s="519"/>
      <c r="CT66" s="517"/>
      <c r="CU66" s="518"/>
      <c r="CV66" s="519"/>
      <c r="CW66" s="517"/>
      <c r="CX66" s="518"/>
      <c r="CY66" s="519"/>
      <c r="CZ66" s="517"/>
      <c r="DA66" s="518"/>
      <c r="DB66" s="519"/>
      <c r="DC66" s="517"/>
      <c r="DD66" s="518"/>
      <c r="DE66" s="519"/>
      <c r="DF66" s="517"/>
      <c r="DG66" s="518"/>
      <c r="DH66" s="519"/>
      <c r="DI66" s="517"/>
      <c r="DJ66" s="518"/>
      <c r="DK66" s="519"/>
      <c r="DL66" s="517"/>
      <c r="DM66" s="518"/>
      <c r="DN66" s="519"/>
      <c r="DO66" s="517"/>
      <c r="DP66" s="518"/>
      <c r="DQ66" s="519"/>
      <c r="DR66" s="517"/>
      <c r="DS66" s="518"/>
      <c r="DT66" s="519"/>
      <c r="DU66" s="517"/>
      <c r="DV66" s="518"/>
      <c r="DW66" s="519"/>
      <c r="DX66" s="517"/>
      <c r="DY66" s="518"/>
      <c r="DZ66" s="519"/>
    </row>
    <row r="67" spans="2:130" s="249" customFormat="1" ht="15" customHeight="1" thickBot="1" x14ac:dyDescent="0.35">
      <c r="B67" s="246">
        <f>B4</f>
        <v>42054</v>
      </c>
      <c r="C67" s="247"/>
      <c r="D67" s="248"/>
      <c r="E67" s="246">
        <f>B67+1</f>
        <v>42055</v>
      </c>
      <c r="F67" s="247"/>
      <c r="G67" s="248"/>
      <c r="H67" s="246">
        <f>E67+1</f>
        <v>42056</v>
      </c>
      <c r="I67" s="247"/>
      <c r="J67" s="248"/>
      <c r="K67" s="246">
        <f>H67+1</f>
        <v>42057</v>
      </c>
      <c r="L67" s="247"/>
      <c r="M67" s="248"/>
      <c r="N67" s="246">
        <f>K67+1</f>
        <v>42058</v>
      </c>
      <c r="O67" s="247"/>
      <c r="P67" s="248"/>
      <c r="Q67" s="246">
        <f>N67+1</f>
        <v>42059</v>
      </c>
      <c r="R67" s="247"/>
      <c r="S67" s="248"/>
      <c r="T67" s="246">
        <f>Q67+1</f>
        <v>42060</v>
      </c>
      <c r="U67" s="247"/>
      <c r="V67" s="248"/>
      <c r="W67" s="246">
        <f>T67+1</f>
        <v>42061</v>
      </c>
      <c r="X67" s="247"/>
      <c r="Y67" s="248"/>
      <c r="Z67" s="246">
        <f>W67+1</f>
        <v>42062</v>
      </c>
      <c r="AA67" s="247"/>
      <c r="AB67" s="248"/>
      <c r="AC67" s="246">
        <f>Z67+1</f>
        <v>42063</v>
      </c>
      <c r="AD67" s="247"/>
      <c r="AE67" s="248"/>
      <c r="AF67" s="246">
        <f>AC67+1</f>
        <v>42064</v>
      </c>
      <c r="AG67" s="247"/>
      <c r="AH67" s="248"/>
      <c r="AI67" s="246">
        <f>AF67+1</f>
        <v>42065</v>
      </c>
      <c r="AJ67" s="247"/>
      <c r="AK67" s="248"/>
      <c r="AL67" s="246">
        <f>AI67+1</f>
        <v>42066</v>
      </c>
      <c r="AM67" s="247"/>
      <c r="AN67" s="248"/>
      <c r="AO67" s="246">
        <f>AL67+1</f>
        <v>42067</v>
      </c>
      <c r="AP67" s="247"/>
      <c r="AQ67" s="248"/>
      <c r="AR67" s="246">
        <f>AO67+1</f>
        <v>42068</v>
      </c>
      <c r="AS67" s="247"/>
      <c r="AT67" s="248"/>
      <c r="AU67" s="246">
        <f>AR67+1</f>
        <v>42069</v>
      </c>
      <c r="AV67" s="247"/>
      <c r="AW67" s="248"/>
      <c r="AX67" s="246">
        <f>AU67+1</f>
        <v>42070</v>
      </c>
      <c r="AY67" s="247"/>
      <c r="AZ67" s="248"/>
      <c r="BA67" s="246">
        <f>AX67+1</f>
        <v>42071</v>
      </c>
      <c r="BB67" s="247"/>
      <c r="BC67" s="248"/>
      <c r="BD67" s="246">
        <f>BA67+1</f>
        <v>42072</v>
      </c>
      <c r="BE67" s="247"/>
      <c r="BF67" s="248"/>
      <c r="BG67" s="246">
        <f>BD67+1</f>
        <v>42073</v>
      </c>
      <c r="BH67" s="247"/>
      <c r="BI67" s="248"/>
      <c r="BJ67" s="246">
        <f>BG67+1</f>
        <v>42074</v>
      </c>
      <c r="BK67" s="247"/>
      <c r="BL67" s="248"/>
      <c r="BM67" s="246">
        <f>BJ67+1</f>
        <v>42075</v>
      </c>
      <c r="BN67" s="247"/>
      <c r="BO67" s="248"/>
      <c r="BP67" s="246">
        <f>BM67+1</f>
        <v>42076</v>
      </c>
      <c r="BQ67" s="247"/>
      <c r="BR67" s="248"/>
      <c r="BS67" s="246">
        <f>BP67+1</f>
        <v>42077</v>
      </c>
      <c r="BT67" s="247"/>
      <c r="BU67" s="248"/>
      <c r="BV67" s="246">
        <f>BS67+1</f>
        <v>42078</v>
      </c>
      <c r="BW67" s="247"/>
      <c r="BX67" s="248"/>
      <c r="BY67" s="246">
        <f>BV67+1</f>
        <v>42079</v>
      </c>
      <c r="BZ67" s="247"/>
      <c r="CA67" s="248"/>
      <c r="CB67" s="246">
        <f>BY67+1</f>
        <v>42080</v>
      </c>
      <c r="CC67" s="247"/>
      <c r="CD67" s="248"/>
      <c r="CE67" s="246">
        <f>CB67+1</f>
        <v>42081</v>
      </c>
      <c r="CF67" s="247"/>
      <c r="CG67" s="248"/>
      <c r="CH67" s="246">
        <f>CE67+1</f>
        <v>42082</v>
      </c>
      <c r="CI67" s="247"/>
      <c r="CJ67" s="248"/>
      <c r="CK67" s="246">
        <f>CH67+1</f>
        <v>42083</v>
      </c>
      <c r="CL67" s="247"/>
      <c r="CM67" s="248"/>
      <c r="CN67" s="246">
        <f>CK67+1</f>
        <v>42084</v>
      </c>
      <c r="CO67" s="247"/>
      <c r="CP67" s="248"/>
      <c r="CQ67" s="246">
        <f>CN67+1</f>
        <v>42085</v>
      </c>
      <c r="CR67" s="247"/>
      <c r="CS67" s="248"/>
      <c r="CT67" s="246">
        <f>CQ67+1</f>
        <v>42086</v>
      </c>
      <c r="CU67" s="247"/>
      <c r="CV67" s="248"/>
      <c r="CW67" s="246">
        <f>CT67+1</f>
        <v>42087</v>
      </c>
      <c r="CX67" s="247"/>
      <c r="CY67" s="248"/>
      <c r="CZ67" s="246">
        <f>CW67+1</f>
        <v>42088</v>
      </c>
      <c r="DA67" s="247"/>
      <c r="DB67" s="248"/>
      <c r="DC67" s="246">
        <f>CZ67+1</f>
        <v>42089</v>
      </c>
      <c r="DD67" s="247"/>
      <c r="DE67" s="248"/>
      <c r="DF67" s="246">
        <f>DC67+1</f>
        <v>42090</v>
      </c>
      <c r="DG67" s="247"/>
      <c r="DH67" s="248"/>
      <c r="DI67" s="246">
        <f>DF67+1</f>
        <v>42091</v>
      </c>
      <c r="DJ67" s="247"/>
      <c r="DK67" s="248"/>
      <c r="DL67" s="246">
        <f>DI67+1</f>
        <v>42092</v>
      </c>
      <c r="DM67" s="247"/>
      <c r="DN67" s="248"/>
      <c r="DO67" s="246">
        <f>DL67+1</f>
        <v>42093</v>
      </c>
      <c r="DP67" s="247"/>
      <c r="DQ67" s="248"/>
      <c r="DR67" s="246">
        <f>DO67+1</f>
        <v>42094</v>
      </c>
      <c r="DS67" s="247"/>
      <c r="DT67" s="248"/>
      <c r="DU67" s="246">
        <f>DR67+1</f>
        <v>42095</v>
      </c>
      <c r="DV67" s="247"/>
      <c r="DW67" s="248"/>
      <c r="DX67" s="246">
        <f>DU67+1</f>
        <v>42096</v>
      </c>
      <c r="DY67" s="247"/>
      <c r="DZ67" s="248"/>
    </row>
    <row r="68" spans="2:130" x14ac:dyDescent="0.3">
      <c r="B68" s="114"/>
      <c r="C68" s="115"/>
      <c r="D68" s="116"/>
      <c r="E68" s="114"/>
      <c r="F68" s="115"/>
      <c r="G68" s="116"/>
      <c r="H68" s="114"/>
      <c r="I68" s="115"/>
      <c r="J68" s="116"/>
      <c r="K68" s="114"/>
      <c r="L68" s="115"/>
      <c r="M68" s="116"/>
      <c r="N68" s="114"/>
      <c r="O68" s="115"/>
      <c r="P68" s="116"/>
      <c r="Q68" s="114"/>
      <c r="R68" s="115"/>
      <c r="S68" s="116"/>
      <c r="T68" s="114"/>
      <c r="U68" s="115"/>
      <c r="V68" s="116"/>
      <c r="W68" s="114"/>
      <c r="X68" s="115"/>
      <c r="Y68" s="116"/>
      <c r="Z68" s="114"/>
      <c r="AA68" s="115"/>
      <c r="AB68" s="116"/>
      <c r="AC68" s="114"/>
      <c r="AD68" s="115"/>
      <c r="AE68" s="116"/>
      <c r="AF68" s="114"/>
      <c r="AG68" s="115"/>
      <c r="AH68" s="116"/>
      <c r="AI68" s="114"/>
      <c r="AJ68" s="115"/>
      <c r="AK68" s="116"/>
      <c r="AL68" s="114"/>
      <c r="AM68" s="115"/>
      <c r="AN68" s="116"/>
      <c r="AO68" s="114"/>
      <c r="AP68" s="115"/>
      <c r="AQ68" s="116"/>
      <c r="AR68" s="114"/>
      <c r="AS68" s="115"/>
      <c r="AT68" s="116"/>
      <c r="AU68" s="114"/>
      <c r="AV68" s="115"/>
      <c r="AW68" s="116"/>
      <c r="AX68" s="114"/>
      <c r="AY68" s="115"/>
      <c r="AZ68" s="116"/>
      <c r="BA68" s="114"/>
      <c r="BB68" s="115"/>
      <c r="BC68" s="116"/>
      <c r="BD68" s="114"/>
      <c r="BE68" s="115"/>
      <c r="BF68" s="116"/>
      <c r="BG68" s="114"/>
      <c r="BH68" s="115"/>
      <c r="BI68" s="116"/>
      <c r="BJ68" s="114"/>
      <c r="BK68" s="115"/>
      <c r="BL68" s="116"/>
      <c r="BM68" s="114"/>
      <c r="BN68" s="115"/>
      <c r="BO68" s="116"/>
      <c r="BP68" s="114"/>
      <c r="BQ68" s="115"/>
      <c r="BR68" s="116"/>
      <c r="BS68" s="114"/>
      <c r="BT68" s="115"/>
      <c r="BU68" s="116"/>
      <c r="BV68" s="114"/>
      <c r="BW68" s="115"/>
      <c r="BX68" s="116"/>
      <c r="BY68" s="114"/>
      <c r="BZ68" s="115"/>
      <c r="CA68" s="116"/>
      <c r="CB68" s="114"/>
      <c r="CC68" s="115"/>
      <c r="CD68" s="116"/>
      <c r="CE68" s="114"/>
      <c r="CF68" s="115"/>
      <c r="CG68" s="116"/>
      <c r="CH68" s="114"/>
      <c r="CI68" s="115"/>
      <c r="CJ68" s="116"/>
      <c r="CK68" s="114"/>
      <c r="CL68" s="115"/>
      <c r="CM68" s="116"/>
      <c r="CN68" s="114"/>
      <c r="CO68" s="115"/>
      <c r="CP68" s="116"/>
      <c r="CQ68" s="114"/>
      <c r="CR68" s="115"/>
      <c r="CS68" s="116"/>
      <c r="CT68" s="114"/>
      <c r="CU68" s="115"/>
      <c r="CV68" s="116"/>
      <c r="CW68" s="114"/>
      <c r="CX68" s="115"/>
      <c r="CY68" s="116"/>
      <c r="CZ68" s="114"/>
      <c r="DA68" s="115"/>
      <c r="DB68" s="116"/>
      <c r="DC68" s="114"/>
      <c r="DD68" s="115"/>
      <c r="DE68" s="116"/>
      <c r="DF68" s="114"/>
      <c r="DG68" s="115"/>
      <c r="DH68" s="116"/>
      <c r="DI68" s="114"/>
      <c r="DJ68" s="115"/>
      <c r="DK68" s="116"/>
      <c r="DL68" s="114"/>
      <c r="DM68" s="115"/>
      <c r="DN68" s="116"/>
      <c r="DO68" s="114"/>
      <c r="DP68" s="115"/>
      <c r="DQ68" s="116"/>
      <c r="DR68" s="114"/>
      <c r="DS68" s="115"/>
      <c r="DT68" s="116"/>
      <c r="DU68" s="114"/>
      <c r="DV68" s="115"/>
      <c r="DW68" s="116"/>
      <c r="DX68" s="114"/>
      <c r="DY68" s="115"/>
      <c r="DZ68" s="116"/>
    </row>
    <row r="69" spans="2:130" x14ac:dyDescent="0.3">
      <c r="B69" s="117"/>
      <c r="C69" s="115"/>
      <c r="D69" s="116"/>
      <c r="E69" s="117"/>
      <c r="F69" s="115"/>
      <c r="G69" s="116"/>
      <c r="H69" s="117"/>
      <c r="I69" s="115"/>
      <c r="J69" s="116"/>
      <c r="K69" s="117"/>
      <c r="L69" s="115"/>
      <c r="M69" s="116"/>
      <c r="N69" s="117"/>
      <c r="O69" s="115"/>
      <c r="P69" s="116"/>
      <c r="Q69" s="117"/>
      <c r="R69" s="115"/>
      <c r="S69" s="116"/>
      <c r="T69" s="117"/>
      <c r="U69" s="115"/>
      <c r="V69" s="116"/>
      <c r="W69" s="117"/>
      <c r="X69" s="115"/>
      <c r="Y69" s="116"/>
      <c r="Z69" s="117"/>
      <c r="AA69" s="115"/>
      <c r="AB69" s="116"/>
      <c r="AC69" s="117"/>
      <c r="AD69" s="115"/>
      <c r="AE69" s="116"/>
      <c r="AF69" s="117"/>
      <c r="AG69" s="115"/>
      <c r="AH69" s="116"/>
      <c r="AI69" s="117"/>
      <c r="AJ69" s="115"/>
      <c r="AK69" s="116"/>
      <c r="AL69" s="117"/>
      <c r="AM69" s="115"/>
      <c r="AN69" s="116"/>
      <c r="AO69" s="117"/>
      <c r="AP69" s="115"/>
      <c r="AQ69" s="116"/>
      <c r="AR69" s="117"/>
      <c r="AS69" s="115"/>
      <c r="AT69" s="116"/>
      <c r="AU69" s="117"/>
      <c r="AV69" s="115"/>
      <c r="AW69" s="116"/>
      <c r="AX69" s="117"/>
      <c r="AY69" s="115"/>
      <c r="AZ69" s="116"/>
      <c r="BA69" s="117"/>
      <c r="BB69" s="115"/>
      <c r="BC69" s="116"/>
      <c r="BD69" s="117"/>
      <c r="BE69" s="115"/>
      <c r="BF69" s="116"/>
      <c r="BG69" s="117"/>
      <c r="BH69" s="115"/>
      <c r="BI69" s="116"/>
      <c r="BJ69" s="117"/>
      <c r="BK69" s="115"/>
      <c r="BL69" s="116"/>
      <c r="BM69" s="117"/>
      <c r="BN69" s="115"/>
      <c r="BO69" s="116"/>
      <c r="BP69" s="117"/>
      <c r="BQ69" s="115"/>
      <c r="BR69" s="116"/>
      <c r="BS69" s="117"/>
      <c r="BT69" s="115"/>
      <c r="BU69" s="116"/>
      <c r="BV69" s="117"/>
      <c r="BW69" s="115"/>
      <c r="BX69" s="116"/>
      <c r="BY69" s="117"/>
      <c r="BZ69" s="115"/>
      <c r="CA69" s="116"/>
      <c r="CB69" s="117"/>
      <c r="CC69" s="115"/>
      <c r="CD69" s="116"/>
      <c r="CE69" s="117"/>
      <c r="CF69" s="115"/>
      <c r="CG69" s="116"/>
      <c r="CH69" s="117"/>
      <c r="CI69" s="115"/>
      <c r="CJ69" s="116"/>
      <c r="CK69" s="117"/>
      <c r="CL69" s="115"/>
      <c r="CM69" s="116"/>
      <c r="CN69" s="117"/>
      <c r="CO69" s="115"/>
      <c r="CP69" s="116"/>
      <c r="CQ69" s="117"/>
      <c r="CR69" s="115"/>
      <c r="CS69" s="116"/>
      <c r="CT69" s="117"/>
      <c r="CU69" s="115"/>
      <c r="CV69" s="116"/>
      <c r="CW69" s="117"/>
      <c r="CX69" s="115"/>
      <c r="CY69" s="116"/>
      <c r="CZ69" s="117"/>
      <c r="DA69" s="115"/>
      <c r="DB69" s="116"/>
      <c r="DC69" s="117"/>
      <c r="DD69" s="115"/>
      <c r="DE69" s="116"/>
      <c r="DF69" s="117"/>
      <c r="DG69" s="115"/>
      <c r="DH69" s="116"/>
      <c r="DI69" s="117"/>
      <c r="DJ69" s="115"/>
      <c r="DK69" s="116"/>
      <c r="DL69" s="117"/>
      <c r="DM69" s="115"/>
      <c r="DN69" s="116"/>
      <c r="DO69" s="117"/>
      <c r="DP69" s="115"/>
      <c r="DQ69" s="116"/>
      <c r="DR69" s="117"/>
      <c r="DS69" s="115"/>
      <c r="DT69" s="116"/>
      <c r="DU69" s="117"/>
      <c r="DV69" s="115"/>
      <c r="DW69" s="116"/>
      <c r="DX69" s="117"/>
      <c r="DY69" s="115"/>
      <c r="DZ69" s="116"/>
    </row>
    <row r="70" spans="2:130" x14ac:dyDescent="0.3">
      <c r="B70" s="118"/>
      <c r="C70" s="118"/>
      <c r="D70" s="116"/>
      <c r="E70" s="118"/>
      <c r="F70" s="118"/>
      <c r="G70" s="116"/>
      <c r="H70" s="118"/>
      <c r="I70" s="118"/>
      <c r="J70" s="116"/>
      <c r="K70" s="118"/>
      <c r="L70" s="118"/>
      <c r="M70" s="116"/>
      <c r="N70" s="118"/>
      <c r="O70" s="118"/>
      <c r="P70" s="116"/>
      <c r="Q70" s="118"/>
      <c r="R70" s="118"/>
      <c r="S70" s="116"/>
      <c r="T70" s="118"/>
      <c r="U70" s="118"/>
      <c r="V70" s="116"/>
      <c r="W70" s="118"/>
      <c r="X70" s="118"/>
      <c r="Y70" s="116"/>
      <c r="Z70" s="118"/>
      <c r="AA70" s="118"/>
      <c r="AB70" s="116"/>
      <c r="AC70" s="118"/>
      <c r="AD70" s="118"/>
      <c r="AE70" s="116"/>
      <c r="AF70" s="118"/>
      <c r="AG70" s="118"/>
      <c r="AH70" s="116"/>
      <c r="AI70" s="118"/>
      <c r="AJ70" s="118"/>
      <c r="AK70" s="116"/>
      <c r="AL70" s="118"/>
      <c r="AM70" s="118"/>
      <c r="AN70" s="116"/>
      <c r="AO70" s="118"/>
      <c r="AP70" s="118"/>
      <c r="AQ70" s="116"/>
      <c r="AR70" s="118"/>
      <c r="AS70" s="118"/>
      <c r="AT70" s="116"/>
      <c r="AU70" s="118"/>
      <c r="AV70" s="118"/>
      <c r="AW70" s="116"/>
      <c r="AX70" s="118"/>
      <c r="AY70" s="118"/>
      <c r="AZ70" s="116"/>
      <c r="BA70" s="118"/>
      <c r="BB70" s="118"/>
      <c r="BC70" s="116"/>
      <c r="BD70" s="118"/>
      <c r="BE70" s="118"/>
      <c r="BF70" s="116"/>
      <c r="BG70" s="118"/>
      <c r="BH70" s="118"/>
      <c r="BI70" s="116"/>
      <c r="BJ70" s="118"/>
      <c r="BK70" s="118"/>
      <c r="BL70" s="116"/>
      <c r="BM70" s="118"/>
      <c r="BN70" s="118"/>
      <c r="BO70" s="116"/>
      <c r="BP70" s="118"/>
      <c r="BQ70" s="118"/>
      <c r="BR70" s="116"/>
      <c r="BS70" s="118"/>
      <c r="BT70" s="118"/>
      <c r="BU70" s="116"/>
      <c r="BV70" s="118"/>
      <c r="BW70" s="118"/>
      <c r="BX70" s="116"/>
      <c r="BY70" s="118"/>
      <c r="BZ70" s="118"/>
      <c r="CA70" s="116"/>
      <c r="CB70" s="118"/>
      <c r="CC70" s="118"/>
      <c r="CD70" s="116"/>
      <c r="CE70" s="118"/>
      <c r="CF70" s="118"/>
      <c r="CG70" s="116"/>
      <c r="CH70" s="118"/>
      <c r="CI70" s="118"/>
      <c r="CJ70" s="116"/>
      <c r="CK70" s="118"/>
      <c r="CL70" s="118"/>
      <c r="CM70" s="116"/>
      <c r="CN70" s="118"/>
      <c r="CO70" s="118"/>
      <c r="CP70" s="116"/>
      <c r="CQ70" s="118"/>
      <c r="CR70" s="118"/>
      <c r="CS70" s="116"/>
      <c r="CT70" s="118"/>
      <c r="CU70" s="118"/>
      <c r="CV70" s="116"/>
      <c r="CW70" s="118"/>
      <c r="CX70" s="118"/>
      <c r="CY70" s="116"/>
      <c r="CZ70" s="118"/>
      <c r="DA70" s="118"/>
      <c r="DB70" s="116"/>
      <c r="DC70" s="118"/>
      <c r="DD70" s="118"/>
      <c r="DE70" s="116"/>
      <c r="DF70" s="118"/>
      <c r="DG70" s="118"/>
      <c r="DH70" s="116"/>
      <c r="DI70" s="118"/>
      <c r="DJ70" s="118"/>
      <c r="DK70" s="116"/>
      <c r="DL70" s="118"/>
      <c r="DM70" s="118"/>
      <c r="DN70" s="116"/>
      <c r="DO70" s="118"/>
      <c r="DP70" s="118"/>
      <c r="DQ70" s="116"/>
      <c r="DR70" s="118"/>
      <c r="DS70" s="118"/>
      <c r="DT70" s="116"/>
      <c r="DU70" s="118"/>
      <c r="DV70" s="118"/>
      <c r="DW70" s="116"/>
      <c r="DX70" s="118"/>
      <c r="DY70" s="118"/>
      <c r="DZ70" s="116"/>
    </row>
    <row r="71" spans="2:130" x14ac:dyDescent="0.3">
      <c r="B71" s="119"/>
      <c r="C71" s="119"/>
      <c r="D71" s="116"/>
      <c r="E71" s="119"/>
      <c r="F71" s="119"/>
      <c r="G71" s="116"/>
      <c r="H71" s="119"/>
      <c r="I71" s="119"/>
      <c r="J71" s="116"/>
      <c r="K71" s="119"/>
      <c r="L71" s="119"/>
      <c r="M71" s="116"/>
      <c r="N71" s="119"/>
      <c r="O71" s="119"/>
      <c r="P71" s="116"/>
      <c r="Q71" s="119"/>
      <c r="R71" s="119"/>
      <c r="S71" s="116"/>
      <c r="T71" s="119"/>
      <c r="U71" s="119"/>
      <c r="V71" s="116"/>
      <c r="W71" s="119"/>
      <c r="X71" s="119"/>
      <c r="Y71" s="116"/>
      <c r="Z71" s="119"/>
      <c r="AA71" s="119"/>
      <c r="AB71" s="116"/>
      <c r="AC71" s="119"/>
      <c r="AD71" s="119"/>
      <c r="AE71" s="116"/>
      <c r="AF71" s="119"/>
      <c r="AG71" s="119"/>
      <c r="AH71" s="116"/>
      <c r="AI71" s="119"/>
      <c r="AJ71" s="119"/>
      <c r="AK71" s="116"/>
      <c r="AL71" s="119"/>
      <c r="AM71" s="119"/>
      <c r="AN71" s="116"/>
      <c r="AO71" s="119"/>
      <c r="AP71" s="119"/>
      <c r="AQ71" s="116"/>
      <c r="AR71" s="119"/>
      <c r="AS71" s="119"/>
      <c r="AT71" s="116"/>
      <c r="AU71" s="119"/>
      <c r="AV71" s="119"/>
      <c r="AW71" s="116"/>
      <c r="AX71" s="119"/>
      <c r="AY71" s="119"/>
      <c r="AZ71" s="116"/>
      <c r="BA71" s="119"/>
      <c r="BB71" s="119"/>
      <c r="BC71" s="116"/>
      <c r="BD71" s="119"/>
      <c r="BE71" s="119"/>
      <c r="BF71" s="116"/>
      <c r="BG71" s="119"/>
      <c r="BH71" s="119"/>
      <c r="BI71" s="116"/>
      <c r="BJ71" s="119"/>
      <c r="BK71" s="119"/>
      <c r="BL71" s="116"/>
      <c r="BM71" s="119"/>
      <c r="BN71" s="119"/>
      <c r="BO71" s="116"/>
      <c r="BP71" s="119"/>
      <c r="BQ71" s="119"/>
      <c r="BR71" s="116"/>
      <c r="BS71" s="119"/>
      <c r="BT71" s="119"/>
      <c r="BU71" s="116"/>
      <c r="BV71" s="119"/>
      <c r="BW71" s="119"/>
      <c r="BX71" s="116"/>
      <c r="BY71" s="119"/>
      <c r="BZ71" s="119"/>
      <c r="CA71" s="116"/>
      <c r="CB71" s="119"/>
      <c r="CC71" s="119"/>
      <c r="CD71" s="116"/>
      <c r="CE71" s="119"/>
      <c r="CF71" s="119"/>
      <c r="CG71" s="116"/>
      <c r="CH71" s="119"/>
      <c r="CI71" s="119"/>
      <c r="CJ71" s="116"/>
      <c r="CK71" s="119"/>
      <c r="CL71" s="119"/>
      <c r="CM71" s="116"/>
      <c r="CN71" s="119"/>
      <c r="CO71" s="119"/>
      <c r="CP71" s="116"/>
      <c r="CQ71" s="119"/>
      <c r="CR71" s="119"/>
      <c r="CS71" s="116"/>
      <c r="CT71" s="119"/>
      <c r="CU71" s="119"/>
      <c r="CV71" s="116"/>
      <c r="CW71" s="119"/>
      <c r="CX71" s="119"/>
      <c r="CY71" s="116"/>
      <c r="CZ71" s="119"/>
      <c r="DA71" s="119"/>
      <c r="DB71" s="116"/>
      <c r="DC71" s="119"/>
      <c r="DD71" s="119"/>
      <c r="DE71" s="116"/>
      <c r="DF71" s="119"/>
      <c r="DG71" s="119"/>
      <c r="DH71" s="116"/>
      <c r="DI71" s="119"/>
      <c r="DJ71" s="119"/>
      <c r="DK71" s="116"/>
      <c r="DL71" s="119"/>
      <c r="DM71" s="119"/>
      <c r="DN71" s="116"/>
      <c r="DO71" s="119"/>
      <c r="DP71" s="119"/>
      <c r="DQ71" s="116"/>
      <c r="DR71" s="119"/>
      <c r="DS71" s="119"/>
      <c r="DT71" s="116"/>
      <c r="DU71" s="119"/>
      <c r="DV71" s="119"/>
      <c r="DW71" s="116"/>
      <c r="DX71" s="119"/>
      <c r="DY71" s="119"/>
      <c r="DZ71" s="116"/>
    </row>
    <row r="72" spans="2:130" x14ac:dyDescent="0.3">
      <c r="B72" s="120"/>
      <c r="C72" s="121"/>
      <c r="D72" s="122"/>
      <c r="E72" s="120"/>
      <c r="F72" s="121"/>
      <c r="G72" s="122"/>
      <c r="H72" s="120"/>
      <c r="I72" s="121"/>
      <c r="J72" s="122"/>
      <c r="K72" s="120"/>
      <c r="L72" s="121"/>
      <c r="M72" s="122"/>
      <c r="N72" s="120"/>
      <c r="O72" s="121"/>
      <c r="P72" s="122"/>
      <c r="Q72" s="120"/>
      <c r="R72" s="121"/>
      <c r="S72" s="122"/>
      <c r="T72" s="120"/>
      <c r="U72" s="121"/>
      <c r="V72" s="122"/>
      <c r="W72" s="120"/>
      <c r="X72" s="121"/>
      <c r="Y72" s="122"/>
      <c r="Z72" s="120"/>
      <c r="AA72" s="121"/>
      <c r="AB72" s="122"/>
      <c r="AC72" s="120"/>
      <c r="AD72" s="121"/>
      <c r="AE72" s="122"/>
      <c r="AF72" s="120"/>
      <c r="AG72" s="121"/>
      <c r="AH72" s="122"/>
      <c r="AI72" s="120"/>
      <c r="AJ72" s="121"/>
      <c r="AK72" s="122"/>
      <c r="AL72" s="120"/>
      <c r="AM72" s="121"/>
      <c r="AN72" s="122"/>
      <c r="AO72" s="120"/>
      <c r="AP72" s="121"/>
      <c r="AQ72" s="122"/>
      <c r="AR72" s="120"/>
      <c r="AS72" s="121"/>
      <c r="AT72" s="122"/>
      <c r="AU72" s="120"/>
      <c r="AV72" s="121"/>
      <c r="AW72" s="122"/>
      <c r="AX72" s="120"/>
      <c r="AY72" s="121"/>
      <c r="AZ72" s="122"/>
      <c r="BA72" s="120"/>
      <c r="BB72" s="121"/>
      <c r="BC72" s="122"/>
      <c r="BD72" s="120"/>
      <c r="BE72" s="121"/>
      <c r="BF72" s="122"/>
      <c r="BG72" s="120"/>
      <c r="BH72" s="121"/>
      <c r="BI72" s="122"/>
      <c r="BJ72" s="120"/>
      <c r="BK72" s="121"/>
      <c r="BL72" s="122"/>
      <c r="BM72" s="120"/>
      <c r="BN72" s="121"/>
      <c r="BO72" s="122"/>
      <c r="BP72" s="120"/>
      <c r="BQ72" s="121"/>
      <c r="BR72" s="122"/>
      <c r="BS72" s="120"/>
      <c r="BT72" s="121"/>
      <c r="BU72" s="122"/>
      <c r="BV72" s="120"/>
      <c r="BW72" s="121"/>
      <c r="BX72" s="122"/>
      <c r="BY72" s="120"/>
      <c r="BZ72" s="121"/>
      <c r="CA72" s="122"/>
      <c r="CB72" s="120"/>
      <c r="CC72" s="121"/>
      <c r="CD72" s="122"/>
      <c r="CE72" s="120"/>
      <c r="CF72" s="121"/>
      <c r="CG72" s="122"/>
      <c r="CH72" s="120"/>
      <c r="CI72" s="121"/>
      <c r="CJ72" s="122"/>
      <c r="CK72" s="120"/>
      <c r="CL72" s="121"/>
      <c r="CM72" s="122"/>
      <c r="CN72" s="120"/>
      <c r="CO72" s="121"/>
      <c r="CP72" s="122"/>
      <c r="CQ72" s="120"/>
      <c r="CR72" s="121"/>
      <c r="CS72" s="122"/>
      <c r="CT72" s="120"/>
      <c r="CU72" s="121"/>
      <c r="CV72" s="122"/>
      <c r="CW72" s="120"/>
      <c r="CX72" s="121"/>
      <c r="CY72" s="122"/>
      <c r="CZ72" s="120"/>
      <c r="DA72" s="121"/>
      <c r="DB72" s="122"/>
      <c r="DC72" s="120"/>
      <c r="DD72" s="121"/>
      <c r="DE72" s="122"/>
      <c r="DF72" s="120"/>
      <c r="DG72" s="121"/>
      <c r="DH72" s="122"/>
      <c r="DI72" s="120"/>
      <c r="DJ72" s="121"/>
      <c r="DK72" s="122"/>
      <c r="DL72" s="120"/>
      <c r="DM72" s="121"/>
      <c r="DN72" s="122"/>
      <c r="DO72" s="120"/>
      <c r="DP72" s="121"/>
      <c r="DQ72" s="122"/>
      <c r="DR72" s="120"/>
      <c r="DS72" s="121"/>
      <c r="DT72" s="122"/>
      <c r="DU72" s="120"/>
      <c r="DV72" s="121"/>
      <c r="DW72" s="122"/>
      <c r="DX72" s="120"/>
      <c r="DY72" s="121"/>
      <c r="DZ72" s="122"/>
    </row>
    <row r="73" spans="2:130" x14ac:dyDescent="0.3">
      <c r="DO73" s="123"/>
      <c r="DP73" s="123"/>
      <c r="DQ73" s="124"/>
      <c r="DR73" s="123"/>
      <c r="DS73" s="123"/>
      <c r="DT73" s="124"/>
      <c r="DU73" s="123"/>
      <c r="DV73" s="123"/>
      <c r="DW73" s="124"/>
      <c r="DX73" s="123"/>
      <c r="DY73" s="123"/>
      <c r="DZ73" s="124"/>
    </row>
    <row r="74" spans="2:130" x14ac:dyDescent="0.3">
      <c r="DO74" s="7"/>
      <c r="DP74" s="7"/>
      <c r="DQ74" s="48"/>
      <c r="DR74" s="7"/>
      <c r="DS74" s="7"/>
      <c r="DT74" s="48"/>
      <c r="DU74" s="7"/>
      <c r="DV74" s="7"/>
      <c r="DW74" s="48"/>
      <c r="DX74" s="7"/>
      <c r="DY74" s="7"/>
      <c r="DZ74" s="48"/>
    </row>
    <row r="75" spans="2:130" ht="12.75" customHeight="1" x14ac:dyDescent="0.3">
      <c r="DO75" s="7"/>
      <c r="DP75" s="7"/>
      <c r="DQ75" s="48"/>
      <c r="DR75" s="7"/>
      <c r="DS75" s="7"/>
      <c r="DT75" s="48"/>
      <c r="DU75" s="7"/>
      <c r="DV75" s="7"/>
      <c r="DW75" s="48"/>
      <c r="DX75" s="7"/>
      <c r="DY75" s="7"/>
      <c r="DZ75" s="48"/>
    </row>
    <row r="76" spans="2:130" ht="12.75" customHeight="1" x14ac:dyDescent="0.3">
      <c r="DO76" s="7"/>
      <c r="DP76" s="7"/>
      <c r="DQ76" s="48"/>
      <c r="DR76" s="7"/>
      <c r="DS76" s="7"/>
      <c r="DT76" s="48"/>
      <c r="DU76" s="7"/>
      <c r="DV76" s="7"/>
      <c r="DW76" s="48"/>
      <c r="DX76" s="7"/>
      <c r="DY76" s="7"/>
      <c r="DZ76" s="48"/>
    </row>
    <row r="77" spans="2:130" x14ac:dyDescent="0.3">
      <c r="DO77" s="7"/>
      <c r="DP77" s="7"/>
      <c r="DQ77" s="48"/>
      <c r="DR77" s="7"/>
      <c r="DS77" s="7"/>
      <c r="DT77" s="48"/>
      <c r="DU77" s="7"/>
      <c r="DV77" s="7"/>
      <c r="DW77" s="48"/>
      <c r="DX77" s="7"/>
      <c r="DY77" s="7"/>
      <c r="DZ77" s="48"/>
    </row>
    <row r="78" spans="2:130" x14ac:dyDescent="0.3">
      <c r="DO78" s="7"/>
      <c r="DP78" s="7"/>
      <c r="DQ78" s="48"/>
      <c r="DR78" s="7"/>
      <c r="DS78" s="7"/>
      <c r="DT78" s="48"/>
      <c r="DU78" s="7"/>
      <c r="DV78" s="7"/>
      <c r="DW78" s="48"/>
      <c r="DX78" s="7"/>
      <c r="DY78" s="7"/>
      <c r="DZ78" s="48"/>
    </row>
    <row r="79" spans="2:130" x14ac:dyDescent="0.3">
      <c r="DO79" s="7"/>
      <c r="DP79" s="7"/>
      <c r="DQ79" s="48"/>
      <c r="DR79" s="7"/>
      <c r="DS79" s="7"/>
      <c r="DT79" s="48"/>
      <c r="DU79" s="7"/>
      <c r="DV79" s="7"/>
      <c r="DW79" s="48"/>
      <c r="DX79" s="7"/>
      <c r="DY79" s="7"/>
      <c r="DZ79" s="48"/>
    </row>
    <row r="80" spans="2:130" ht="12.75" customHeight="1" x14ac:dyDescent="0.3">
      <c r="DO80" s="7"/>
      <c r="DP80" s="7"/>
      <c r="DQ80" s="48"/>
      <c r="DR80" s="7"/>
      <c r="DS80" s="7"/>
      <c r="DT80" s="48"/>
      <c r="DU80" s="7"/>
      <c r="DV80" s="7"/>
      <c r="DW80" s="48"/>
      <c r="DX80" s="7"/>
      <c r="DY80" s="7"/>
      <c r="DZ80" s="48"/>
    </row>
    <row r="81" spans="119:130" ht="12.75" customHeight="1" x14ac:dyDescent="0.3">
      <c r="DO81" s="7"/>
      <c r="DP81" s="7"/>
      <c r="DQ81" s="48"/>
      <c r="DR81" s="7"/>
      <c r="DS81" s="7"/>
      <c r="DT81" s="48"/>
      <c r="DU81" s="7"/>
      <c r="DV81" s="7"/>
      <c r="DW81" s="48"/>
      <c r="DX81" s="7"/>
      <c r="DY81" s="7"/>
      <c r="DZ81" s="48"/>
    </row>
    <row r="82" spans="119:130" x14ac:dyDescent="0.3">
      <c r="DO82" s="7"/>
      <c r="DP82" s="7"/>
      <c r="DQ82" s="48"/>
      <c r="DR82" s="7"/>
      <c r="DS82" s="7"/>
      <c r="DT82" s="48"/>
      <c r="DU82" s="7"/>
      <c r="DV82" s="7"/>
      <c r="DW82" s="48"/>
      <c r="DX82" s="7"/>
      <c r="DY82" s="7"/>
      <c r="DZ82" s="48"/>
    </row>
    <row r="83" spans="119:130" x14ac:dyDescent="0.3">
      <c r="DO83" s="7"/>
      <c r="DP83" s="7"/>
      <c r="DQ83" s="48"/>
      <c r="DR83" s="7"/>
      <c r="DS83" s="7"/>
      <c r="DT83" s="48"/>
      <c r="DU83" s="7"/>
      <c r="DV83" s="7"/>
      <c r="DW83" s="48"/>
      <c r="DX83" s="7"/>
      <c r="DY83" s="7"/>
      <c r="DZ83" s="48"/>
    </row>
    <row r="84" spans="119:130" x14ac:dyDescent="0.3">
      <c r="DO84" s="7"/>
      <c r="DP84" s="7"/>
      <c r="DQ84" s="48"/>
      <c r="DR84" s="7"/>
      <c r="DS84" s="7"/>
      <c r="DT84" s="48"/>
      <c r="DU84" s="7"/>
      <c r="DV84" s="7"/>
      <c r="DW84" s="48"/>
      <c r="DX84" s="7"/>
      <c r="DY84" s="7"/>
      <c r="DZ84" s="48"/>
    </row>
    <row r="85" spans="119:130" x14ac:dyDescent="0.3">
      <c r="DO85" s="7"/>
      <c r="DP85" s="7"/>
      <c r="DQ85" s="48"/>
      <c r="DR85" s="7"/>
      <c r="DS85" s="7"/>
      <c r="DT85" s="48"/>
      <c r="DU85" s="7"/>
      <c r="DV85" s="7"/>
      <c r="DW85" s="48"/>
      <c r="DX85" s="7"/>
      <c r="DY85" s="7"/>
      <c r="DZ85" s="48"/>
    </row>
    <row r="86" spans="119:130" x14ac:dyDescent="0.3">
      <c r="DO86" s="7"/>
      <c r="DP86" s="7"/>
      <c r="DQ86" s="48"/>
      <c r="DR86" s="7"/>
      <c r="DS86" s="7"/>
      <c r="DT86" s="48"/>
      <c r="DU86" s="7"/>
      <c r="DV86" s="7"/>
      <c r="DW86" s="48"/>
      <c r="DX86" s="7"/>
      <c r="DY86" s="7"/>
      <c r="DZ86" s="48"/>
    </row>
    <row r="87" spans="119:130" x14ac:dyDescent="0.3">
      <c r="DO87" s="7"/>
      <c r="DP87" s="7"/>
      <c r="DQ87" s="48"/>
      <c r="DR87" s="7"/>
      <c r="DS87" s="7"/>
      <c r="DT87" s="48"/>
      <c r="DU87" s="7"/>
      <c r="DV87" s="7"/>
      <c r="DW87" s="48"/>
      <c r="DX87" s="7"/>
      <c r="DY87" s="7"/>
      <c r="DZ87" s="48"/>
    </row>
    <row r="88" spans="119:130" x14ac:dyDescent="0.3">
      <c r="DO88" s="7"/>
      <c r="DP88" s="7"/>
      <c r="DQ88" s="48"/>
      <c r="DR88" s="7"/>
      <c r="DS88" s="7"/>
      <c r="DT88" s="48"/>
      <c r="DU88" s="7"/>
      <c r="DV88" s="7"/>
      <c r="DW88" s="48"/>
      <c r="DX88" s="7"/>
      <c r="DY88" s="7"/>
      <c r="DZ88" s="48"/>
    </row>
    <row r="89" spans="119:130" x14ac:dyDescent="0.3">
      <c r="DO89" s="7"/>
      <c r="DP89" s="7"/>
      <c r="DQ89" s="48"/>
      <c r="DR89" s="7"/>
      <c r="DS89" s="7"/>
      <c r="DT89" s="48"/>
      <c r="DU89" s="7"/>
      <c r="DV89" s="7"/>
      <c r="DW89" s="48"/>
      <c r="DX89" s="7"/>
      <c r="DY89" s="7"/>
      <c r="DZ89" s="48"/>
    </row>
    <row r="90" spans="119:130" x14ac:dyDescent="0.3">
      <c r="DO90" s="7"/>
      <c r="DP90" s="7"/>
      <c r="DQ90" s="48"/>
      <c r="DR90" s="7"/>
      <c r="DS90" s="7"/>
      <c r="DT90" s="48"/>
      <c r="DU90" s="7"/>
      <c r="DV90" s="7"/>
      <c r="DW90" s="48"/>
      <c r="DX90" s="7"/>
      <c r="DY90" s="7"/>
      <c r="DZ90" s="48"/>
    </row>
    <row r="91" spans="119:130" x14ac:dyDescent="0.3">
      <c r="DO91" s="7"/>
      <c r="DP91" s="7"/>
      <c r="DQ91" s="48"/>
      <c r="DR91" s="7"/>
      <c r="DS91" s="7"/>
      <c r="DT91" s="48"/>
      <c r="DU91" s="7"/>
      <c r="DV91" s="7"/>
      <c r="DW91" s="48"/>
      <c r="DX91" s="7"/>
      <c r="DY91" s="7"/>
      <c r="DZ91" s="48"/>
    </row>
    <row r="92" spans="119:130" x14ac:dyDescent="0.3">
      <c r="DO92" s="7"/>
      <c r="DP92" s="7"/>
      <c r="DQ92" s="48"/>
      <c r="DR92" s="7"/>
      <c r="DS92" s="7"/>
      <c r="DT92" s="48"/>
      <c r="DU92" s="7"/>
      <c r="DV92" s="7"/>
      <c r="DW92" s="48"/>
      <c r="DX92" s="7"/>
      <c r="DY92" s="7"/>
      <c r="DZ92" s="48"/>
    </row>
    <row r="93" spans="119:130" x14ac:dyDescent="0.3">
      <c r="DO93" s="7"/>
      <c r="DP93" s="7"/>
      <c r="DQ93" s="48"/>
      <c r="DR93" s="7"/>
      <c r="DS93" s="7"/>
      <c r="DT93" s="48"/>
      <c r="DU93" s="7"/>
      <c r="DV93" s="7"/>
      <c r="DW93" s="48"/>
      <c r="DX93" s="7"/>
      <c r="DY93" s="7"/>
      <c r="DZ93" s="48"/>
    </row>
    <row r="94" spans="119:130" x14ac:dyDescent="0.3">
      <c r="DO94" s="7"/>
      <c r="DP94" s="7"/>
      <c r="DQ94" s="48"/>
      <c r="DR94" s="7"/>
      <c r="DS94" s="7"/>
      <c r="DT94" s="48"/>
      <c r="DU94" s="7"/>
      <c r="DV94" s="7"/>
      <c r="DW94" s="48"/>
      <c r="DX94" s="7"/>
      <c r="DY94" s="7"/>
      <c r="DZ94" s="48"/>
    </row>
    <row r="95" spans="119:130" x14ac:dyDescent="0.3">
      <c r="DO95" s="7"/>
      <c r="DP95" s="7"/>
      <c r="DQ95" s="48"/>
      <c r="DR95" s="7"/>
      <c r="DS95" s="7"/>
      <c r="DT95" s="48"/>
      <c r="DU95" s="7"/>
      <c r="DV95" s="7"/>
      <c r="DW95" s="48"/>
      <c r="DX95" s="7"/>
      <c r="DY95" s="7"/>
      <c r="DZ95" s="48"/>
    </row>
    <row r="96" spans="119:130" x14ac:dyDescent="0.3">
      <c r="DO96" s="7"/>
      <c r="DP96" s="7"/>
      <c r="DQ96" s="48"/>
      <c r="DR96" s="7"/>
      <c r="DS96" s="7"/>
      <c r="DT96" s="48"/>
      <c r="DU96" s="7"/>
      <c r="DV96" s="7"/>
      <c r="DW96" s="48"/>
      <c r="DX96" s="7"/>
      <c r="DY96" s="7"/>
      <c r="DZ96" s="48"/>
    </row>
    <row r="97" spans="119:130" x14ac:dyDescent="0.3">
      <c r="DO97" s="7"/>
      <c r="DP97" s="7"/>
      <c r="DQ97" s="48"/>
      <c r="DR97" s="7"/>
      <c r="DS97" s="7"/>
      <c r="DT97" s="48"/>
      <c r="DU97" s="7"/>
      <c r="DV97" s="7"/>
      <c r="DW97" s="48"/>
      <c r="DX97" s="7"/>
      <c r="DY97" s="7"/>
      <c r="DZ97" s="48"/>
    </row>
    <row r="98" spans="119:130" x14ac:dyDescent="0.3">
      <c r="DO98" s="7"/>
      <c r="DP98" s="7"/>
      <c r="DQ98" s="48"/>
      <c r="DR98" s="7"/>
      <c r="DS98" s="7"/>
      <c r="DT98" s="48"/>
      <c r="DU98" s="7"/>
      <c r="DV98" s="7"/>
      <c r="DW98" s="48"/>
      <c r="DX98" s="7"/>
      <c r="DY98" s="7"/>
      <c r="DZ98" s="48"/>
    </row>
    <row r="99" spans="119:130" x14ac:dyDescent="0.3">
      <c r="DO99" s="7"/>
      <c r="DP99" s="7"/>
      <c r="DQ99" s="48"/>
      <c r="DR99" s="7"/>
      <c r="DS99" s="7"/>
      <c r="DT99" s="48"/>
      <c r="DU99" s="7"/>
      <c r="DV99" s="7"/>
      <c r="DW99" s="48"/>
      <c r="DX99" s="7"/>
      <c r="DY99" s="7"/>
      <c r="DZ99" s="48"/>
    </row>
    <row r="392" spans="9:9" x14ac:dyDescent="0.3">
      <c r="I392" s="123" t="s">
        <v>4</v>
      </c>
    </row>
  </sheetData>
  <sheetProtection selectLockedCells="1"/>
  <mergeCells count="817">
    <mergeCell ref="DU66:DW66"/>
    <mergeCell ref="DX65:DZ65"/>
    <mergeCell ref="DX66:DZ66"/>
    <mergeCell ref="DI65:DK65"/>
    <mergeCell ref="DR46:DT46"/>
    <mergeCell ref="DO46:DQ46"/>
    <mergeCell ref="DL65:DN65"/>
    <mergeCell ref="DR65:DT65"/>
    <mergeCell ref="DI46:DK46"/>
    <mergeCell ref="DL66:DN66"/>
    <mergeCell ref="DL46:DN46"/>
    <mergeCell ref="DX46:DZ46"/>
    <mergeCell ref="DU65:DW65"/>
    <mergeCell ref="DR66:DT66"/>
    <mergeCell ref="DU46:DW46"/>
    <mergeCell ref="DO65:DQ65"/>
    <mergeCell ref="DI66:DK66"/>
    <mergeCell ref="DO66:DQ66"/>
    <mergeCell ref="DF65:DH65"/>
    <mergeCell ref="CT65:CV65"/>
    <mergeCell ref="CQ65:CS65"/>
    <mergeCell ref="CK65:CM65"/>
    <mergeCell ref="CK46:CM46"/>
    <mergeCell ref="CN46:CP46"/>
    <mergeCell ref="CQ46:CS46"/>
    <mergeCell ref="DC66:DE66"/>
    <mergeCell ref="CT46:CV46"/>
    <mergeCell ref="DF66:DH66"/>
    <mergeCell ref="DF46:DH46"/>
    <mergeCell ref="BP66:BR66"/>
    <mergeCell ref="BS66:BU66"/>
    <mergeCell ref="BM66:BO66"/>
    <mergeCell ref="BY66:CA66"/>
    <mergeCell ref="BM46:BO46"/>
    <mergeCell ref="BM65:BO65"/>
    <mergeCell ref="CW65:CY65"/>
    <mergeCell ref="CZ65:DB65"/>
    <mergeCell ref="DC65:DE65"/>
    <mergeCell ref="CZ66:DB66"/>
    <mergeCell ref="CW46:CY46"/>
    <mergeCell ref="CW66:CY66"/>
    <mergeCell ref="CB66:CD66"/>
    <mergeCell ref="CE66:CG66"/>
    <mergeCell ref="CE46:CG46"/>
    <mergeCell ref="CT66:CV66"/>
    <mergeCell ref="BV65:BX65"/>
    <mergeCell ref="BY65:CA65"/>
    <mergeCell ref="CQ66:CS66"/>
    <mergeCell ref="CH46:CJ46"/>
    <mergeCell ref="CB65:CD65"/>
    <mergeCell ref="CE65:CG65"/>
    <mergeCell ref="CZ46:DB46"/>
    <mergeCell ref="DC46:DE46"/>
    <mergeCell ref="BS65:BU65"/>
    <mergeCell ref="BV66:BX66"/>
    <mergeCell ref="CN66:CP66"/>
    <mergeCell ref="AR46:AT46"/>
    <mergeCell ref="AU46:AW46"/>
    <mergeCell ref="AX46:AZ46"/>
    <mergeCell ref="AO46:AQ46"/>
    <mergeCell ref="AL46:AN46"/>
    <mergeCell ref="BJ46:BL46"/>
    <mergeCell ref="BD65:BF65"/>
    <mergeCell ref="BG65:BI65"/>
    <mergeCell ref="BD46:BF46"/>
    <mergeCell ref="BG46:BI46"/>
    <mergeCell ref="BJ65:BL65"/>
    <mergeCell ref="BD66:BF66"/>
    <mergeCell ref="BG66:BI66"/>
    <mergeCell ref="CH65:CJ65"/>
    <mergeCell ref="CN65:CP65"/>
    <mergeCell ref="BP46:BR46"/>
    <mergeCell ref="BV46:BX46"/>
    <mergeCell ref="CB46:CD46"/>
    <mergeCell ref="BS46:BU46"/>
    <mergeCell ref="BY46:CA46"/>
    <mergeCell ref="BP65:BR65"/>
    <mergeCell ref="CH66:CJ66"/>
    <mergeCell ref="CK66:CM66"/>
    <mergeCell ref="BA46:BC46"/>
    <mergeCell ref="AX65:AZ65"/>
    <mergeCell ref="AU65:AW65"/>
    <mergeCell ref="AR65:AT65"/>
    <mergeCell ref="BA66:BC66"/>
    <mergeCell ref="AX66:AZ66"/>
    <mergeCell ref="E43:G43"/>
    <mergeCell ref="K43:M43"/>
    <mergeCell ref="N43:P43"/>
    <mergeCell ref="Q45:S45"/>
    <mergeCell ref="E45:G45"/>
    <mergeCell ref="H45:J45"/>
    <mergeCell ref="K45:M45"/>
    <mergeCell ref="N45:P45"/>
    <mergeCell ref="H43:J43"/>
    <mergeCell ref="Q44:S44"/>
    <mergeCell ref="Q43:S43"/>
    <mergeCell ref="AL66:AN66"/>
    <mergeCell ref="AX44:AZ44"/>
    <mergeCell ref="E44:G44"/>
    <mergeCell ref="K44:M44"/>
    <mergeCell ref="H44:J44"/>
    <mergeCell ref="BJ66:BL66"/>
    <mergeCell ref="H46:J46"/>
    <mergeCell ref="BA65:BC65"/>
    <mergeCell ref="AR66:AT66"/>
    <mergeCell ref="AU66:AW66"/>
    <mergeCell ref="Z46:AB46"/>
    <mergeCell ref="T66:V66"/>
    <mergeCell ref="T46:V46"/>
    <mergeCell ref="W46:Y46"/>
    <mergeCell ref="AO66:AQ66"/>
    <mergeCell ref="AF65:AH65"/>
    <mergeCell ref="AI65:AK65"/>
    <mergeCell ref="AO65:AQ65"/>
    <mergeCell ref="N46:P46"/>
    <mergeCell ref="N65:P65"/>
    <mergeCell ref="K46:M46"/>
    <mergeCell ref="T65:V65"/>
    <mergeCell ref="AF46:AH46"/>
    <mergeCell ref="AC46:AE46"/>
    <mergeCell ref="W66:Y66"/>
    <mergeCell ref="Q46:S46"/>
    <mergeCell ref="AC65:AE65"/>
    <mergeCell ref="AC66:AE66"/>
    <mergeCell ref="E65:G65"/>
    <mergeCell ref="H66:J66"/>
    <mergeCell ref="E66:G66"/>
    <mergeCell ref="AL65:AN65"/>
    <mergeCell ref="B46:D46"/>
    <mergeCell ref="E46:G46"/>
    <mergeCell ref="K66:M66"/>
    <mergeCell ref="K65:M65"/>
    <mergeCell ref="B65:D65"/>
    <mergeCell ref="B66:D66"/>
    <mergeCell ref="AI66:AK66"/>
    <mergeCell ref="Z65:AB65"/>
    <mergeCell ref="W65:Y65"/>
    <mergeCell ref="H65:J65"/>
    <mergeCell ref="Z66:AB66"/>
    <mergeCell ref="N66:P66"/>
    <mergeCell ref="Q66:S66"/>
    <mergeCell ref="Q65:S65"/>
    <mergeCell ref="AF66:AH66"/>
    <mergeCell ref="AI46:AK46"/>
    <mergeCell ref="AR45:AT45"/>
    <mergeCell ref="AL43:AN43"/>
    <mergeCell ref="K42:M42"/>
    <mergeCell ref="T42:V42"/>
    <mergeCell ref="Z42:AB42"/>
    <mergeCell ref="W42:Y42"/>
    <mergeCell ref="Z44:AB44"/>
    <mergeCell ref="AC43:AE43"/>
    <mergeCell ref="AC42:AE42"/>
    <mergeCell ref="AL42:AN42"/>
    <mergeCell ref="AI42:AK42"/>
    <mergeCell ref="AF42:AH42"/>
    <mergeCell ref="AF43:AH43"/>
    <mergeCell ref="AI44:AK44"/>
    <mergeCell ref="AI43:AK43"/>
    <mergeCell ref="AL44:AN44"/>
    <mergeCell ref="AF44:AH44"/>
    <mergeCell ref="AL45:AN45"/>
    <mergeCell ref="AO42:AQ42"/>
    <mergeCell ref="AC44:AE44"/>
    <mergeCell ref="AF45:AH45"/>
    <mergeCell ref="AI45:AK45"/>
    <mergeCell ref="AC45:AE45"/>
    <mergeCell ref="B42:D42"/>
    <mergeCell ref="B43:D43"/>
    <mergeCell ref="T45:V45"/>
    <mergeCell ref="W45:Y45"/>
    <mergeCell ref="Z45:AB45"/>
    <mergeCell ref="W43:Y43"/>
    <mergeCell ref="T44:V44"/>
    <mergeCell ref="W44:Y44"/>
    <mergeCell ref="T43:V43"/>
    <mergeCell ref="Z43:AB43"/>
    <mergeCell ref="N42:P42"/>
    <mergeCell ref="Q42:S42"/>
    <mergeCell ref="H42:J42"/>
    <mergeCell ref="B44:D44"/>
    <mergeCell ref="B45:D45"/>
    <mergeCell ref="E42:G42"/>
    <mergeCell ref="N44:P44"/>
    <mergeCell ref="CK42:CM42"/>
    <mergeCell ref="CE42:CG42"/>
    <mergeCell ref="BY42:CA42"/>
    <mergeCell ref="BS45:BU45"/>
    <mergeCell ref="BG45:BI45"/>
    <mergeCell ref="BM45:BO45"/>
    <mergeCell ref="BD43:BF43"/>
    <mergeCell ref="BG42:BI42"/>
    <mergeCell ref="AO43:AQ43"/>
    <mergeCell ref="AX43:AZ43"/>
    <mergeCell ref="BP45:BR45"/>
    <mergeCell ref="BD45:BF45"/>
    <mergeCell ref="BD42:BF42"/>
    <mergeCell ref="CH45:CJ45"/>
    <mergeCell ref="BY45:CA45"/>
    <mergeCell ref="BJ42:BL42"/>
    <mergeCell ref="BV42:BX42"/>
    <mergeCell ref="AU44:AW44"/>
    <mergeCell ref="BA45:BC45"/>
    <mergeCell ref="AX45:AZ45"/>
    <mergeCell ref="AU45:AW45"/>
    <mergeCell ref="AO45:AQ45"/>
    <mergeCell ref="CK43:CM43"/>
    <mergeCell ref="BM43:BO43"/>
    <mergeCell ref="CN44:CP44"/>
    <mergeCell ref="CK44:CM44"/>
    <mergeCell ref="AR44:AT44"/>
    <mergeCell ref="AR43:AT43"/>
    <mergeCell ref="AO44:AQ44"/>
    <mergeCell ref="BA43:BC43"/>
    <mergeCell ref="BP44:BR44"/>
    <mergeCell ref="BG43:BI43"/>
    <mergeCell ref="BG44:BI44"/>
    <mergeCell ref="BD44:BF44"/>
    <mergeCell ref="BA44:BC44"/>
    <mergeCell ref="AU43:AW43"/>
    <mergeCell ref="CQ42:CS42"/>
    <mergeCell ref="CW42:CY42"/>
    <mergeCell ref="BM42:BO42"/>
    <mergeCell ref="BP42:BR42"/>
    <mergeCell ref="BJ45:BL45"/>
    <mergeCell ref="BJ44:BL44"/>
    <mergeCell ref="BS44:BU44"/>
    <mergeCell ref="CE44:CG44"/>
    <mergeCell ref="CE45:CG45"/>
    <mergeCell ref="CB45:CD45"/>
    <mergeCell ref="BS42:BU42"/>
    <mergeCell ref="BV43:BX43"/>
    <mergeCell ref="BY44:CA44"/>
    <mergeCell ref="BY43:CA43"/>
    <mergeCell ref="BV44:BX44"/>
    <mergeCell ref="CN45:CP45"/>
    <mergeCell ref="BV45:BX45"/>
    <mergeCell ref="CE43:CG43"/>
    <mergeCell ref="CK45:CM45"/>
    <mergeCell ref="BM44:BO44"/>
    <mergeCell ref="BJ43:BL43"/>
    <mergeCell ref="BP43:BR43"/>
    <mergeCell ref="BS43:BU43"/>
    <mergeCell ref="CN43:CP43"/>
    <mergeCell ref="DX45:DZ45"/>
    <mergeCell ref="DF45:DH45"/>
    <mergeCell ref="CT43:CV43"/>
    <mergeCell ref="CQ44:CS44"/>
    <mergeCell ref="CT44:CV44"/>
    <mergeCell ref="CB42:CD42"/>
    <mergeCell ref="CH43:CJ43"/>
    <mergeCell ref="CH42:CJ42"/>
    <mergeCell ref="CB43:CD43"/>
    <mergeCell ref="CN42:CP42"/>
    <mergeCell ref="CT45:CV45"/>
    <mergeCell ref="CH44:CJ44"/>
    <mergeCell ref="CB44:CD44"/>
    <mergeCell ref="CQ45:CS45"/>
    <mergeCell ref="DI42:DK42"/>
    <mergeCell ref="DF42:DH42"/>
    <mergeCell ref="DC42:DE42"/>
    <mergeCell ref="DC43:DE43"/>
    <mergeCell ref="CZ42:DB42"/>
    <mergeCell ref="CW43:CY43"/>
    <mergeCell ref="DC44:DE44"/>
    <mergeCell ref="CT42:CV42"/>
    <mergeCell ref="CQ43:CS43"/>
    <mergeCell ref="CZ44:DB44"/>
    <mergeCell ref="CZ43:DB43"/>
    <mergeCell ref="CW45:CY45"/>
    <mergeCell ref="DO43:DQ43"/>
    <mergeCell ref="DR43:DT43"/>
    <mergeCell ref="CZ45:DB45"/>
    <mergeCell ref="DL45:DN45"/>
    <mergeCell ref="DI45:DK45"/>
    <mergeCell ref="DC45:DE45"/>
    <mergeCell ref="DU45:DW45"/>
    <mergeCell ref="DR45:DT45"/>
    <mergeCell ref="DO45:DQ45"/>
    <mergeCell ref="DU44:DW44"/>
    <mergeCell ref="CW44:CY44"/>
    <mergeCell ref="DX42:DZ42"/>
    <mergeCell ref="DL43:DN43"/>
    <mergeCell ref="DF43:DH43"/>
    <mergeCell ref="DI43:DK43"/>
    <mergeCell ref="DF44:DH44"/>
    <mergeCell ref="DI44:DK44"/>
    <mergeCell ref="DL44:DN44"/>
    <mergeCell ref="DU43:DW43"/>
    <mergeCell ref="DO44:DQ44"/>
    <mergeCell ref="DR44:DT44"/>
    <mergeCell ref="DO42:DQ42"/>
    <mergeCell ref="DL42:DN42"/>
    <mergeCell ref="DR42:DT42"/>
    <mergeCell ref="DU42:DW42"/>
    <mergeCell ref="DX43:DZ43"/>
    <mergeCell ref="DX44:DZ44"/>
    <mergeCell ref="DX31:DZ31"/>
    <mergeCell ref="DU32:DW32"/>
    <mergeCell ref="DL31:DN31"/>
    <mergeCell ref="DO31:DQ31"/>
    <mergeCell ref="DR32:DT32"/>
    <mergeCell ref="DO32:DQ32"/>
    <mergeCell ref="DL32:DN32"/>
    <mergeCell ref="DI34:DK34"/>
    <mergeCell ref="DI32:DK32"/>
    <mergeCell ref="DU31:DW31"/>
    <mergeCell ref="DR31:DT31"/>
    <mergeCell ref="DU33:DW33"/>
    <mergeCell ref="DX33:DZ33"/>
    <mergeCell ref="DX32:DZ32"/>
    <mergeCell ref="DI31:DK31"/>
    <mergeCell ref="CN31:CP31"/>
    <mergeCell ref="DF31:DH31"/>
    <mergeCell ref="CB31:CD31"/>
    <mergeCell ref="DO34:DQ34"/>
    <mergeCell ref="DR34:DT34"/>
    <mergeCell ref="DO33:DQ33"/>
    <mergeCell ref="DR33:DT33"/>
    <mergeCell ref="DX34:DZ34"/>
    <mergeCell ref="CN36:CP36"/>
    <mergeCell ref="CT36:CV36"/>
    <mergeCell ref="CN35:CP35"/>
    <mergeCell ref="DI33:DK33"/>
    <mergeCell ref="DL34:DN34"/>
    <mergeCell ref="DC33:DE33"/>
    <mergeCell ref="DF33:DH33"/>
    <mergeCell ref="DC34:DE34"/>
    <mergeCell ref="DU34:DW34"/>
    <mergeCell ref="CZ33:DB33"/>
    <mergeCell ref="DI35:DK35"/>
    <mergeCell ref="CZ35:DB35"/>
    <mergeCell ref="DF34:DH34"/>
    <mergeCell ref="DL33:DN33"/>
    <mergeCell ref="CN33:CP33"/>
    <mergeCell ref="CW36:CY36"/>
    <mergeCell ref="CN32:CP32"/>
    <mergeCell ref="CQ34:CS34"/>
    <mergeCell ref="CT34:CV34"/>
    <mergeCell ref="CQ33:CS33"/>
    <mergeCell ref="DI36:DK36"/>
    <mergeCell ref="CQ36:CS36"/>
    <mergeCell ref="DF36:DH36"/>
    <mergeCell ref="DF35:DH35"/>
    <mergeCell ref="DL35:DN35"/>
    <mergeCell ref="CW35:CY35"/>
    <mergeCell ref="CW34:CY34"/>
    <mergeCell ref="DC35:DE35"/>
    <mergeCell ref="CZ36:DB36"/>
    <mergeCell ref="CT35:CV35"/>
    <mergeCell ref="CZ34:DB34"/>
    <mergeCell ref="DC36:DE36"/>
    <mergeCell ref="DL36:DN36"/>
    <mergeCell ref="CW33:CY33"/>
    <mergeCell ref="CQ35:CS35"/>
    <mergeCell ref="CQ32:CS32"/>
    <mergeCell ref="CN34:CP34"/>
    <mergeCell ref="CT33:CV33"/>
    <mergeCell ref="DX36:DZ36"/>
    <mergeCell ref="DO37:DQ37"/>
    <mergeCell ref="DF37:DH37"/>
    <mergeCell ref="DX35:DZ35"/>
    <mergeCell ref="CZ37:DB37"/>
    <mergeCell ref="DL37:DN37"/>
    <mergeCell ref="CZ32:DB32"/>
    <mergeCell ref="DI37:DK37"/>
    <mergeCell ref="DO35:DQ35"/>
    <mergeCell ref="DU36:DW36"/>
    <mergeCell ref="DR35:DT35"/>
    <mergeCell ref="DF32:DH32"/>
    <mergeCell ref="DR36:DT36"/>
    <mergeCell ref="DU35:DW35"/>
    <mergeCell ref="DO36:DQ36"/>
    <mergeCell ref="DX39:DZ39"/>
    <mergeCell ref="DX37:DZ37"/>
    <mergeCell ref="CW39:CY39"/>
    <mergeCell ref="CK39:CM39"/>
    <mergeCell ref="DI39:DK39"/>
    <mergeCell ref="DC39:DE39"/>
    <mergeCell ref="DR39:DT39"/>
    <mergeCell ref="DL39:DN39"/>
    <mergeCell ref="CQ40:CS40"/>
    <mergeCell ref="CK37:CM37"/>
    <mergeCell ref="CZ39:DB39"/>
    <mergeCell ref="CN39:CP39"/>
    <mergeCell ref="DC37:DE37"/>
    <mergeCell ref="DI40:DK40"/>
    <mergeCell ref="CT39:CV39"/>
    <mergeCell ref="DU39:DW39"/>
    <mergeCell ref="DO39:DQ39"/>
    <mergeCell ref="DU37:DW37"/>
    <mergeCell ref="DR37:DT37"/>
    <mergeCell ref="DF39:DH39"/>
    <mergeCell ref="CW37:CY37"/>
    <mergeCell ref="CZ40:DB40"/>
    <mergeCell ref="DF40:DH40"/>
    <mergeCell ref="DR40:DT40"/>
    <mergeCell ref="CW41:CY41"/>
    <mergeCell ref="CW40:CY40"/>
    <mergeCell ref="CQ41:CS41"/>
    <mergeCell ref="CZ41:DB41"/>
    <mergeCell ref="CN40:CP40"/>
    <mergeCell ref="CK40:CM40"/>
    <mergeCell ref="DC41:DE41"/>
    <mergeCell ref="CN41:CP41"/>
    <mergeCell ref="CK41:CM41"/>
    <mergeCell ref="DC40:DE40"/>
    <mergeCell ref="CT41:CV41"/>
    <mergeCell ref="DX41:DZ41"/>
    <mergeCell ref="DL40:DN40"/>
    <mergeCell ref="DF41:DH41"/>
    <mergeCell ref="DO40:DQ40"/>
    <mergeCell ref="DI41:DK41"/>
    <mergeCell ref="DU40:DW40"/>
    <mergeCell ref="DX40:DZ40"/>
    <mergeCell ref="DO41:DQ41"/>
    <mergeCell ref="DU41:DW41"/>
    <mergeCell ref="DL41:DN41"/>
    <mergeCell ref="DR41:DT41"/>
    <mergeCell ref="BS36:BU36"/>
    <mergeCell ref="BP36:BR36"/>
    <mergeCell ref="CB36:CD36"/>
    <mergeCell ref="BY39:CA39"/>
    <mergeCell ref="BY37:CA37"/>
    <mergeCell ref="BV36:BX36"/>
    <mergeCell ref="CB37:CD37"/>
    <mergeCell ref="CE37:CG37"/>
    <mergeCell ref="CB40:CD40"/>
    <mergeCell ref="BS40:BU40"/>
    <mergeCell ref="BM40:BO40"/>
    <mergeCell ref="BP40:BR40"/>
    <mergeCell ref="BP39:BR39"/>
    <mergeCell ref="BM39:BO39"/>
    <mergeCell ref="CN37:CP37"/>
    <mergeCell ref="CQ37:CS37"/>
    <mergeCell ref="CT37:CV37"/>
    <mergeCell ref="CH39:CJ39"/>
    <mergeCell ref="BY40:CA40"/>
    <mergeCell ref="CH40:CJ40"/>
    <mergeCell ref="CT40:CV40"/>
    <mergeCell ref="CQ39:CS39"/>
    <mergeCell ref="BV39:BX39"/>
    <mergeCell ref="CK36:CM36"/>
    <mergeCell ref="BY41:CA41"/>
    <mergeCell ref="CE41:CG41"/>
    <mergeCell ref="CH33:CJ33"/>
    <mergeCell ref="CK33:CM33"/>
    <mergeCell ref="CE35:CG35"/>
    <mergeCell ref="CB35:CD35"/>
    <mergeCell ref="CH34:CJ34"/>
    <mergeCell ref="CB33:CD33"/>
    <mergeCell ref="CE33:CG33"/>
    <mergeCell ref="BY33:CA33"/>
    <mergeCell ref="CH41:CJ41"/>
    <mergeCell ref="CH36:CJ36"/>
    <mergeCell ref="BY35:CA35"/>
    <mergeCell ref="BY36:CA36"/>
    <mergeCell ref="CH37:CJ37"/>
    <mergeCell ref="CB41:CD41"/>
    <mergeCell ref="CB39:CD39"/>
    <mergeCell ref="CE36:CG36"/>
    <mergeCell ref="CK34:CM34"/>
    <mergeCell ref="CH35:CJ35"/>
    <mergeCell ref="CK35:CM35"/>
    <mergeCell ref="BM36:BO36"/>
    <mergeCell ref="BM34:BO34"/>
    <mergeCell ref="BY34:CA34"/>
    <mergeCell ref="CE40:CG40"/>
    <mergeCell ref="CE39:CG39"/>
    <mergeCell ref="CB34:CD34"/>
    <mergeCell ref="BJ35:BL35"/>
    <mergeCell ref="BV41:BX41"/>
    <mergeCell ref="BV40:BX40"/>
    <mergeCell ref="BV37:BX37"/>
    <mergeCell ref="BS41:BU41"/>
    <mergeCell ref="BP41:BR41"/>
    <mergeCell ref="BP37:BR37"/>
    <mergeCell ref="BS37:BU37"/>
    <mergeCell ref="BM41:BO41"/>
    <mergeCell ref="BJ36:BL36"/>
    <mergeCell ref="BJ39:BL39"/>
    <mergeCell ref="BS39:BU39"/>
    <mergeCell ref="BM37:BO37"/>
    <mergeCell ref="BM35:BO35"/>
    <mergeCell ref="BS35:BU35"/>
    <mergeCell ref="BP35:BR35"/>
    <mergeCell ref="BV35:BX35"/>
    <mergeCell ref="CE34:CG34"/>
    <mergeCell ref="H40:J40"/>
    <mergeCell ref="AI39:AK39"/>
    <mergeCell ref="AL39:AN39"/>
    <mergeCell ref="H41:J41"/>
    <mergeCell ref="K41:M41"/>
    <mergeCell ref="AC40:AE40"/>
    <mergeCell ref="Q37:S37"/>
    <mergeCell ref="Q39:S39"/>
    <mergeCell ref="N39:P39"/>
    <mergeCell ref="AI40:AK40"/>
    <mergeCell ref="W41:Y41"/>
    <mergeCell ref="Q40:S40"/>
    <mergeCell ref="Q41:S41"/>
    <mergeCell ref="T40:V40"/>
    <mergeCell ref="T41:V41"/>
    <mergeCell ref="W40:Y40"/>
    <mergeCell ref="N41:P41"/>
    <mergeCell ref="Z37:AB37"/>
    <mergeCell ref="T37:V37"/>
    <mergeCell ref="AI37:AK37"/>
    <mergeCell ref="K40:M40"/>
    <mergeCell ref="K39:M39"/>
    <mergeCell ref="Z40:AB40"/>
    <mergeCell ref="AL41:AN41"/>
    <mergeCell ref="AF41:AH41"/>
    <mergeCell ref="Z41:AB41"/>
    <mergeCell ref="AC39:AE39"/>
    <mergeCell ref="AC41:AE41"/>
    <mergeCell ref="N40:P40"/>
    <mergeCell ref="W39:Y39"/>
    <mergeCell ref="AF40:AH40"/>
    <mergeCell ref="AI41:AK41"/>
    <mergeCell ref="AF39:AH39"/>
    <mergeCell ref="T39:V39"/>
    <mergeCell ref="BG36:BI36"/>
    <mergeCell ref="AU36:AW36"/>
    <mergeCell ref="BD36:BF36"/>
    <mergeCell ref="BJ37:BL37"/>
    <mergeCell ref="BG37:BI37"/>
    <mergeCell ref="AX39:AZ39"/>
    <mergeCell ref="BD37:BF37"/>
    <mergeCell ref="BA37:BC37"/>
    <mergeCell ref="Z36:AB36"/>
    <mergeCell ref="BJ41:BL41"/>
    <mergeCell ref="AU41:AW41"/>
    <mergeCell ref="AU39:AW39"/>
    <mergeCell ref="BG40:BI40"/>
    <mergeCell ref="AU40:AW40"/>
    <mergeCell ref="BG39:BI39"/>
    <mergeCell ref="BJ40:BL40"/>
    <mergeCell ref="BD39:BF39"/>
    <mergeCell ref="BA39:BC39"/>
    <mergeCell ref="BG41:BI41"/>
    <mergeCell ref="AR41:AT41"/>
    <mergeCell ref="AO39:AQ39"/>
    <mergeCell ref="AO41:AQ41"/>
    <mergeCell ref="AL37:AN37"/>
    <mergeCell ref="AI35:AK35"/>
    <mergeCell ref="AX37:AZ37"/>
    <mergeCell ref="BD40:BF40"/>
    <mergeCell ref="AX40:AZ40"/>
    <mergeCell ref="AR40:AT40"/>
    <mergeCell ref="BD35:BF35"/>
    <mergeCell ref="BA41:BC41"/>
    <mergeCell ref="BA40:BC40"/>
    <mergeCell ref="BD41:BF41"/>
    <mergeCell ref="AX41:AZ41"/>
    <mergeCell ref="AL40:AN40"/>
    <mergeCell ref="AO40:AQ40"/>
    <mergeCell ref="AU42:AW42"/>
    <mergeCell ref="AR42:AT42"/>
    <mergeCell ref="AO36:AQ36"/>
    <mergeCell ref="AX42:AZ42"/>
    <mergeCell ref="BA42:BC42"/>
    <mergeCell ref="AR37:AT37"/>
    <mergeCell ref="AO37:AQ37"/>
    <mergeCell ref="B31:D31"/>
    <mergeCell ref="B33:D33"/>
    <mergeCell ref="E32:G32"/>
    <mergeCell ref="E31:G31"/>
    <mergeCell ref="B32:D32"/>
    <mergeCell ref="B35:D35"/>
    <mergeCell ref="B36:D36"/>
    <mergeCell ref="T36:V36"/>
    <mergeCell ref="B34:D34"/>
    <mergeCell ref="N33:P33"/>
    <mergeCell ref="H32:J32"/>
    <mergeCell ref="N35:P35"/>
    <mergeCell ref="Q35:S35"/>
    <mergeCell ref="K36:M36"/>
    <mergeCell ref="N36:P36"/>
    <mergeCell ref="Q36:S36"/>
    <mergeCell ref="T31:V31"/>
    <mergeCell ref="H31:J31"/>
    <mergeCell ref="N31:P31"/>
    <mergeCell ref="K31:M31"/>
    <mergeCell ref="Q31:S31"/>
    <mergeCell ref="H35:J35"/>
    <mergeCell ref="H34:J34"/>
    <mergeCell ref="N34:P34"/>
    <mergeCell ref="E39:G39"/>
    <mergeCell ref="E36:G36"/>
    <mergeCell ref="E33:G33"/>
    <mergeCell ref="Q34:S34"/>
    <mergeCell ref="K34:M34"/>
    <mergeCell ref="K35:M35"/>
    <mergeCell ref="H39:J39"/>
    <mergeCell ref="Q33:S33"/>
    <mergeCell ref="H33:J33"/>
    <mergeCell ref="N32:P32"/>
    <mergeCell ref="K33:M33"/>
    <mergeCell ref="B37:D37"/>
    <mergeCell ref="H37:J37"/>
    <mergeCell ref="W37:Y37"/>
    <mergeCell ref="E37:G37"/>
    <mergeCell ref="W35:Y35"/>
    <mergeCell ref="K37:M37"/>
    <mergeCell ref="N37:P37"/>
    <mergeCell ref="W36:Y36"/>
    <mergeCell ref="T32:V32"/>
    <mergeCell ref="T35:V35"/>
    <mergeCell ref="T34:V34"/>
    <mergeCell ref="K32:M32"/>
    <mergeCell ref="Q32:S32"/>
    <mergeCell ref="E34:G34"/>
    <mergeCell ref="H36:J36"/>
    <mergeCell ref="E35:G35"/>
    <mergeCell ref="T33:V33"/>
    <mergeCell ref="W33:Y33"/>
    <mergeCell ref="W34:Y34"/>
    <mergeCell ref="Z35:AB35"/>
    <mergeCell ref="BA34:BC34"/>
    <mergeCell ref="AX34:AZ34"/>
    <mergeCell ref="AR39:AT39"/>
    <mergeCell ref="AU34:AW34"/>
    <mergeCell ref="AO34:AQ34"/>
    <mergeCell ref="AL35:AN35"/>
    <mergeCell ref="AC35:AE35"/>
    <mergeCell ref="AR36:AT36"/>
    <mergeCell ref="BA36:BC36"/>
    <mergeCell ref="AX36:AZ36"/>
    <mergeCell ref="AU37:AW37"/>
    <mergeCell ref="AL34:AN34"/>
    <mergeCell ref="AI36:AK36"/>
    <mergeCell ref="AL36:AN36"/>
    <mergeCell ref="AI34:AK34"/>
    <mergeCell ref="AF37:AH37"/>
    <mergeCell ref="AC37:AE37"/>
    <mergeCell ref="AF36:AH36"/>
    <mergeCell ref="AC36:AE36"/>
    <mergeCell ref="Z39:AB39"/>
    <mergeCell ref="Z34:AB34"/>
    <mergeCell ref="BV34:BX34"/>
    <mergeCell ref="BA33:BC33"/>
    <mergeCell ref="BP34:BR34"/>
    <mergeCell ref="BS33:BU33"/>
    <mergeCell ref="CH32:CJ32"/>
    <mergeCell ref="BP33:BR33"/>
    <mergeCell ref="BM33:BO33"/>
    <mergeCell ref="BD33:BF33"/>
    <mergeCell ref="BJ33:BL33"/>
    <mergeCell ref="BG33:BI33"/>
    <mergeCell ref="BD34:BF34"/>
    <mergeCell ref="BG34:BI34"/>
    <mergeCell ref="BJ34:BL34"/>
    <mergeCell ref="Z33:AB33"/>
    <mergeCell ref="AC31:AE31"/>
    <mergeCell ref="W31:Y31"/>
    <mergeCell ref="AC32:AE32"/>
    <mergeCell ref="Z32:AB32"/>
    <mergeCell ref="W32:Y32"/>
    <mergeCell ref="Z31:AB31"/>
    <mergeCell ref="BG32:BI32"/>
    <mergeCell ref="AF32:AH32"/>
    <mergeCell ref="BD32:BF32"/>
    <mergeCell ref="BA32:BC32"/>
    <mergeCell ref="AU32:AW32"/>
    <mergeCell ref="AI32:AK32"/>
    <mergeCell ref="AL31:AN31"/>
    <mergeCell ref="BG31:BI31"/>
    <mergeCell ref="BD31:BF31"/>
    <mergeCell ref="BA31:BC31"/>
    <mergeCell ref="AF1:AH1"/>
    <mergeCell ref="AI30:AK30"/>
    <mergeCell ref="AC1:AE1"/>
    <mergeCell ref="BG35:BI35"/>
    <mergeCell ref="AC33:AE33"/>
    <mergeCell ref="AO33:AQ33"/>
    <mergeCell ref="AR33:AT33"/>
    <mergeCell ref="AC34:AE34"/>
    <mergeCell ref="BA35:BC35"/>
    <mergeCell ref="AU33:AW33"/>
    <mergeCell ref="AR34:AT34"/>
    <mergeCell ref="AL33:AN33"/>
    <mergeCell ref="AF33:AH33"/>
    <mergeCell ref="AF35:AH35"/>
    <mergeCell ref="AI33:AK33"/>
    <mergeCell ref="AR35:AT35"/>
    <mergeCell ref="AU35:AW35"/>
    <mergeCell ref="AX35:AZ35"/>
    <mergeCell ref="AF34:AH34"/>
    <mergeCell ref="AO35:AQ35"/>
    <mergeCell ref="AX33:AZ33"/>
    <mergeCell ref="AX31:AZ31"/>
    <mergeCell ref="AO31:AQ31"/>
    <mergeCell ref="AR32:AT32"/>
    <mergeCell ref="B1:D1"/>
    <mergeCell ref="K30:M30"/>
    <mergeCell ref="E1:G1"/>
    <mergeCell ref="B30:D30"/>
    <mergeCell ref="H30:J30"/>
    <mergeCell ref="N1:P1"/>
    <mergeCell ref="W1:Y1"/>
    <mergeCell ref="Q1:S1"/>
    <mergeCell ref="Z1:AB1"/>
    <mergeCell ref="E30:G30"/>
    <mergeCell ref="H1:J1"/>
    <mergeCell ref="K1:M1"/>
    <mergeCell ref="N30:P30"/>
    <mergeCell ref="T1:V1"/>
    <mergeCell ref="T30:V30"/>
    <mergeCell ref="W30:Y30"/>
    <mergeCell ref="Z30:AB30"/>
    <mergeCell ref="Q30:S30"/>
    <mergeCell ref="DX30:DZ30"/>
    <mergeCell ref="DX1:DZ1"/>
    <mergeCell ref="CW30:CY30"/>
    <mergeCell ref="CN30:CP30"/>
    <mergeCell ref="DO1:DQ1"/>
    <mergeCell ref="DL30:DN30"/>
    <mergeCell ref="DF30:DH30"/>
    <mergeCell ref="DO30:DQ30"/>
    <mergeCell ref="DI30:DK30"/>
    <mergeCell ref="CQ1:CS1"/>
    <mergeCell ref="DL1:DN1"/>
    <mergeCell ref="DC1:DE1"/>
    <mergeCell ref="DF1:DH1"/>
    <mergeCell ref="CT1:CV1"/>
    <mergeCell ref="DI1:DK1"/>
    <mergeCell ref="CZ1:DB1"/>
    <mergeCell ref="CW1:CY1"/>
    <mergeCell ref="CN1:CP1"/>
    <mergeCell ref="DR1:DT1"/>
    <mergeCell ref="DU30:DW30"/>
    <mergeCell ref="DU1:DW1"/>
    <mergeCell ref="DR30:DT30"/>
    <mergeCell ref="CQ31:CS31"/>
    <mergeCell ref="CZ31:DB31"/>
    <mergeCell ref="CT31:CV31"/>
    <mergeCell ref="DC31:DE31"/>
    <mergeCell ref="CZ30:DB30"/>
    <mergeCell ref="CQ30:CS30"/>
    <mergeCell ref="CT32:CV32"/>
    <mergeCell ref="DC32:DE32"/>
    <mergeCell ref="CW32:CY32"/>
    <mergeCell ref="DC30:DE30"/>
    <mergeCell ref="CT30:CV30"/>
    <mergeCell ref="CW31:CY31"/>
    <mergeCell ref="B41:D41"/>
    <mergeCell ref="B39:D39"/>
    <mergeCell ref="B40:D40"/>
    <mergeCell ref="E40:G40"/>
    <mergeCell ref="E41:G41"/>
    <mergeCell ref="BP30:BR30"/>
    <mergeCell ref="BS30:BU30"/>
    <mergeCell ref="BY30:CA30"/>
    <mergeCell ref="CE30:CG30"/>
    <mergeCell ref="BM30:BO30"/>
    <mergeCell ref="BV30:BX30"/>
    <mergeCell ref="BV33:BX33"/>
    <mergeCell ref="BS34:BU34"/>
    <mergeCell ref="AI31:AK31"/>
    <mergeCell ref="AR31:AT31"/>
    <mergeCell ref="BY31:CA31"/>
    <mergeCell ref="BJ31:BL31"/>
    <mergeCell ref="BS31:BU31"/>
    <mergeCell ref="AX32:AZ32"/>
    <mergeCell ref="BG30:BI30"/>
    <mergeCell ref="AF30:AH30"/>
    <mergeCell ref="AO32:AQ32"/>
    <mergeCell ref="AL32:AN32"/>
    <mergeCell ref="AL30:AN30"/>
    <mergeCell ref="BJ1:BL1"/>
    <mergeCell ref="AO1:AQ1"/>
    <mergeCell ref="AL1:AN1"/>
    <mergeCell ref="AX1:AZ1"/>
    <mergeCell ref="AR1:AT1"/>
    <mergeCell ref="AU30:AW30"/>
    <mergeCell ref="AR30:AT30"/>
    <mergeCell ref="BD30:BF30"/>
    <mergeCell ref="CK32:CM32"/>
    <mergeCell ref="CE32:CG32"/>
    <mergeCell ref="CH30:CJ30"/>
    <mergeCell ref="CK31:CM31"/>
    <mergeCell ref="BS32:BU32"/>
    <mergeCell ref="BP32:BR32"/>
    <mergeCell ref="BM32:BO32"/>
    <mergeCell ref="BJ32:BL32"/>
    <mergeCell ref="CH31:CJ31"/>
    <mergeCell ref="BP31:BR31"/>
    <mergeCell ref="BM31:BO31"/>
    <mergeCell ref="BV31:BX31"/>
    <mergeCell ref="BY32:CA32"/>
    <mergeCell ref="BV32:BX32"/>
    <mergeCell ref="CB32:CD32"/>
    <mergeCell ref="AC30:AE30"/>
    <mergeCell ref="AO30:AQ30"/>
    <mergeCell ref="BA30:BC30"/>
    <mergeCell ref="BD1:BF1"/>
    <mergeCell ref="AF31:AH31"/>
    <mergeCell ref="AU31:AW31"/>
    <mergeCell ref="CK1:CM1"/>
    <mergeCell ref="AX30:AZ30"/>
    <mergeCell ref="CB1:CD1"/>
    <mergeCell ref="AU1:AW1"/>
    <mergeCell ref="BP1:BR1"/>
    <mergeCell ref="CK30:CM30"/>
    <mergeCell ref="CH1:CJ1"/>
    <mergeCell ref="CE1:CG1"/>
    <mergeCell ref="BY1:CA1"/>
    <mergeCell ref="BS1:BU1"/>
    <mergeCell ref="BV1:BX1"/>
    <mergeCell ref="CB30:CD30"/>
    <mergeCell ref="BJ30:BL30"/>
    <mergeCell ref="BG1:BI1"/>
    <mergeCell ref="CE31:CG31"/>
    <mergeCell ref="BM1:BO1"/>
    <mergeCell ref="AI1:AK1"/>
    <mergeCell ref="BA1:BC1"/>
  </mergeCells>
  <phoneticPr fontId="0" type="noConversion"/>
  <conditionalFormatting sqref="B5:B28 E5:E28 K5:K28 N5:N28 H5:H28 Q5:Q28 AC5:AC28 AO5:AO28 BA5:BA28 BM5:BM28 BY5:BY28 CK5:CK28 CW5:CW28 DI5:DI28 DU5:DU28 W5:W28 AI5:AI28 AU5:AU28 BG5:BG28 BS5:BS28 CE5:CE28 CQ5:CQ28 DC5:DC28 DO5:DO28 Z5:Z28 AL5:AL28 AX5:AX28 BJ5:BJ28 BV5:BV28 CH5:CH28 CT5:CT28 DF5:DF28 DR5:DR28 T5:T28 AF5:AF28 AR5:AR28 BD5:BD28 BP5:BP28 CB5:CB28 CN5:CN28 CZ5:CZ28 DL5:DL28 DX5:DX28 CE39 CH39 CK39 DU39:DU40 CT39 DX39:DX41 DC39 BS39 BV39 DF39:DF40 BP39 AR39 B30:T37 BA39 BM46 CH46 AO39:AO40 CN39 Z39:Z40 AO44:AO46 BD39 BD46 BG46 BS46 BG39 AR41:AR46 CQ39 BP46 BV45:BV46 CH43 CB39:CB40 DU42 AF39:AF46 CB44:CB46 CE44:CE46 CK45:CK46 CN45:CN46 CQ45:CQ46 DF45:DF46 CW39 DR43:DR46 DU45:DU46 W39 AL39:AL46 AI39:AI46 AC39:AC40 CT44:CT46 DX43:DX46 BD44 W46 Z42:Z46 W32:Y32 U33:Y34 AC33:BC34 U35:BL36 W31:DE31 CN33:DE33 BP33:CG34 AC32:DE32 DR65:DZ66 U37:DZ37 BP35:DZ36 U30:DZ30 DI31:DZ33 CK34:DZ34 DR39:DZ39 DX34:DZ37 DX30:DZ32">
    <cfRule type="expression" dxfId="9128" priority="37022" stopIfTrue="1">
      <formula>B$4&lt;TODAY()</formula>
    </cfRule>
  </conditionalFormatting>
  <conditionalFormatting sqref="DX48:DX49 DU49:DU52 BA51:BA57 DR48 DX51:DX61 DR61 DU57:DU61 E48 H48 AU48:AU61 CN48:CN49 DC48:DC61 DI48:DI55 DO48:DO51 AC51:AC52 N61 Q60:Q61 K58:K61 AI54:AI61 AO61 BG56:BG61 AX60:AX61 CB58:CB61 BA60:BA61 CH57:CH61 BS61 BM57:BM61 BJ61 BV56:BV61 CT58:CT61 BY58:BY61 T53:T55 W57:W61 Z56:Z61 AF55:AF61 AR53:AR61 AL51:AL61 BD58:BD61 BP60:BP61 CE59:CE61 CQ61 CZ57:CZ61 CW57:CW61 DF52:DF57 DL55 CK48:CK51 CE48:CE49 CE53 CE51 CE55:CE56 CK53:CK61 CN58:CN61 CN51:CN56 DF59:DF61 DI57:DI61 DL57:DL61 DO55:DO61 DR50:DR59 DU54:DU55 B58:B61 E56:E61 H58:H61 AC54:AC55 AC60:AC61 T57:T61">
    <cfRule type="expression" dxfId="9127" priority="37023" stopIfTrue="1">
      <formula>B$4&lt;TODAY()</formula>
    </cfRule>
    <cfRule type="expression" dxfId="9126" priority="37024" stopIfTrue="1">
      <formula>WEEKDAY(B$4)=6</formula>
    </cfRule>
  </conditionalFormatting>
  <conditionalFormatting sqref="DY48:DY49 BB57 DS61 DV61 DY54:DY61 C48 F48 I58:I61 BT61 R61 O61 X61 L59:L61 AY60:AY61 AP61 CC60:CC61 BH61 BB60:BB61 CI58:CI61 BN60:BN61 BE61 BK61 CU59:CU61 BZ60:BZ61 U61 AJ56:AJ61 AG60:AG61 AA56 AM56:AM61 AV57:AV59 AS61 BQ61 DA57 CL57:CL61 CR61 DM58:DM61 DD58:DD61 DG61 AV61 CO48:CO49 CO55:CO56 CO58:CO61 CO51:CO52 DA59:DA61 DJ55 DJ58:DJ61 DP57:DP61 C58:C61 F56:F61 AD60:AD61 AA58 AA60:AA61">
    <cfRule type="expression" dxfId="9125" priority="37025" stopIfTrue="1">
      <formula>B$4&lt;TODAY()</formula>
    </cfRule>
    <cfRule type="expression" dxfId="9124" priority="37026" stopIfTrue="1">
      <formula>WEEKDAY(B$4)=6</formula>
    </cfRule>
  </conditionalFormatting>
  <conditionalFormatting sqref="DW48:DW50 BC51:BC53 DZ48:DZ61 BC57:BC61 DT53:DT55 DW53 D48 AE48 AW48:AW61 DK48:DK50 DN48:DN52 DQ48:DQ55 G48 J58:J61 M58:M61 S61 AK56:AK61 Y61 AB52 AZ58:AZ61 AQ61 CA55:CA61 BI61 CJ57:CJ61 BF61 BL58:BL61 CV59:CV61 CD58:CD61 P60:P61 AN56:AN61 AH57:AH61 AT60:AT61 BR61 BU61 BO54:BO61 CG58:CG61 CY57:CY61 DB57:DB61 CM54 CS58:CS61 DH54 DE57:DE61 V53 CP48:CP49 CP51:CP61 CM56:CM61 DH57:DH61 DK55:DK61 DK53 DQ57:DQ61 DT57:DT61 DN54:DN61 DW55:DW61 D58:D61 G56:G61 AE51 V55:V61 AB56 AE54:AE56 AB58:AB61 AE60:AE61">
    <cfRule type="expression" dxfId="9123" priority="37027" stopIfTrue="1">
      <formula>B$4&lt;TODAY()</formula>
    </cfRule>
    <cfRule type="expression" dxfId="9122" priority="37028" stopIfTrue="1">
      <formula>WEEKDAY(B$4)=6</formula>
    </cfRule>
  </conditionalFormatting>
  <conditionalFormatting sqref="BS39 BP39 CT30:CT33 CT34:CV37 CW32 CZ36 CW37:DB37 DR31 DL34:DN37 DR43 DR46:DW46 DR30:DT30 DR32:DT37 DX43:DZ46 DX33 CU30:DI30 DC33:DE33 DO30:DQ37 DI37:DK37 DF40:DH40 DF34:DH37 DC35:DE37 DI36 CW31:DC31 DC32 DC34 DI31 DL30:DL31 DI32:DN32 DU45 DX40:DX41 DU40:DW40 DU30:DW37 AO39:AO40 AR39:AT39 B30:T37 U30:V30 U33:V37 BD44 AO44:AT46 CB44:CG45 BA39:BI39 BD46:BI46 BV39:BX39 W37:CS37 BV45:BX45 DU42:DW42 AR41:AT44 CB40 CT44:CV44 CW33:CY36 DI33:DW35 CZ32:DB35 W39:AN39 CH43:CJ43 CB39:CY39 CB46:CV46 CK45:CV45 DC39:DF39 DF45:DH46 DR44:DT45 W46:AB46 Z40:AQ40 Z42:AB45 AF41:AN46 BM46:BX46 W35:BI35 W36:BL36 BP35:CS36">
    <cfRule type="expression" dxfId="9121" priority="37019" stopIfTrue="1">
      <formula>B$4&lt;TODAY()</formula>
    </cfRule>
  </conditionalFormatting>
  <conditionalFormatting sqref="N30:N37 K30:K37 H30:H37 B30:B37 E30:E37">
    <cfRule type="expression" dxfId="9120" priority="33634" stopIfTrue="1">
      <formula>B$4&lt;TODAY()</formula>
    </cfRule>
  </conditionalFormatting>
  <conditionalFormatting sqref="K30:K37 N30:N37 H30:H37 B30:B37 E30:E37">
    <cfRule type="expression" dxfId="9119" priority="33633" stopIfTrue="1">
      <formula>B$4&lt;TODAY()</formula>
    </cfRule>
  </conditionalFormatting>
  <conditionalFormatting sqref="Z39:Z40 W39 W46 Z42:Z46">
    <cfRule type="expression" dxfId="9118" priority="33632" stopIfTrue="1">
      <formula>W$4&lt;TODAY()</formula>
    </cfRule>
  </conditionalFormatting>
  <conditionalFormatting sqref="W39:AB39 W46:AB46 Z40:AB40 Z42:AB45">
    <cfRule type="expression" dxfId="9117" priority="33631" stopIfTrue="1">
      <formula>W$4&lt;TODAY()</formula>
    </cfRule>
  </conditionalFormatting>
  <conditionalFormatting sqref="W46">
    <cfRule type="expression" dxfId="9116" priority="26823" stopIfTrue="1">
      <formula>W$4&lt;TODAY()</formula>
    </cfRule>
  </conditionalFormatting>
  <conditionalFormatting sqref="W46">
    <cfRule type="expression" dxfId="9115" priority="26822" stopIfTrue="1">
      <formula>W$4&lt;TODAY()</formula>
    </cfRule>
  </conditionalFormatting>
  <conditionalFormatting sqref="B65:DQ66">
    <cfRule type="expression" dxfId="9114" priority="26203" stopIfTrue="1">
      <formula>B$4&lt;TODAY()</formula>
    </cfRule>
  </conditionalFormatting>
  <conditionalFormatting sqref="Q48 W48 Z48 AC48 AF48 AI48 AX48 BA48 BD48 BG48 BJ48 BS48 BV48 BY48 CB48 CH48 CQ48:CQ49 CT48 CW48:CW52 CZ48:CZ52 DF48:DF49 DL48:DL49 AI52 AX56:AX57 AR48 BY53:BY54 BA50:BA51 BM48:BM49 BJ51:BJ53 BM55 BY56 BJ57 N58:N59 AL48 AO48:AO52 CB50 CQ53 K48 N48 CE57:CE58 AX54 BP48:BP57 CQ56:CQ59 DL52:DL53 AR51">
    <cfRule type="expression" dxfId="9113" priority="26204" stopIfTrue="1">
      <formula>K$4&lt;TODAY()</formula>
    </cfRule>
    <cfRule type="expression" dxfId="9112" priority="26205" stopIfTrue="1">
      <formula>WEEKDAY(K$4)=6</formula>
    </cfRule>
  </conditionalFormatting>
  <conditionalFormatting sqref="I48 X48 AA48 AD48 AG48 AJ48 AM48 AS48 AV48 AY48 BB48 BN48 BQ48 BT48 BW48 CC48 CI48 CL48:CL49 CR48 CU48 CX48 DA48 DM48 DP48 L48 BK48 CF48:CF49 AS56 BW54 AP48 BH48 BE48 CX61 DD48:DD49 DG48 R48 DJ48:DJ49 BW60:BW61 CF61 DG59 DD52 O48 BQ53 BQ55:BQ56">
    <cfRule type="expression" dxfId="9111" priority="26206" stopIfTrue="1">
      <formula>H$4&lt;TODAY()</formula>
    </cfRule>
    <cfRule type="expression" dxfId="9110" priority="26207" stopIfTrue="1">
      <formula>WEEKDAY(H$4)=6</formula>
    </cfRule>
  </conditionalFormatting>
  <conditionalFormatting sqref="J48 M48 S48:S49 Y48 AB48 AK48 AQ48:AQ49 AZ48 BC48 BF48 BI48 BL48 BO48:BO49 CA48 CD48 CJ48 CM48:CM50 CS48 CV48 CY48 DB48 DE48:DE49 DH48:DH51 M55:M56 P48 AZ54 AN48:AN49 AT48 BI58:BI59 CD51 AT51 CD54 BX48 BX61 CY55 BU48:BU57 AH48 AH50:AH54 AT53:AT57 BF55 BO51:BO52 CS52 DB54 DE51:DE52 DE54:DE55 BR48:BR59 CG48:CG57 CS54 CS56">
    <cfRule type="expression" dxfId="9109" priority="26208" stopIfTrue="1">
      <formula>H$4&lt;TODAY()</formula>
    </cfRule>
    <cfRule type="expression" dxfId="9108" priority="26209" stopIfTrue="1">
      <formula>WEEKDAY(H$4)=6</formula>
    </cfRule>
  </conditionalFormatting>
  <conditionalFormatting sqref="T53">
    <cfRule type="expression" dxfId="9107" priority="26077" stopIfTrue="1">
      <formula>T$4&lt;TODAY()</formula>
    </cfRule>
    <cfRule type="expression" dxfId="9106" priority="26078" stopIfTrue="1">
      <formula>WEEKDAY(T$4)=6</formula>
    </cfRule>
  </conditionalFormatting>
  <conditionalFormatting sqref="AF50">
    <cfRule type="expression" dxfId="9105" priority="26065" stopIfTrue="1">
      <formula>AF$4&lt;TODAY()</formula>
    </cfRule>
    <cfRule type="expression" dxfId="9104" priority="26066" stopIfTrue="1">
      <formula>WEEKDAY(AF$4)=6</formula>
    </cfRule>
  </conditionalFormatting>
  <conditionalFormatting sqref="AF50">
    <cfRule type="expression" dxfId="9103" priority="26061" stopIfTrue="1">
      <formula>AF$4&lt;TODAY()</formula>
    </cfRule>
    <cfRule type="expression" dxfId="9102" priority="26062" stopIfTrue="1">
      <formula>WEEKDAY(AF$4)=6</formula>
    </cfRule>
  </conditionalFormatting>
  <conditionalFormatting sqref="BS49:BS57 BS60">
    <cfRule type="expression" dxfId="9101" priority="26053" stopIfTrue="1">
      <formula>BS$4&lt;TODAY()</formula>
    </cfRule>
    <cfRule type="expression" dxfId="9100" priority="26054" stopIfTrue="1">
      <formula>WEEKDAY(BS$4)=6</formula>
    </cfRule>
  </conditionalFormatting>
  <conditionalFormatting sqref="N58:N59">
    <cfRule type="expression" dxfId="9099" priority="25902" stopIfTrue="1">
      <formula>N$4&lt;TODAY()</formula>
    </cfRule>
    <cfRule type="expression" dxfId="9098" priority="25903" stopIfTrue="1">
      <formula>WEEKDAY(N$4)=6</formula>
    </cfRule>
  </conditionalFormatting>
  <conditionalFormatting sqref="N60">
    <cfRule type="expression" dxfId="9097" priority="25894" stopIfTrue="1">
      <formula>N$4&lt;TODAY()</formula>
    </cfRule>
    <cfRule type="expression" dxfId="9096" priority="25895" stopIfTrue="1">
      <formula>WEEKDAY(N$4)=6</formula>
    </cfRule>
  </conditionalFormatting>
  <conditionalFormatting sqref="O60">
    <cfRule type="expression" dxfId="9095" priority="25896" stopIfTrue="1">
      <formula>N$4&lt;TODAY()</formula>
    </cfRule>
    <cfRule type="expression" dxfId="9094" priority="25897" stopIfTrue="1">
      <formula>WEEKDAY(N$4)=6</formula>
    </cfRule>
  </conditionalFormatting>
  <conditionalFormatting sqref="Q58:Q59">
    <cfRule type="expression" dxfId="9093" priority="25878" stopIfTrue="1">
      <formula>Q$4&lt;TODAY()</formula>
    </cfRule>
    <cfRule type="expression" dxfId="9092" priority="25879" stopIfTrue="1">
      <formula>WEEKDAY(Q$4)=6</formula>
    </cfRule>
  </conditionalFormatting>
  <conditionalFormatting sqref="M57">
    <cfRule type="expression" dxfId="9091" priority="25876" stopIfTrue="1">
      <formula>K$4&lt;TODAY()</formula>
    </cfRule>
    <cfRule type="expression" dxfId="9090" priority="25877" stopIfTrue="1">
      <formula>WEEKDAY(K$4)=6</formula>
    </cfRule>
  </conditionalFormatting>
  <conditionalFormatting sqref="R60">
    <cfRule type="expression" dxfId="9089" priority="25862" stopIfTrue="1">
      <formula>Q$4&lt;TODAY()</formula>
    </cfRule>
    <cfRule type="expression" dxfId="9088" priority="25863" stopIfTrue="1">
      <formula>WEEKDAY(Q$4)=6</formula>
    </cfRule>
  </conditionalFormatting>
  <conditionalFormatting sqref="S60">
    <cfRule type="expression" dxfId="9087" priority="25864" stopIfTrue="1">
      <formula>Q$4&lt;TODAY()</formula>
    </cfRule>
    <cfRule type="expression" dxfId="9086" priority="25865" stopIfTrue="1">
      <formula>WEEKDAY(Q$4)=6</formula>
    </cfRule>
  </conditionalFormatting>
  <conditionalFormatting sqref="Q54">
    <cfRule type="expression" dxfId="9085" priority="25824" stopIfTrue="1">
      <formula>Q$4&lt;TODAY()</formula>
    </cfRule>
    <cfRule type="expression" dxfId="9084" priority="25825" stopIfTrue="1">
      <formula>WEEKDAY(Q$4)=6</formula>
    </cfRule>
  </conditionalFormatting>
  <conditionalFormatting sqref="S58:S59">
    <cfRule type="expression" dxfId="9083" priority="25808" stopIfTrue="1">
      <formula>Q$4&lt;TODAY()</formula>
    </cfRule>
    <cfRule type="expression" dxfId="9082" priority="25809" stopIfTrue="1">
      <formula>WEEKDAY(Q$4)=6</formula>
    </cfRule>
  </conditionalFormatting>
  <conditionalFormatting sqref="S55">
    <cfRule type="expression" dxfId="9081" priority="25800" stopIfTrue="1">
      <formula>Q$4&lt;TODAY()</formula>
    </cfRule>
    <cfRule type="expression" dxfId="9080" priority="25801" stopIfTrue="1">
      <formula>WEEKDAY(Q$4)=6</formula>
    </cfRule>
  </conditionalFormatting>
  <conditionalFormatting sqref="U55">
    <cfRule type="expression" dxfId="9079" priority="25587" stopIfTrue="1">
      <formula>T$4&lt;TODAY()</formula>
    </cfRule>
    <cfRule type="expression" dxfId="9078" priority="25588" stopIfTrue="1">
      <formula>WEEKDAY(T$4)=6</formula>
    </cfRule>
  </conditionalFormatting>
  <conditionalFormatting sqref="V55">
    <cfRule type="expression" dxfId="9077" priority="25589" stopIfTrue="1">
      <formula>T$4&lt;TODAY()</formula>
    </cfRule>
    <cfRule type="expression" dxfId="9076" priority="25590" stopIfTrue="1">
      <formula>WEEKDAY(T$4)=6</formula>
    </cfRule>
  </conditionalFormatting>
  <conditionalFormatting sqref="Q57">
    <cfRule type="expression" dxfId="9075" priority="25583" stopIfTrue="1">
      <formula>Q$4&lt;TODAY()</formula>
    </cfRule>
    <cfRule type="expression" dxfId="9074" priority="25584" stopIfTrue="1">
      <formula>WEEKDAY(Q$4)=6</formula>
    </cfRule>
  </conditionalFormatting>
  <conditionalFormatting sqref="Q57">
    <cfRule type="expression" dxfId="9073" priority="25579" stopIfTrue="1">
      <formula>Q$4&lt;TODAY()</formula>
    </cfRule>
    <cfRule type="expression" dxfId="9072" priority="25580" stopIfTrue="1">
      <formula>WEEKDAY(Q$4)=6</formula>
    </cfRule>
  </conditionalFormatting>
  <conditionalFormatting sqref="Z40">
    <cfRule type="expression" dxfId="9071" priority="25562" stopIfTrue="1">
      <formula>Z$4&lt;TODAY()</formula>
    </cfRule>
  </conditionalFormatting>
  <conditionalFormatting sqref="Z40">
    <cfRule type="expression" dxfId="9070" priority="25561" stopIfTrue="1">
      <formula>Z$4&lt;TODAY()</formula>
    </cfRule>
  </conditionalFormatting>
  <conditionalFormatting sqref="Z40">
    <cfRule type="expression" dxfId="9069" priority="25560" stopIfTrue="1">
      <formula>Z$4&lt;TODAY()</formula>
    </cfRule>
  </conditionalFormatting>
  <conditionalFormatting sqref="Z40">
    <cfRule type="expression" dxfId="9068" priority="25559" stopIfTrue="1">
      <formula>Z$4&lt;TODAY()</formula>
    </cfRule>
  </conditionalFormatting>
  <conditionalFormatting sqref="Z40">
    <cfRule type="expression" dxfId="9067" priority="25558" stopIfTrue="1">
      <formula>Z$4&lt;TODAY()</formula>
    </cfRule>
  </conditionalFormatting>
  <conditionalFormatting sqref="Z40">
    <cfRule type="expression" dxfId="9066" priority="25557" stopIfTrue="1">
      <formula>Z$4&lt;TODAY()</formula>
    </cfRule>
  </conditionalFormatting>
  <conditionalFormatting sqref="Z40">
    <cfRule type="expression" dxfId="9065" priority="25556" stopIfTrue="1">
      <formula>Z$4&lt;TODAY()</formula>
    </cfRule>
  </conditionalFormatting>
  <conditionalFormatting sqref="Z40">
    <cfRule type="expression" dxfId="9064" priority="25555" stopIfTrue="1">
      <formula>Z$4&lt;TODAY()</formula>
    </cfRule>
  </conditionalFormatting>
  <conditionalFormatting sqref="Z40">
    <cfRule type="expression" dxfId="9063" priority="25554" stopIfTrue="1">
      <formula>Z$4&lt;TODAY()</formula>
    </cfRule>
  </conditionalFormatting>
  <conditionalFormatting sqref="Z40">
    <cfRule type="expression" dxfId="9062" priority="25553" stopIfTrue="1">
      <formula>Z$4&lt;TODAY()</formula>
    </cfRule>
  </conditionalFormatting>
  <conditionalFormatting sqref="AC40">
    <cfRule type="expression" dxfId="9061" priority="25548" stopIfTrue="1">
      <formula>AC$4&lt;TODAY()</formula>
    </cfRule>
  </conditionalFormatting>
  <conditionalFormatting sqref="AC40:AE40">
    <cfRule type="expression" dxfId="9060" priority="25547" stopIfTrue="1">
      <formula>AC$4&lt;TODAY()</formula>
    </cfRule>
  </conditionalFormatting>
  <conditionalFormatting sqref="AF42">
    <cfRule type="expression" dxfId="9059" priority="25544" stopIfTrue="1">
      <formula>AF$4&lt;TODAY()</formula>
    </cfRule>
  </conditionalFormatting>
  <conditionalFormatting sqref="AF42:AH42">
    <cfRule type="expression" dxfId="9058" priority="25543" stopIfTrue="1">
      <formula>AF$4&lt;TODAY()</formula>
    </cfRule>
  </conditionalFormatting>
  <conditionalFormatting sqref="AF42">
    <cfRule type="expression" dxfId="9057" priority="25542" stopIfTrue="1">
      <formula>AF$4&lt;TODAY()</formula>
    </cfRule>
  </conditionalFormatting>
  <conditionalFormatting sqref="AF42">
    <cfRule type="expression" dxfId="9056" priority="25541" stopIfTrue="1">
      <formula>AF$4&lt;TODAY()</formula>
    </cfRule>
  </conditionalFormatting>
  <conditionalFormatting sqref="Q53">
    <cfRule type="expression" dxfId="9055" priority="25489" stopIfTrue="1">
      <formula>Q$4&lt;TODAY()</formula>
    </cfRule>
    <cfRule type="expression" dxfId="9054" priority="25490" stopIfTrue="1">
      <formula>WEEKDAY(Q$4)=6</formula>
    </cfRule>
  </conditionalFormatting>
  <conditionalFormatting sqref="Q53">
    <cfRule type="expression" dxfId="9053" priority="25485" stopIfTrue="1">
      <formula>Q$4&lt;TODAY()</formula>
    </cfRule>
    <cfRule type="expression" dxfId="9052" priority="25486" stopIfTrue="1">
      <formula>WEEKDAY(Q$4)=6</formula>
    </cfRule>
  </conditionalFormatting>
  <conditionalFormatting sqref="Q56">
    <cfRule type="expression" dxfId="9051" priority="25477" stopIfTrue="1">
      <formula>Q$4&lt;TODAY()</formula>
    </cfRule>
    <cfRule type="expression" dxfId="9050" priority="25478" stopIfTrue="1">
      <formula>WEEKDAY(Q$4)=6</formula>
    </cfRule>
  </conditionalFormatting>
  <conditionalFormatting sqref="Q56">
    <cfRule type="expression" dxfId="9049" priority="25473" stopIfTrue="1">
      <formula>Q$4&lt;TODAY()</formula>
    </cfRule>
    <cfRule type="expression" dxfId="9048" priority="25474" stopIfTrue="1">
      <formula>WEEKDAY(Q$4)=6</formula>
    </cfRule>
  </conditionalFormatting>
  <conditionalFormatting sqref="Q53">
    <cfRule type="expression" dxfId="9047" priority="25471" stopIfTrue="1">
      <formula>Q$4&lt;TODAY()</formula>
    </cfRule>
    <cfRule type="expression" dxfId="9046" priority="25472" stopIfTrue="1">
      <formula>WEEKDAY(Q$4)=6</formula>
    </cfRule>
  </conditionalFormatting>
  <conditionalFormatting sqref="Q54">
    <cfRule type="expression" dxfId="9045" priority="25463" stopIfTrue="1">
      <formula>Q$4&lt;TODAY()</formula>
    </cfRule>
    <cfRule type="expression" dxfId="9044" priority="25464" stopIfTrue="1">
      <formula>WEEKDAY(Q$4)=6</formula>
    </cfRule>
  </conditionalFormatting>
  <conditionalFormatting sqref="Q55">
    <cfRule type="expression" dxfId="9043" priority="25457" stopIfTrue="1">
      <formula>Q$4&lt;TODAY()</formula>
    </cfRule>
    <cfRule type="expression" dxfId="9042" priority="25458" stopIfTrue="1">
      <formula>WEEKDAY(Q$4)=6</formula>
    </cfRule>
  </conditionalFormatting>
  <conditionalFormatting sqref="R55">
    <cfRule type="expression" dxfId="9041" priority="25459" stopIfTrue="1">
      <formula>Q$4&lt;TODAY()</formula>
    </cfRule>
    <cfRule type="expression" dxfId="9040" priority="25460" stopIfTrue="1">
      <formula>WEEKDAY(Q$4)=6</formula>
    </cfRule>
  </conditionalFormatting>
  <conditionalFormatting sqref="Q55">
    <cfRule type="expression" dxfId="9039" priority="25453" stopIfTrue="1">
      <formula>Q$4&lt;TODAY()</formula>
    </cfRule>
    <cfRule type="expression" dxfId="9038" priority="25454" stopIfTrue="1">
      <formula>WEEKDAY(Q$4)=6</formula>
    </cfRule>
  </conditionalFormatting>
  <conditionalFormatting sqref="R55">
    <cfRule type="expression" dxfId="9037" priority="25455" stopIfTrue="1">
      <formula>Q$4&lt;TODAY()</formula>
    </cfRule>
    <cfRule type="expression" dxfId="9036" priority="25456" stopIfTrue="1">
      <formula>WEEKDAY(Q$4)=6</formula>
    </cfRule>
  </conditionalFormatting>
  <conditionalFormatting sqref="Y58:Y59">
    <cfRule type="expression" dxfId="9035" priority="25341" stopIfTrue="1">
      <formula>W$4&lt;TODAY()</formula>
    </cfRule>
    <cfRule type="expression" dxfId="9034" priority="25342" stopIfTrue="1">
      <formula>WEEKDAY(W$4)=6</formula>
    </cfRule>
  </conditionalFormatting>
  <conditionalFormatting sqref="X58">
    <cfRule type="expression" dxfId="9033" priority="25339" stopIfTrue="1">
      <formula>W$4&lt;TODAY()</formula>
    </cfRule>
    <cfRule type="expression" dxfId="9032" priority="25340" stopIfTrue="1">
      <formula>WEEKDAY(W$4)=6</formula>
    </cfRule>
  </conditionalFormatting>
  <conditionalFormatting sqref="X58">
    <cfRule type="expression" dxfId="9031" priority="25337" stopIfTrue="1">
      <formula>W$4&lt;TODAY()</formula>
    </cfRule>
    <cfRule type="expression" dxfId="9030" priority="25338" stopIfTrue="1">
      <formula>WEEKDAY(W$4)=6</formula>
    </cfRule>
  </conditionalFormatting>
  <conditionalFormatting sqref="CH44:CJ44">
    <cfRule type="expression" dxfId="9029" priority="25300" stopIfTrue="1">
      <formula>BV$4&lt;TODAY()</formula>
    </cfRule>
  </conditionalFormatting>
  <conditionalFormatting sqref="CH45">
    <cfRule type="expression" dxfId="9028" priority="25301" stopIfTrue="1">
      <formula>CB$4&lt;TODAY()</formula>
    </cfRule>
  </conditionalFormatting>
  <conditionalFormatting sqref="U53">
    <cfRule type="expression" dxfId="9027" priority="25270" stopIfTrue="1">
      <formula>T$4&lt;TODAY()</formula>
    </cfRule>
    <cfRule type="expression" dxfId="9026" priority="25271" stopIfTrue="1">
      <formula>WEEKDAY(T$4)=6</formula>
    </cfRule>
  </conditionalFormatting>
  <conditionalFormatting sqref="V53">
    <cfRule type="expression" dxfId="9025" priority="25272" stopIfTrue="1">
      <formula>T$4&lt;TODAY()</formula>
    </cfRule>
    <cfRule type="expression" dxfId="9024" priority="25273" stopIfTrue="1">
      <formula>WEEKDAY(T$4)=6</formula>
    </cfRule>
  </conditionalFormatting>
  <conditionalFormatting sqref="X60">
    <cfRule type="expression" dxfId="9023" priority="25266" stopIfTrue="1">
      <formula>W$4&lt;TODAY()</formula>
    </cfRule>
    <cfRule type="expression" dxfId="9022" priority="25267" stopIfTrue="1">
      <formula>WEEKDAY(W$4)=6</formula>
    </cfRule>
  </conditionalFormatting>
  <conditionalFormatting sqref="Y60">
    <cfRule type="expression" dxfId="9021" priority="25268" stopIfTrue="1">
      <formula>W$4&lt;TODAY()</formula>
    </cfRule>
    <cfRule type="expression" dxfId="9020" priority="25269" stopIfTrue="1">
      <formula>WEEKDAY(W$4)=6</formula>
    </cfRule>
  </conditionalFormatting>
  <conditionalFormatting sqref="V53">
    <cfRule type="expression" dxfId="9019" priority="25220" stopIfTrue="1">
      <formula>T$4&lt;TODAY()</formula>
    </cfRule>
    <cfRule type="expression" dxfId="9018" priority="25221" stopIfTrue="1">
      <formula>WEEKDAY(T$4)=6</formula>
    </cfRule>
  </conditionalFormatting>
  <conditionalFormatting sqref="U53">
    <cfRule type="expression" dxfId="9017" priority="25218" stopIfTrue="1">
      <formula>T$4&lt;TODAY()</formula>
    </cfRule>
    <cfRule type="expression" dxfId="9016" priority="25219" stopIfTrue="1">
      <formula>WEEKDAY(T$4)=6</formula>
    </cfRule>
  </conditionalFormatting>
  <conditionalFormatting sqref="U53">
    <cfRule type="expression" dxfId="9015" priority="25216" stopIfTrue="1">
      <formula>T$4&lt;TODAY()</formula>
    </cfRule>
    <cfRule type="expression" dxfId="9014" priority="25217" stopIfTrue="1">
      <formula>WEEKDAY(T$4)=6</formula>
    </cfRule>
  </conditionalFormatting>
  <conditionalFormatting sqref="AI53">
    <cfRule type="expression" dxfId="9013" priority="25190" stopIfTrue="1">
      <formula>AI$4&lt;TODAY()</formula>
    </cfRule>
    <cfRule type="expression" dxfId="9012" priority="25191" stopIfTrue="1">
      <formula>WEEKDAY(AI$4)=6</formula>
    </cfRule>
  </conditionalFormatting>
  <conditionalFormatting sqref="AI53">
    <cfRule type="expression" dxfId="9011" priority="25186" stopIfTrue="1">
      <formula>AI$4&lt;TODAY()</formula>
    </cfRule>
    <cfRule type="expression" dxfId="9010" priority="25187" stopIfTrue="1">
      <formula>WEEKDAY(AI$4)=6</formula>
    </cfRule>
  </conditionalFormatting>
  <conditionalFormatting sqref="AU39 AU46">
    <cfRule type="expression" dxfId="9009" priority="25173" stopIfTrue="1">
      <formula>AU$4&lt;TODAY()</formula>
    </cfRule>
  </conditionalFormatting>
  <conditionalFormatting sqref="AU46:AW46 AU39:AW39">
    <cfRule type="expression" dxfId="9008" priority="25172" stopIfTrue="1">
      <formula>AU$4&lt;TODAY()</formula>
    </cfRule>
  </conditionalFormatting>
  <conditionalFormatting sqref="AF51">
    <cfRule type="expression" dxfId="9007" priority="25157" stopIfTrue="1">
      <formula>AF$4&lt;TODAY()</formula>
    </cfRule>
    <cfRule type="expression" dxfId="9006" priority="25158" stopIfTrue="1">
      <formula>WEEKDAY(AF$4)=6</formula>
    </cfRule>
  </conditionalFormatting>
  <conditionalFormatting sqref="AF51">
    <cfRule type="expression" dxfId="9005" priority="25153" stopIfTrue="1">
      <formula>AF$4&lt;TODAY()</formula>
    </cfRule>
    <cfRule type="expression" dxfId="9004" priority="25154" stopIfTrue="1">
      <formula>WEEKDAY(AF$4)=6</formula>
    </cfRule>
  </conditionalFormatting>
  <conditionalFormatting sqref="AF44:AF45">
    <cfRule type="expression" dxfId="9003" priority="25091" stopIfTrue="1">
      <formula>AF$4&lt;TODAY()</formula>
    </cfRule>
  </conditionalFormatting>
  <conditionalFormatting sqref="AF44:AH45">
    <cfRule type="expression" dxfId="9002" priority="25090" stopIfTrue="1">
      <formula>AF$4&lt;TODAY()</formula>
    </cfRule>
  </conditionalFormatting>
  <conditionalFormatting sqref="AF46">
    <cfRule type="expression" dxfId="9001" priority="25089" stopIfTrue="1">
      <formula>AF$4&lt;TODAY()</formula>
    </cfRule>
  </conditionalFormatting>
  <conditionalFormatting sqref="AF46:AH46">
    <cfRule type="expression" dxfId="9000" priority="25088" stopIfTrue="1">
      <formula>AF$4&lt;TODAY()</formula>
    </cfRule>
  </conditionalFormatting>
  <conditionalFormatting sqref="AF46">
    <cfRule type="expression" dxfId="8999" priority="25087" stopIfTrue="1">
      <formula>AF$4&lt;TODAY()</formula>
    </cfRule>
  </conditionalFormatting>
  <conditionalFormatting sqref="AF46">
    <cfRule type="expression" dxfId="8998" priority="25086" stopIfTrue="1">
      <formula>AF$4&lt;TODAY()</formula>
    </cfRule>
  </conditionalFormatting>
  <conditionalFormatting sqref="AF46">
    <cfRule type="expression" dxfId="8997" priority="25085" stopIfTrue="1">
      <formula>AF$4&lt;TODAY()</formula>
    </cfRule>
  </conditionalFormatting>
  <conditionalFormatting sqref="AF46">
    <cfRule type="expression" dxfId="8996" priority="25084" stopIfTrue="1">
      <formula>AF$4&lt;TODAY()</formula>
    </cfRule>
  </conditionalFormatting>
  <conditionalFormatting sqref="AF46">
    <cfRule type="expression" dxfId="8995" priority="25083" stopIfTrue="1">
      <formula>AF$4&lt;TODAY()</formula>
    </cfRule>
  </conditionalFormatting>
  <conditionalFormatting sqref="AF46">
    <cfRule type="expression" dxfId="8994" priority="25082" stopIfTrue="1">
      <formula>AF$4&lt;TODAY()</formula>
    </cfRule>
  </conditionalFormatting>
  <conditionalFormatting sqref="AF46">
    <cfRule type="expression" dxfId="8993" priority="25081" stopIfTrue="1">
      <formula>AF$4&lt;TODAY()</formula>
    </cfRule>
  </conditionalFormatting>
  <conditionalFormatting sqref="AF46">
    <cfRule type="expression" dxfId="8992" priority="25080" stopIfTrue="1">
      <formula>AF$4&lt;TODAY()</formula>
    </cfRule>
  </conditionalFormatting>
  <conditionalFormatting sqref="AF46">
    <cfRule type="expression" dxfId="8991" priority="25079" stopIfTrue="1">
      <formula>AF$4&lt;TODAY()</formula>
    </cfRule>
  </conditionalFormatting>
  <conditionalFormatting sqref="AF46">
    <cfRule type="expression" dxfId="8990" priority="25078" stopIfTrue="1">
      <formula>AF$4&lt;TODAY()</formula>
    </cfRule>
  </conditionalFormatting>
  <conditionalFormatting sqref="AZ56">
    <cfRule type="expression" dxfId="8989" priority="25002" stopIfTrue="1">
      <formula>AX$4&lt;TODAY()</formula>
    </cfRule>
    <cfRule type="expression" dxfId="8988" priority="25003" stopIfTrue="1">
      <formula>WEEKDAY(AX$4)=6</formula>
    </cfRule>
  </conditionalFormatting>
  <conditionalFormatting sqref="AZ57">
    <cfRule type="expression" dxfId="8987" priority="24998" stopIfTrue="1">
      <formula>AX$4&lt;TODAY()</formula>
    </cfRule>
    <cfRule type="expression" dxfId="8986" priority="24999" stopIfTrue="1">
      <formula>WEEKDAY(AX$4)=6</formula>
    </cfRule>
  </conditionalFormatting>
  <conditionalFormatting sqref="AZ56">
    <cfRule type="expression" dxfId="8985" priority="24994" stopIfTrue="1">
      <formula>AX$4&lt;TODAY()</formula>
    </cfRule>
    <cfRule type="expression" dxfId="8984" priority="24995" stopIfTrue="1">
      <formula>WEEKDAY(AX$4)=6</formula>
    </cfRule>
  </conditionalFormatting>
  <conditionalFormatting sqref="AZ57">
    <cfRule type="expression" dxfId="8983" priority="24990" stopIfTrue="1">
      <formula>AX$4&lt;TODAY()</formula>
    </cfRule>
    <cfRule type="expression" dxfId="8982" priority="24991" stopIfTrue="1">
      <formula>WEEKDAY(AX$4)=6</formula>
    </cfRule>
  </conditionalFormatting>
  <conditionalFormatting sqref="AX49">
    <cfRule type="expression" dxfId="8981" priority="24984" stopIfTrue="1">
      <formula>AX$4&lt;TODAY()</formula>
    </cfRule>
    <cfRule type="expression" dxfId="8980" priority="24985" stopIfTrue="1">
      <formula>WEEKDAY(AX$4)=6</formula>
    </cfRule>
  </conditionalFormatting>
  <conditionalFormatting sqref="AZ55">
    <cfRule type="expression" dxfId="8979" priority="24952" stopIfTrue="1">
      <formula>AX$4&lt;TODAY()</formula>
    </cfRule>
    <cfRule type="expression" dxfId="8978" priority="24953" stopIfTrue="1">
      <formula>WEEKDAY(AX$4)=6</formula>
    </cfRule>
  </conditionalFormatting>
  <conditionalFormatting sqref="AO58:AO59">
    <cfRule type="expression" dxfId="8977" priority="24882" stopIfTrue="1">
      <formula>AO$4&lt;TODAY()</formula>
    </cfRule>
    <cfRule type="expression" dxfId="8976" priority="24883" stopIfTrue="1">
      <formula>WEEKDAY(AO$4)=6</formula>
    </cfRule>
  </conditionalFormatting>
  <conditionalFormatting sqref="AQ58:AQ60">
    <cfRule type="expression" dxfId="8975" priority="24884" stopIfTrue="1">
      <formula>AO$4&lt;TODAY()</formula>
    </cfRule>
    <cfRule type="expression" dxfId="8974" priority="24885" stopIfTrue="1">
      <formula>WEEKDAY(AO$4)=6</formula>
    </cfRule>
  </conditionalFormatting>
  <conditionalFormatting sqref="AP58:AP59">
    <cfRule type="expression" dxfId="8973" priority="24880" stopIfTrue="1">
      <formula>AO$4&lt;TODAY()</formula>
    </cfRule>
    <cfRule type="expression" dxfId="8972" priority="24881" stopIfTrue="1">
      <formula>WEEKDAY(AO$4)=6</formula>
    </cfRule>
  </conditionalFormatting>
  <conditionalFormatting sqref="AP58:AP59">
    <cfRule type="expression" dxfId="8971" priority="24878" stopIfTrue="1">
      <formula>AO$4&lt;TODAY()</formula>
    </cfRule>
    <cfRule type="expression" dxfId="8970" priority="24879" stopIfTrue="1">
      <formula>WEEKDAY(AO$4)=6</formula>
    </cfRule>
  </conditionalFormatting>
  <conditionalFormatting sqref="AO60">
    <cfRule type="expression" dxfId="8969" priority="24874" stopIfTrue="1">
      <formula>AO$4&lt;TODAY()</formula>
    </cfRule>
    <cfRule type="expression" dxfId="8968" priority="24875" stopIfTrue="1">
      <formula>WEEKDAY(AO$4)=6</formula>
    </cfRule>
  </conditionalFormatting>
  <conditionalFormatting sqref="AP60">
    <cfRule type="expression" dxfId="8967" priority="24876" stopIfTrue="1">
      <formula>AO$4&lt;TODAY()</formula>
    </cfRule>
    <cfRule type="expression" dxfId="8966" priority="24877" stopIfTrue="1">
      <formula>WEEKDAY(AO$4)=6</formula>
    </cfRule>
  </conditionalFormatting>
  <conditionalFormatting sqref="AO60">
    <cfRule type="expression" dxfId="8965" priority="24870" stopIfTrue="1">
      <formula>AO$4&lt;TODAY()</formula>
    </cfRule>
    <cfRule type="expression" dxfId="8964" priority="24871" stopIfTrue="1">
      <formula>WEEKDAY(AO$4)=6</formula>
    </cfRule>
  </conditionalFormatting>
  <conditionalFormatting sqref="AP60">
    <cfRule type="expression" dxfId="8963" priority="24872" stopIfTrue="1">
      <formula>AO$4&lt;TODAY()</formula>
    </cfRule>
    <cfRule type="expression" dxfId="8962" priority="24873" stopIfTrue="1">
      <formula>WEEKDAY(AO$4)=6</formula>
    </cfRule>
  </conditionalFormatting>
  <conditionalFormatting sqref="AO60">
    <cfRule type="expression" dxfId="8961" priority="24868" stopIfTrue="1">
      <formula>AO$4&lt;TODAY()</formula>
    </cfRule>
    <cfRule type="expression" dxfId="8960" priority="24869" stopIfTrue="1">
      <formula>WEEKDAY(AO$4)=6</formula>
    </cfRule>
  </conditionalFormatting>
  <conditionalFormatting sqref="AO58:AO59">
    <cfRule type="expression" dxfId="8959" priority="24864" stopIfTrue="1">
      <formula>AO$4&lt;TODAY()</formula>
    </cfRule>
    <cfRule type="expression" dxfId="8958" priority="24865" stopIfTrue="1">
      <formula>WEEKDAY(AO$4)=6</formula>
    </cfRule>
  </conditionalFormatting>
  <conditionalFormatting sqref="AP58:AP59">
    <cfRule type="expression" dxfId="8957" priority="24866" stopIfTrue="1">
      <formula>AO$4&lt;TODAY()</formula>
    </cfRule>
    <cfRule type="expression" dxfId="8956" priority="24867" stopIfTrue="1">
      <formula>WEEKDAY(AO$4)=6</formula>
    </cfRule>
  </conditionalFormatting>
  <conditionalFormatting sqref="AO58:AO59">
    <cfRule type="expression" dxfId="8955" priority="24860" stopIfTrue="1">
      <formula>AO$4&lt;TODAY()</formula>
    </cfRule>
    <cfRule type="expression" dxfId="8954" priority="24861" stopIfTrue="1">
      <formula>WEEKDAY(AO$4)=6</formula>
    </cfRule>
  </conditionalFormatting>
  <conditionalFormatting sqref="AP58:AP59">
    <cfRule type="expression" dxfId="8953" priority="24862" stopIfTrue="1">
      <formula>AO$4&lt;TODAY()</formula>
    </cfRule>
    <cfRule type="expression" dxfId="8952" priority="24863" stopIfTrue="1">
      <formula>WEEKDAY(AO$4)=6</formula>
    </cfRule>
  </conditionalFormatting>
  <conditionalFormatting sqref="AQ60">
    <cfRule type="expression" dxfId="8951" priority="24858" stopIfTrue="1">
      <formula>AO$4&lt;TODAY()</formula>
    </cfRule>
    <cfRule type="expression" dxfId="8950" priority="24859" stopIfTrue="1">
      <formula>WEEKDAY(AO$4)=6</formula>
    </cfRule>
  </conditionalFormatting>
  <conditionalFormatting sqref="AP60">
    <cfRule type="expression" dxfId="8949" priority="24856" stopIfTrue="1">
      <formula>AO$4&lt;TODAY()</formula>
    </cfRule>
    <cfRule type="expression" dxfId="8948" priority="24857" stopIfTrue="1">
      <formula>WEEKDAY(AO$4)=6</formula>
    </cfRule>
  </conditionalFormatting>
  <conditionalFormatting sqref="AP60">
    <cfRule type="expression" dxfId="8947" priority="24854" stopIfTrue="1">
      <formula>AO$4&lt;TODAY()</formula>
    </cfRule>
    <cfRule type="expression" dxfId="8946" priority="24855" stopIfTrue="1">
      <formula>WEEKDAY(AO$4)=6</formula>
    </cfRule>
  </conditionalFormatting>
  <conditionalFormatting sqref="AO56">
    <cfRule type="expression" dxfId="8945" priority="24846" stopIfTrue="1">
      <formula>AO$4&lt;TODAY()</formula>
    </cfRule>
    <cfRule type="expression" dxfId="8944" priority="24847" stopIfTrue="1">
      <formula>WEEKDAY(AO$4)=6</formula>
    </cfRule>
  </conditionalFormatting>
  <conditionalFormatting sqref="AQ57">
    <cfRule type="expression" dxfId="8943" priority="24848" stopIfTrue="1">
      <formula>AO$4&lt;TODAY()</formula>
    </cfRule>
    <cfRule type="expression" dxfId="8942" priority="24849" stopIfTrue="1">
      <formula>WEEKDAY(AO$4)=6</formula>
    </cfRule>
  </conditionalFormatting>
  <conditionalFormatting sqref="AO57">
    <cfRule type="expression" dxfId="8941" priority="24838" stopIfTrue="1">
      <formula>AO$4&lt;TODAY()</formula>
    </cfRule>
    <cfRule type="expression" dxfId="8940" priority="24839" stopIfTrue="1">
      <formula>WEEKDAY(AO$4)=6</formula>
    </cfRule>
  </conditionalFormatting>
  <conditionalFormatting sqref="AP57">
    <cfRule type="expression" dxfId="8939" priority="24840" stopIfTrue="1">
      <formula>AO$4&lt;TODAY()</formula>
    </cfRule>
    <cfRule type="expression" dxfId="8938" priority="24841" stopIfTrue="1">
      <formula>WEEKDAY(AO$4)=6</formula>
    </cfRule>
  </conditionalFormatting>
  <conditionalFormatting sqref="AO57">
    <cfRule type="expression" dxfId="8937" priority="24834" stopIfTrue="1">
      <formula>AO$4&lt;TODAY()</formula>
    </cfRule>
    <cfRule type="expression" dxfId="8936" priority="24835" stopIfTrue="1">
      <formula>WEEKDAY(AO$4)=6</formula>
    </cfRule>
  </conditionalFormatting>
  <conditionalFormatting sqref="AP57">
    <cfRule type="expression" dxfId="8935" priority="24836" stopIfTrue="1">
      <formula>AO$4&lt;TODAY()</formula>
    </cfRule>
    <cfRule type="expression" dxfId="8934" priority="24837" stopIfTrue="1">
      <formula>WEEKDAY(AO$4)=6</formula>
    </cfRule>
  </conditionalFormatting>
  <conditionalFormatting sqref="AO57">
    <cfRule type="expression" dxfId="8933" priority="24832" stopIfTrue="1">
      <formula>AO$4&lt;TODAY()</formula>
    </cfRule>
    <cfRule type="expression" dxfId="8932" priority="24833" stopIfTrue="1">
      <formula>WEEKDAY(AO$4)=6</formula>
    </cfRule>
  </conditionalFormatting>
  <conditionalFormatting sqref="AO56">
    <cfRule type="expression" dxfId="8931" priority="24828" stopIfTrue="1">
      <formula>AO$4&lt;TODAY()</formula>
    </cfRule>
    <cfRule type="expression" dxfId="8930" priority="24829" stopIfTrue="1">
      <formula>WEEKDAY(AO$4)=6</formula>
    </cfRule>
  </conditionalFormatting>
  <conditionalFormatting sqref="AO56">
    <cfRule type="expression" dxfId="8929" priority="24824" stopIfTrue="1">
      <formula>AO$4&lt;TODAY()</formula>
    </cfRule>
    <cfRule type="expression" dxfId="8928" priority="24825" stopIfTrue="1">
      <formula>WEEKDAY(AO$4)=6</formula>
    </cfRule>
  </conditionalFormatting>
  <conditionalFormatting sqref="AQ57">
    <cfRule type="expression" dxfId="8927" priority="24822" stopIfTrue="1">
      <formula>AO$4&lt;TODAY()</formula>
    </cfRule>
    <cfRule type="expression" dxfId="8926" priority="24823" stopIfTrue="1">
      <formula>WEEKDAY(AO$4)=6</formula>
    </cfRule>
  </conditionalFormatting>
  <conditionalFormatting sqref="AP57">
    <cfRule type="expression" dxfId="8925" priority="24820" stopIfTrue="1">
      <formula>AO$4&lt;TODAY()</formula>
    </cfRule>
    <cfRule type="expression" dxfId="8924" priority="24821" stopIfTrue="1">
      <formula>WEEKDAY(AO$4)=6</formula>
    </cfRule>
  </conditionalFormatting>
  <conditionalFormatting sqref="AP57">
    <cfRule type="expression" dxfId="8923" priority="24818" stopIfTrue="1">
      <formula>AO$4&lt;TODAY()</formula>
    </cfRule>
    <cfRule type="expression" dxfId="8922" priority="24819" stopIfTrue="1">
      <formula>WEEKDAY(AO$4)=6</formula>
    </cfRule>
  </conditionalFormatting>
  <conditionalFormatting sqref="BG52">
    <cfRule type="expression" dxfId="8921" priority="24806" stopIfTrue="1">
      <formula>BG$4&lt;TODAY()</formula>
    </cfRule>
    <cfRule type="expression" dxfId="8920" priority="24807" stopIfTrue="1">
      <formula>WEEKDAY(BG$4)=6</formula>
    </cfRule>
  </conditionalFormatting>
  <conditionalFormatting sqref="AI42">
    <cfRule type="expression" dxfId="8919" priority="24799" stopIfTrue="1">
      <formula>AI$4&lt;TODAY()</formula>
    </cfRule>
  </conditionalFormatting>
  <conditionalFormatting sqref="AI42:AK42">
    <cfRule type="expression" dxfId="8918" priority="24798" stopIfTrue="1">
      <formula>AI$4&lt;TODAY()</formula>
    </cfRule>
  </conditionalFormatting>
  <conditionalFormatting sqref="AI42">
    <cfRule type="expression" dxfId="8917" priority="24797" stopIfTrue="1">
      <formula>AI$4&lt;TODAY()</formula>
    </cfRule>
  </conditionalFormatting>
  <conditionalFormatting sqref="AI42">
    <cfRule type="expression" dxfId="8916" priority="24796" stopIfTrue="1">
      <formula>AI$4&lt;TODAY()</formula>
    </cfRule>
  </conditionalFormatting>
  <conditionalFormatting sqref="AO41">
    <cfRule type="expression" dxfId="8915" priority="24795" stopIfTrue="1">
      <formula>AO$4&lt;TODAY()</formula>
    </cfRule>
  </conditionalFormatting>
  <conditionalFormatting sqref="AO41:AQ41">
    <cfRule type="expression" dxfId="8914" priority="24794" stopIfTrue="1">
      <formula>AO$4&lt;TODAY()</formula>
    </cfRule>
  </conditionalFormatting>
  <conditionalFormatting sqref="AO41">
    <cfRule type="expression" dxfId="8913" priority="24793" stopIfTrue="1">
      <formula>AO$4&lt;TODAY()</formula>
    </cfRule>
  </conditionalFormatting>
  <conditionalFormatting sqref="AO41:AQ41">
    <cfRule type="expression" dxfId="8912" priority="24792" stopIfTrue="1">
      <formula>AO$4&lt;TODAY()</formula>
    </cfRule>
  </conditionalFormatting>
  <conditionalFormatting sqref="AI43">
    <cfRule type="expression" dxfId="8911" priority="24791" stopIfTrue="1">
      <formula>AI$4&lt;TODAY()</formula>
    </cfRule>
  </conditionalFormatting>
  <conditionalFormatting sqref="AI43:AK43">
    <cfRule type="expression" dxfId="8910" priority="24790" stopIfTrue="1">
      <formula>AI$4&lt;TODAY()</formula>
    </cfRule>
  </conditionalFormatting>
  <conditionalFormatting sqref="AO42">
    <cfRule type="expression" dxfId="8909" priority="24787" stopIfTrue="1">
      <formula>AO$4&lt;TODAY()</formula>
    </cfRule>
  </conditionalFormatting>
  <conditionalFormatting sqref="AO42:AQ42">
    <cfRule type="expression" dxfId="8908" priority="24786" stopIfTrue="1">
      <formula>AO$4&lt;TODAY()</formula>
    </cfRule>
  </conditionalFormatting>
  <conditionalFormatting sqref="AU40">
    <cfRule type="expression" dxfId="8907" priority="24768" stopIfTrue="1">
      <formula>AU$4&lt;TODAY()</formula>
    </cfRule>
  </conditionalFormatting>
  <conditionalFormatting sqref="AU40">
    <cfRule type="expression" dxfId="8906" priority="24767" stopIfTrue="1">
      <formula>AU$4&lt;TODAY()</formula>
    </cfRule>
  </conditionalFormatting>
  <conditionalFormatting sqref="AU40">
    <cfRule type="expression" dxfId="8905" priority="24766" stopIfTrue="1">
      <formula>AU$4&lt;TODAY()</formula>
    </cfRule>
  </conditionalFormatting>
  <conditionalFormatting sqref="AU40">
    <cfRule type="expression" dxfId="8904" priority="24765" stopIfTrue="1">
      <formula>AU$4&lt;TODAY()</formula>
    </cfRule>
  </conditionalFormatting>
  <conditionalFormatting sqref="AU42">
    <cfRule type="expression" dxfId="8903" priority="24764" stopIfTrue="1">
      <formula>AU$4&lt;TODAY()</formula>
    </cfRule>
  </conditionalFormatting>
  <conditionalFormatting sqref="AU42">
    <cfRule type="expression" dxfId="8902" priority="24763" stopIfTrue="1">
      <formula>AU$4&lt;TODAY()</formula>
    </cfRule>
  </conditionalFormatting>
  <conditionalFormatting sqref="AU42">
    <cfRule type="expression" dxfId="8901" priority="24762" stopIfTrue="1">
      <formula>AU$4&lt;TODAY()</formula>
    </cfRule>
  </conditionalFormatting>
  <conditionalFormatting sqref="AU42">
    <cfRule type="expression" dxfId="8900" priority="24761" stopIfTrue="1">
      <formula>AU$4&lt;TODAY()</formula>
    </cfRule>
  </conditionalFormatting>
  <conditionalFormatting sqref="BD52">
    <cfRule type="expression" dxfId="8899" priority="24753" stopIfTrue="1">
      <formula>BD$4&lt;TODAY()</formula>
    </cfRule>
    <cfRule type="expression" dxfId="8898" priority="24754" stopIfTrue="1">
      <formula>WEEKDAY(BD$4)=6</formula>
    </cfRule>
  </conditionalFormatting>
  <conditionalFormatting sqref="BA49">
    <cfRule type="expression" dxfId="8897" priority="24749" stopIfTrue="1">
      <formula>BA$4&lt;TODAY()</formula>
    </cfRule>
    <cfRule type="expression" dxfId="8896" priority="24750" stopIfTrue="1">
      <formula>WEEKDAY(BA$4)=6</formula>
    </cfRule>
  </conditionalFormatting>
  <conditionalFormatting sqref="BB49">
    <cfRule type="expression" dxfId="8895" priority="24745" stopIfTrue="1">
      <formula>BA$4&lt;TODAY()</formula>
    </cfRule>
    <cfRule type="expression" dxfId="8894" priority="24746" stopIfTrue="1">
      <formula>WEEKDAY(BA$4)=6</formula>
    </cfRule>
  </conditionalFormatting>
  <conditionalFormatting sqref="BC49">
    <cfRule type="expression" dxfId="8893" priority="24747" stopIfTrue="1">
      <formula>BA$4&lt;TODAY()</formula>
    </cfRule>
    <cfRule type="expression" dxfId="8892" priority="24748" stopIfTrue="1">
      <formula>WEEKDAY(BA$4)=6</formula>
    </cfRule>
  </conditionalFormatting>
  <conditionalFormatting sqref="BG49">
    <cfRule type="expression" dxfId="8891" priority="24731" stopIfTrue="1">
      <formula>BG$4&lt;TODAY()</formula>
    </cfRule>
    <cfRule type="expression" dxfId="8890" priority="24732" stopIfTrue="1">
      <formula>WEEKDAY(BG$4)=6</formula>
    </cfRule>
  </conditionalFormatting>
  <conditionalFormatting sqref="BF49 BI51">
    <cfRule type="expression" dxfId="8889" priority="24735" stopIfTrue="1">
      <formula>BD$4&lt;TODAY()</formula>
    </cfRule>
    <cfRule type="expression" dxfId="8888" priority="24736" stopIfTrue="1">
      <formula>WEEKDAY(BD$4)=6</formula>
    </cfRule>
  </conditionalFormatting>
  <conditionalFormatting sqref="BG50">
    <cfRule type="expression" dxfId="8887" priority="24723" stopIfTrue="1">
      <formula>BG$4&lt;TODAY()</formula>
    </cfRule>
    <cfRule type="expression" dxfId="8886" priority="24724" stopIfTrue="1">
      <formula>WEEKDAY(BG$4)=6</formula>
    </cfRule>
  </conditionalFormatting>
  <conditionalFormatting sqref="BJ49:BJ50">
    <cfRule type="expression" dxfId="8885" priority="24701" stopIfTrue="1">
      <formula>BJ$4&lt;TODAY()</formula>
    </cfRule>
    <cfRule type="expression" dxfId="8884" priority="24702" stopIfTrue="1">
      <formula>WEEKDAY(BJ$4)=6</formula>
    </cfRule>
  </conditionalFormatting>
  <conditionalFormatting sqref="BK49">
    <cfRule type="expression" dxfId="8883" priority="24703" stopIfTrue="1">
      <formula>BJ$4&lt;TODAY()</formula>
    </cfRule>
    <cfRule type="expression" dxfId="8882" priority="24704" stopIfTrue="1">
      <formula>WEEKDAY(BJ$4)=6</formula>
    </cfRule>
  </conditionalFormatting>
  <conditionalFormatting sqref="BL49:BL57">
    <cfRule type="expression" dxfId="8881" priority="24705" stopIfTrue="1">
      <formula>BJ$4&lt;TODAY()</formula>
    </cfRule>
    <cfRule type="expression" dxfId="8880" priority="24706" stopIfTrue="1">
      <formula>WEEKDAY(BJ$4)=6</formula>
    </cfRule>
  </conditionalFormatting>
  <conditionalFormatting sqref="AV49">
    <cfRule type="expression" dxfId="8879" priority="24691" stopIfTrue="1">
      <formula>AU$4&lt;TODAY()</formula>
    </cfRule>
    <cfRule type="expression" dxfId="8878" priority="24692" stopIfTrue="1">
      <formula>WEEKDAY(AU$4)=6</formula>
    </cfRule>
  </conditionalFormatting>
  <conditionalFormatting sqref="AV49">
    <cfRule type="expression" dxfId="8877" priority="24689" stopIfTrue="1">
      <formula>AU$4&lt;TODAY()</formula>
    </cfRule>
    <cfRule type="expression" dxfId="8876" priority="24690" stopIfTrue="1">
      <formula>WEEKDAY(AU$4)=6</formula>
    </cfRule>
  </conditionalFormatting>
  <conditionalFormatting sqref="AO55">
    <cfRule type="expression" dxfId="8875" priority="24673" stopIfTrue="1">
      <formula>AO$4&lt;TODAY()</formula>
    </cfRule>
    <cfRule type="expression" dxfId="8874" priority="24674" stopIfTrue="1">
      <formula>WEEKDAY(AO$4)=6</formula>
    </cfRule>
  </conditionalFormatting>
  <conditionalFormatting sqref="AO55">
    <cfRule type="expression" dxfId="8873" priority="24669" stopIfTrue="1">
      <formula>AO$4&lt;TODAY()</formula>
    </cfRule>
    <cfRule type="expression" dxfId="8872" priority="24670" stopIfTrue="1">
      <formula>WEEKDAY(AO$4)=6</formula>
    </cfRule>
  </conditionalFormatting>
  <conditionalFormatting sqref="AO55">
    <cfRule type="expression" dxfId="8871" priority="24667" stopIfTrue="1">
      <formula>AO$4&lt;TODAY()</formula>
    </cfRule>
    <cfRule type="expression" dxfId="8870" priority="24668" stopIfTrue="1">
      <formula>WEEKDAY(AO$4)=6</formula>
    </cfRule>
  </conditionalFormatting>
  <conditionalFormatting sqref="AZ53">
    <cfRule type="expression" dxfId="8869" priority="24635" stopIfTrue="1">
      <formula>AX$4&lt;TODAY()</formula>
    </cfRule>
    <cfRule type="expression" dxfId="8868" priority="24636" stopIfTrue="1">
      <formula>WEEKDAY(AX$4)=6</formula>
    </cfRule>
  </conditionalFormatting>
  <conditionalFormatting sqref="AZ53">
    <cfRule type="expression" dxfId="8867" priority="24633" stopIfTrue="1">
      <formula>AX$4&lt;TODAY()</formula>
    </cfRule>
    <cfRule type="expression" dxfId="8866" priority="24634" stopIfTrue="1">
      <formula>WEEKDAY(AX$4)=6</formula>
    </cfRule>
  </conditionalFormatting>
  <conditionalFormatting sqref="AX53">
    <cfRule type="expression" dxfId="8865" priority="24631" stopIfTrue="1">
      <formula>AX$4&lt;TODAY()</formula>
    </cfRule>
    <cfRule type="expression" dxfId="8864" priority="24632" stopIfTrue="1">
      <formula>WEEKDAY(AX$4)=6</formula>
    </cfRule>
  </conditionalFormatting>
  <conditionalFormatting sqref="AX53">
    <cfRule type="expression" dxfId="8863" priority="24625" stopIfTrue="1">
      <formula>AX$4&lt;TODAY()</formula>
    </cfRule>
    <cfRule type="expression" dxfId="8862" priority="24626" stopIfTrue="1">
      <formula>WEEKDAY(AX$4)=6</formula>
    </cfRule>
  </conditionalFormatting>
  <conditionalFormatting sqref="BN49">
    <cfRule type="expression" dxfId="8861" priority="24587" stopIfTrue="1">
      <formula>BM$4&lt;TODAY()</formula>
    </cfRule>
    <cfRule type="expression" dxfId="8860" priority="24588" stopIfTrue="1">
      <formula>WEEKDAY(BM$4)=6</formula>
    </cfRule>
  </conditionalFormatting>
  <conditionalFormatting sqref="BN49">
    <cfRule type="expression" dxfId="8859" priority="24585" stopIfTrue="1">
      <formula>BM$4&lt;TODAY()</formula>
    </cfRule>
    <cfRule type="expression" dxfId="8858" priority="24586" stopIfTrue="1">
      <formula>WEEKDAY(BM$4)=6</formula>
    </cfRule>
  </conditionalFormatting>
  <conditionalFormatting sqref="BN49">
    <cfRule type="expression" dxfId="8857" priority="24583" stopIfTrue="1">
      <formula>BM$4&lt;TODAY()</formula>
    </cfRule>
    <cfRule type="expression" dxfId="8856" priority="24584" stopIfTrue="1">
      <formula>WEEKDAY(BM$4)=6</formula>
    </cfRule>
  </conditionalFormatting>
  <conditionalFormatting sqref="BS45:BU45">
    <cfRule type="expression" dxfId="8855" priority="24558" stopIfTrue="1">
      <formula>BS$4&lt;TODAY()</formula>
    </cfRule>
  </conditionalFormatting>
  <conditionalFormatting sqref="BS45:BU45">
    <cfRule type="expression" dxfId="8854" priority="24557" stopIfTrue="1">
      <formula>BS$4&lt;TODAY()</formula>
    </cfRule>
  </conditionalFormatting>
  <conditionalFormatting sqref="BG45">
    <cfRule type="expression" dxfId="8853" priority="24549" stopIfTrue="1">
      <formula>BG$4&lt;TODAY()</formula>
    </cfRule>
  </conditionalFormatting>
  <conditionalFormatting sqref="BG45:BI45">
    <cfRule type="expression" dxfId="8852" priority="24548" stopIfTrue="1">
      <formula>BG$4&lt;TODAY()</formula>
    </cfRule>
  </conditionalFormatting>
  <conditionalFormatting sqref="BH45">
    <cfRule type="expression" dxfId="8851" priority="24547" stopIfTrue="1">
      <formula>BH$4&lt;TODAY()</formula>
    </cfRule>
  </conditionalFormatting>
  <conditionalFormatting sqref="BH45">
    <cfRule type="expression" dxfId="8850" priority="24546" stopIfTrue="1">
      <formula>BH$4&lt;TODAY()</formula>
    </cfRule>
  </conditionalFormatting>
  <conditionalFormatting sqref="AY49">
    <cfRule type="expression" dxfId="8849" priority="24522" stopIfTrue="1">
      <formula>AX$4&lt;TODAY()</formula>
    </cfRule>
    <cfRule type="expression" dxfId="8848" priority="24523" stopIfTrue="1">
      <formula>WEEKDAY(AX$4)=6</formula>
    </cfRule>
  </conditionalFormatting>
  <conditionalFormatting sqref="AZ49">
    <cfRule type="expression" dxfId="8847" priority="24524" stopIfTrue="1">
      <formula>AX$4&lt;TODAY()</formula>
    </cfRule>
    <cfRule type="expression" dxfId="8846" priority="24525" stopIfTrue="1">
      <formula>WEEKDAY(AX$4)=6</formula>
    </cfRule>
  </conditionalFormatting>
  <conditionalFormatting sqref="BA52">
    <cfRule type="expression" dxfId="8845" priority="24520" stopIfTrue="1">
      <formula>BA$4&lt;TODAY()</formula>
    </cfRule>
    <cfRule type="expression" dxfId="8844" priority="24521" stopIfTrue="1">
      <formula>WEEKDAY(BA$4)=6</formula>
    </cfRule>
  </conditionalFormatting>
  <conditionalFormatting sqref="BD54">
    <cfRule type="expression" dxfId="8843" priority="24516" stopIfTrue="1">
      <formula>BD$4&lt;TODAY()</formula>
    </cfRule>
    <cfRule type="expression" dxfId="8842" priority="24517" stopIfTrue="1">
      <formula>WEEKDAY(BD$4)=6</formula>
    </cfRule>
  </conditionalFormatting>
  <conditionalFormatting sqref="BD54">
    <cfRule type="expression" dxfId="8841" priority="24510" stopIfTrue="1">
      <formula>BD$4&lt;TODAY()</formula>
    </cfRule>
    <cfRule type="expression" dxfId="8840" priority="24511" stopIfTrue="1">
      <formula>WEEKDAY(BD$4)=6</formula>
    </cfRule>
  </conditionalFormatting>
  <conditionalFormatting sqref="CD49:CD50">
    <cfRule type="expression" dxfId="8839" priority="24508" stopIfTrue="1">
      <formula>CB$4&lt;TODAY()</formula>
    </cfRule>
    <cfRule type="expression" dxfId="8838" priority="24509" stopIfTrue="1">
      <formula>WEEKDAY(CB$4)=6</formula>
    </cfRule>
  </conditionalFormatting>
  <conditionalFormatting sqref="BY50">
    <cfRule type="expression" dxfId="8837" priority="24498" stopIfTrue="1">
      <formula>BY$4&lt;TODAY()</formula>
    </cfRule>
    <cfRule type="expression" dxfId="8836" priority="24499" stopIfTrue="1">
      <formula>WEEKDAY(BY$4)=6</formula>
    </cfRule>
  </conditionalFormatting>
  <conditionalFormatting sqref="BY50:BY51">
    <cfRule type="expression" dxfId="8835" priority="24492" stopIfTrue="1">
      <formula>BY$4&lt;TODAY()</formula>
    </cfRule>
    <cfRule type="expression" dxfId="8834" priority="24493" stopIfTrue="1">
      <formula>WEEKDAY(BY$4)=6</formula>
    </cfRule>
  </conditionalFormatting>
  <conditionalFormatting sqref="BD45">
    <cfRule type="expression" dxfId="8833" priority="24485" stopIfTrue="1">
      <formula>BD$4&lt;TODAY()</formula>
    </cfRule>
  </conditionalFormatting>
  <conditionalFormatting sqref="BD45:BF45">
    <cfRule type="expression" dxfId="8832" priority="24484" stopIfTrue="1">
      <formula>BD$4&lt;TODAY()</formula>
    </cfRule>
  </conditionalFormatting>
  <conditionalFormatting sqref="BE45">
    <cfRule type="expression" dxfId="8831" priority="24483" stopIfTrue="1">
      <formula>BE$4&lt;TODAY()</formula>
    </cfRule>
  </conditionalFormatting>
  <conditionalFormatting sqref="BE45">
    <cfRule type="expression" dxfId="8830" priority="24482" stopIfTrue="1">
      <formula>BE$4&lt;TODAY()</formula>
    </cfRule>
  </conditionalFormatting>
  <conditionalFormatting sqref="AX58:AX59">
    <cfRule type="expression" dxfId="8829" priority="24476" stopIfTrue="1">
      <formula>AX$4&lt;TODAY()</formula>
    </cfRule>
    <cfRule type="expression" dxfId="8828" priority="24477" stopIfTrue="1">
      <formula>WEEKDAY(AX$4)=6</formula>
    </cfRule>
  </conditionalFormatting>
  <conditionalFormatting sqref="AY59">
    <cfRule type="expression" dxfId="8827" priority="24474" stopIfTrue="1">
      <formula>AX$4&lt;TODAY()</formula>
    </cfRule>
    <cfRule type="expression" dxfId="8826" priority="24475" stopIfTrue="1">
      <formula>WEEKDAY(AX$4)=6</formula>
    </cfRule>
  </conditionalFormatting>
  <conditionalFormatting sqref="AY59">
    <cfRule type="expression" dxfId="8825" priority="24472" stopIfTrue="1">
      <formula>AX$4&lt;TODAY()</formula>
    </cfRule>
    <cfRule type="expression" dxfId="8824" priority="24473" stopIfTrue="1">
      <formula>WEEKDAY(AX$4)=6</formula>
    </cfRule>
  </conditionalFormatting>
  <conditionalFormatting sqref="AX50 AX52">
    <cfRule type="expression" dxfId="8823" priority="24442" stopIfTrue="1">
      <formula>AX$4&lt;TODAY()</formula>
    </cfRule>
    <cfRule type="expression" dxfId="8822" priority="24443" stopIfTrue="1">
      <formula>WEEKDAY(AX$4)=6</formula>
    </cfRule>
  </conditionalFormatting>
  <conditionalFormatting sqref="AZ50">
    <cfRule type="expression" dxfId="8821" priority="24444" stopIfTrue="1">
      <formula>AX$4&lt;TODAY()</formula>
    </cfRule>
    <cfRule type="expression" dxfId="8820" priority="24445" stopIfTrue="1">
      <formula>WEEKDAY(AX$4)=6</formula>
    </cfRule>
  </conditionalFormatting>
  <conditionalFormatting sqref="AZ52">
    <cfRule type="expression" dxfId="8819" priority="24440" stopIfTrue="1">
      <formula>AX$4&lt;TODAY()</formula>
    </cfRule>
    <cfRule type="expression" dxfId="8818" priority="24441" stopIfTrue="1">
      <formula>WEEKDAY(AX$4)=6</formula>
    </cfRule>
  </conditionalFormatting>
  <conditionalFormatting sqref="AZ52">
    <cfRule type="expression" dxfId="8817" priority="24436" stopIfTrue="1">
      <formula>AX$4&lt;TODAY()</formula>
    </cfRule>
    <cfRule type="expression" dxfId="8816" priority="24437" stopIfTrue="1">
      <formula>WEEKDAY(AX$4)=6</formula>
    </cfRule>
  </conditionalFormatting>
  <conditionalFormatting sqref="BI53">
    <cfRule type="expression" dxfId="8815" priority="24416" stopIfTrue="1">
      <formula>BG$4&lt;TODAY()</formula>
    </cfRule>
    <cfRule type="expression" dxfId="8814" priority="24417" stopIfTrue="1">
      <formula>WEEKDAY(BG$4)=6</formula>
    </cfRule>
  </conditionalFormatting>
  <conditionalFormatting sqref="BI53">
    <cfRule type="expression" dxfId="8813" priority="24412" stopIfTrue="1">
      <formula>BG$4&lt;TODAY()</formula>
    </cfRule>
    <cfRule type="expression" dxfId="8812" priority="24413" stopIfTrue="1">
      <formula>WEEKDAY(BG$4)=6</formula>
    </cfRule>
  </conditionalFormatting>
  <conditionalFormatting sqref="AX49">
    <cfRule type="expression" dxfId="8811" priority="24398" stopIfTrue="1">
      <formula>AX$4&lt;TODAY()</formula>
    </cfRule>
    <cfRule type="expression" dxfId="8810" priority="24399" stopIfTrue="1">
      <formula>WEEKDAY(AX$4)=6</formula>
    </cfRule>
  </conditionalFormatting>
  <conditionalFormatting sqref="AZ49">
    <cfRule type="expression" dxfId="8809" priority="24400" stopIfTrue="1">
      <formula>AX$4&lt;TODAY()</formula>
    </cfRule>
    <cfRule type="expression" dxfId="8808" priority="24401" stopIfTrue="1">
      <formula>WEEKDAY(AX$4)=6</formula>
    </cfRule>
  </conditionalFormatting>
  <conditionalFormatting sqref="AZ50">
    <cfRule type="expression" dxfId="8807" priority="24388" stopIfTrue="1">
      <formula>AX$4&lt;TODAY()</formula>
    </cfRule>
    <cfRule type="expression" dxfId="8806" priority="24389" stopIfTrue="1">
      <formula>WEEKDAY(AX$4)=6</formula>
    </cfRule>
  </conditionalFormatting>
  <conditionalFormatting sqref="AX50">
    <cfRule type="expression" dxfId="8805" priority="24386" stopIfTrue="1">
      <formula>AX$4&lt;TODAY()</formula>
    </cfRule>
    <cfRule type="expression" dxfId="8804" priority="24387" stopIfTrue="1">
      <formula>WEEKDAY(AX$4)=6</formula>
    </cfRule>
  </conditionalFormatting>
  <conditionalFormatting sqref="AX50">
    <cfRule type="expression" dxfId="8803" priority="24384" stopIfTrue="1">
      <formula>AX$4&lt;TODAY()</formula>
    </cfRule>
    <cfRule type="expression" dxfId="8802" priority="24385" stopIfTrue="1">
      <formula>WEEKDAY(AX$4)=6</formula>
    </cfRule>
  </conditionalFormatting>
  <conditionalFormatting sqref="AY49">
    <cfRule type="expression" dxfId="8801" priority="24382" stopIfTrue="1">
      <formula>AX$4&lt;TODAY()</formula>
    </cfRule>
    <cfRule type="expression" dxfId="8800" priority="24383" stopIfTrue="1">
      <formula>WEEKDAY(AX$4)=6</formula>
    </cfRule>
  </conditionalFormatting>
  <conditionalFormatting sqref="AY49">
    <cfRule type="expression" dxfId="8799" priority="24380" stopIfTrue="1">
      <formula>AX$4&lt;TODAY()</formula>
    </cfRule>
    <cfRule type="expression" dxfId="8798" priority="24381" stopIfTrue="1">
      <formula>WEEKDAY(AX$4)=6</formula>
    </cfRule>
  </conditionalFormatting>
  <conditionalFormatting sqref="BL50:BL57">
    <cfRule type="expression" dxfId="8797" priority="24366" stopIfTrue="1">
      <formula>BJ$4&lt;TODAY()</formula>
    </cfRule>
    <cfRule type="expression" dxfId="8796" priority="24367" stopIfTrue="1">
      <formula>WEEKDAY(BJ$4)=6</formula>
    </cfRule>
  </conditionalFormatting>
  <conditionalFormatting sqref="BK49">
    <cfRule type="expression" dxfId="8795" priority="24362" stopIfTrue="1">
      <formula>BJ$4&lt;TODAY()</formula>
    </cfRule>
    <cfRule type="expression" dxfId="8794" priority="24363" stopIfTrue="1">
      <formula>WEEKDAY(BJ$4)=6</formula>
    </cfRule>
  </conditionalFormatting>
  <conditionalFormatting sqref="BT49:BT50 BT55:BT57">
    <cfRule type="expression" dxfId="8793" priority="24348" stopIfTrue="1">
      <formula>BS$4&lt;TODAY()</formula>
    </cfRule>
    <cfRule type="expression" dxfId="8792" priority="24349" stopIfTrue="1">
      <formula>WEEKDAY(BS$4)=6</formula>
    </cfRule>
  </conditionalFormatting>
  <conditionalFormatting sqref="BT49:BT50 BT55:BT57">
    <cfRule type="expression" dxfId="8791" priority="24346" stopIfTrue="1">
      <formula>BS$4&lt;TODAY()</formula>
    </cfRule>
    <cfRule type="expression" dxfId="8790" priority="24347" stopIfTrue="1">
      <formula>WEEKDAY(BS$4)=6</formula>
    </cfRule>
  </conditionalFormatting>
  <conditionalFormatting sqref="AZ51">
    <cfRule type="expression" dxfId="8789" priority="24326" stopIfTrue="1">
      <formula>AX$4&lt;TODAY()</formula>
    </cfRule>
    <cfRule type="expression" dxfId="8788" priority="24327" stopIfTrue="1">
      <formula>WEEKDAY(AX$4)=6</formula>
    </cfRule>
  </conditionalFormatting>
  <conditionalFormatting sqref="AX51">
    <cfRule type="expression" dxfId="8787" priority="24324" stopIfTrue="1">
      <formula>AX$4&lt;TODAY()</formula>
    </cfRule>
    <cfRule type="expression" dxfId="8786" priority="24325" stopIfTrue="1">
      <formula>WEEKDAY(AX$4)=6</formula>
    </cfRule>
  </conditionalFormatting>
  <conditionalFormatting sqref="BI60">
    <cfRule type="expression" dxfId="8785" priority="24302" stopIfTrue="1">
      <formula>BG$4&lt;TODAY()</formula>
    </cfRule>
    <cfRule type="expression" dxfId="8784" priority="24303" stopIfTrue="1">
      <formula>WEEKDAY(BG$4)=6</formula>
    </cfRule>
  </conditionalFormatting>
  <conditionalFormatting sqref="BH56 BH58:BH59">
    <cfRule type="expression" dxfId="8783" priority="24300" stopIfTrue="1">
      <formula>BG$4&lt;TODAY()</formula>
    </cfRule>
    <cfRule type="expression" dxfId="8782" priority="24301" stopIfTrue="1">
      <formula>WEEKDAY(BG$4)=6</formula>
    </cfRule>
  </conditionalFormatting>
  <conditionalFormatting sqref="BH56 BH58:BH59">
    <cfRule type="expression" dxfId="8781" priority="24298" stopIfTrue="1">
      <formula>BG$4&lt;TODAY()</formula>
    </cfRule>
    <cfRule type="expression" dxfId="8780" priority="24299" stopIfTrue="1">
      <formula>WEEKDAY(BG$4)=6</formula>
    </cfRule>
  </conditionalFormatting>
  <conditionalFormatting sqref="BH56 BH58:BH59">
    <cfRule type="expression" dxfId="8779" priority="24296" stopIfTrue="1">
      <formula>BG$4&lt;TODAY()</formula>
    </cfRule>
    <cfRule type="expression" dxfId="8778" priority="24297" stopIfTrue="1">
      <formula>WEEKDAY(BG$4)=6</formula>
    </cfRule>
  </conditionalFormatting>
  <conditionalFormatting sqref="CB54">
    <cfRule type="expression" dxfId="8777" priority="24286" stopIfTrue="1">
      <formula>CB$4&lt;TODAY()</formula>
    </cfRule>
    <cfRule type="expression" dxfId="8776" priority="24287" stopIfTrue="1">
      <formula>WEEKDAY(CB$4)=6</formula>
    </cfRule>
  </conditionalFormatting>
  <conditionalFormatting sqref="CB54">
    <cfRule type="expression" dxfId="8775" priority="24280" stopIfTrue="1">
      <formula>CB$4&lt;TODAY()</formula>
    </cfRule>
    <cfRule type="expression" dxfId="8774" priority="24281" stopIfTrue="1">
      <formula>WEEKDAY(CB$4)=6</formula>
    </cfRule>
  </conditionalFormatting>
  <conditionalFormatting sqref="BD40">
    <cfRule type="expression" dxfId="8773" priority="24265" stopIfTrue="1">
      <formula>BD$4&lt;TODAY()</formula>
    </cfRule>
  </conditionalFormatting>
  <conditionalFormatting sqref="BD40:BF40">
    <cfRule type="expression" dxfId="8772" priority="24264" stopIfTrue="1">
      <formula>BD$4&lt;TODAY()</formula>
    </cfRule>
  </conditionalFormatting>
  <conditionalFormatting sqref="BI55:BI56">
    <cfRule type="expression" dxfId="8771" priority="24258" stopIfTrue="1">
      <formula>BG$4&lt;TODAY()</formula>
    </cfRule>
    <cfRule type="expression" dxfId="8770" priority="24259" stopIfTrue="1">
      <formula>WEEKDAY(BG$4)=6</formula>
    </cfRule>
  </conditionalFormatting>
  <conditionalFormatting sqref="BI57">
    <cfRule type="expression" dxfId="8769" priority="24254" stopIfTrue="1">
      <formula>BG$4&lt;TODAY()</formula>
    </cfRule>
    <cfRule type="expression" dxfId="8768" priority="24255" stopIfTrue="1">
      <formula>WEEKDAY(BG$4)=6</formula>
    </cfRule>
  </conditionalFormatting>
  <conditionalFormatting sqref="BA51">
    <cfRule type="expression" dxfId="8767" priority="24244" stopIfTrue="1">
      <formula>BA$4&lt;TODAY()</formula>
    </cfRule>
    <cfRule type="expression" dxfId="8766" priority="24245" stopIfTrue="1">
      <formula>WEEKDAY(BA$4)=6</formula>
    </cfRule>
  </conditionalFormatting>
  <conditionalFormatting sqref="BA58:BA59">
    <cfRule type="expression" dxfId="8765" priority="24238" stopIfTrue="1">
      <formula>BA$4&lt;TODAY()</formula>
    </cfRule>
    <cfRule type="expression" dxfId="8764" priority="24239" stopIfTrue="1">
      <formula>WEEKDAY(BA$4)=6</formula>
    </cfRule>
  </conditionalFormatting>
  <conditionalFormatting sqref="BB59">
    <cfRule type="expression" dxfId="8763" priority="24240" stopIfTrue="1">
      <formula>BA$4&lt;TODAY()</formula>
    </cfRule>
    <cfRule type="expression" dxfId="8762" priority="24241" stopIfTrue="1">
      <formula>WEEKDAY(BA$4)=6</formula>
    </cfRule>
  </conditionalFormatting>
  <conditionalFormatting sqref="BI52">
    <cfRule type="expression" dxfId="8761" priority="24137" stopIfTrue="1">
      <formula>BG$4&lt;TODAY()</formula>
    </cfRule>
    <cfRule type="expression" dxfId="8760" priority="24138" stopIfTrue="1">
      <formula>WEEKDAY(BG$4)=6</formula>
    </cfRule>
  </conditionalFormatting>
  <conditionalFormatting sqref="CH49:CH50">
    <cfRule type="expression" dxfId="8759" priority="24115" stopIfTrue="1">
      <formula>CH$4&lt;TODAY()</formula>
    </cfRule>
    <cfRule type="expression" dxfId="8758" priority="24116" stopIfTrue="1">
      <formula>WEEKDAY(CH$4)=6</formula>
    </cfRule>
  </conditionalFormatting>
  <conditionalFormatting sqref="CJ49:CJ50">
    <cfRule type="expression" dxfId="8757" priority="24119" stopIfTrue="1">
      <formula>CH$4&lt;TODAY()</formula>
    </cfRule>
    <cfRule type="expression" dxfId="8756" priority="24120" stopIfTrue="1">
      <formula>WEEKDAY(CH$4)=6</formula>
    </cfRule>
  </conditionalFormatting>
  <conditionalFormatting sqref="CH51:CH54">
    <cfRule type="expression" dxfId="8755" priority="24111" stopIfTrue="1">
      <formula>CH$4&lt;TODAY()</formula>
    </cfRule>
    <cfRule type="expression" dxfId="8754" priority="24112" stopIfTrue="1">
      <formula>WEEKDAY(CH$4)=6</formula>
    </cfRule>
  </conditionalFormatting>
  <conditionalFormatting sqref="CJ53 CJ55">
    <cfRule type="expression" dxfId="8753" priority="24113" stopIfTrue="1">
      <formula>CH$4&lt;TODAY()</formula>
    </cfRule>
    <cfRule type="expression" dxfId="8752" priority="24114" stopIfTrue="1">
      <formula>WEEKDAY(CH$4)=6</formula>
    </cfRule>
  </conditionalFormatting>
  <conditionalFormatting sqref="CJ52">
    <cfRule type="expression" dxfId="8751" priority="24109" stopIfTrue="1">
      <formula>CH$4&lt;TODAY()</formula>
    </cfRule>
    <cfRule type="expression" dxfId="8750" priority="24110" stopIfTrue="1">
      <formula>WEEKDAY(CH$4)=6</formula>
    </cfRule>
  </conditionalFormatting>
  <conditionalFormatting sqref="CH55:CH56">
    <cfRule type="expression" dxfId="8749" priority="24095" stopIfTrue="1">
      <formula>CH$4&lt;TODAY()</formula>
    </cfRule>
    <cfRule type="expression" dxfId="8748" priority="24096" stopIfTrue="1">
      <formula>WEEKDAY(CH$4)=6</formula>
    </cfRule>
  </conditionalFormatting>
  <conditionalFormatting sqref="CH56">
    <cfRule type="expression" dxfId="8747" priority="24089" stopIfTrue="1">
      <formula>CH$4&lt;TODAY()</formula>
    </cfRule>
    <cfRule type="expression" dxfId="8746" priority="24090" stopIfTrue="1">
      <formula>WEEKDAY(CH$4)=6</formula>
    </cfRule>
  </conditionalFormatting>
  <conditionalFormatting sqref="CI55">
    <cfRule type="expression" dxfId="8745" priority="24087" stopIfTrue="1">
      <formula>CH$4&lt;TODAY()</formula>
    </cfRule>
    <cfRule type="expression" dxfId="8744" priority="24088" stopIfTrue="1">
      <formula>WEEKDAY(CH$4)=6</formula>
    </cfRule>
  </conditionalFormatting>
  <conditionalFormatting sqref="CI55">
    <cfRule type="expression" dxfId="8743" priority="24085" stopIfTrue="1">
      <formula>CH$4&lt;TODAY()</formula>
    </cfRule>
    <cfRule type="expression" dxfId="8742" priority="24086" stopIfTrue="1">
      <formula>WEEKDAY(CH$4)=6</formula>
    </cfRule>
  </conditionalFormatting>
  <conditionalFormatting sqref="BA53">
    <cfRule type="expression" dxfId="8741" priority="24061" stopIfTrue="1">
      <formula>BA$4&lt;TODAY()</formula>
    </cfRule>
    <cfRule type="expression" dxfId="8740" priority="24062" stopIfTrue="1">
      <formula>WEEKDAY(BA$4)=6</formula>
    </cfRule>
  </conditionalFormatting>
  <conditionalFormatting sqref="BM50">
    <cfRule type="expression" dxfId="8739" priority="24053" stopIfTrue="1">
      <formula>BM$4&lt;TODAY()</formula>
    </cfRule>
    <cfRule type="expression" dxfId="8738" priority="24054" stopIfTrue="1">
      <formula>WEEKDAY(BM$4)=6</formula>
    </cfRule>
  </conditionalFormatting>
  <conditionalFormatting sqref="BO50">
    <cfRule type="expression" dxfId="8737" priority="24051" stopIfTrue="1">
      <formula>BM$4&lt;TODAY()</formula>
    </cfRule>
    <cfRule type="expression" dxfId="8736" priority="24052" stopIfTrue="1">
      <formula>WEEKDAY(BM$4)=6</formula>
    </cfRule>
  </conditionalFormatting>
  <conditionalFormatting sqref="BM51">
    <cfRule type="expression" dxfId="8735" priority="24045" stopIfTrue="1">
      <formula>BG$4&lt;TODAY()</formula>
    </cfRule>
    <cfRule type="expression" dxfId="8734" priority="24046" stopIfTrue="1">
      <formula>WEEKDAY(BG$4)=6</formula>
    </cfRule>
  </conditionalFormatting>
  <conditionalFormatting sqref="BM51">
    <cfRule type="expression" dxfId="8733" priority="24043" stopIfTrue="1">
      <formula>BG$4&lt;TODAY()</formula>
    </cfRule>
    <cfRule type="expression" dxfId="8732" priority="24044" stopIfTrue="1">
      <formula>WEEKDAY(BG$4)=6</formula>
    </cfRule>
  </conditionalFormatting>
  <conditionalFormatting sqref="BY41">
    <cfRule type="expression" dxfId="8731" priority="23978" stopIfTrue="1">
      <formula>BY$4&lt;TODAY()</formula>
    </cfRule>
  </conditionalFormatting>
  <conditionalFormatting sqref="BY41:CA41">
    <cfRule type="expression" dxfId="8730" priority="23977" stopIfTrue="1">
      <formula>BY$4&lt;TODAY()</formula>
    </cfRule>
  </conditionalFormatting>
  <conditionalFormatting sqref="BZ41">
    <cfRule type="expression" dxfId="8729" priority="23976" stopIfTrue="1">
      <formula>BZ$4&lt;TODAY()</formula>
    </cfRule>
  </conditionalFormatting>
  <conditionalFormatting sqref="BZ41">
    <cfRule type="expression" dxfId="8728" priority="23975" stopIfTrue="1">
      <formula>BZ$4&lt;TODAY()</formula>
    </cfRule>
  </conditionalFormatting>
  <conditionalFormatting sqref="BV49:BV50">
    <cfRule type="expression" dxfId="8727" priority="23903" stopIfTrue="1">
      <formula>BV$4&lt;TODAY()</formula>
    </cfRule>
    <cfRule type="expression" dxfId="8726" priority="23904" stopIfTrue="1">
      <formula>WEEKDAY(BV$4)=6</formula>
    </cfRule>
  </conditionalFormatting>
  <conditionalFormatting sqref="BV49:BV50">
    <cfRule type="expression" dxfId="8725" priority="23901" stopIfTrue="1">
      <formula>BV$4&lt;TODAY()</formula>
    </cfRule>
    <cfRule type="expression" dxfId="8724" priority="23902" stopIfTrue="1">
      <formula>WEEKDAY(BV$4)=6</formula>
    </cfRule>
  </conditionalFormatting>
  <conditionalFormatting sqref="BV49:BV50">
    <cfRule type="expression" dxfId="8723" priority="23899" stopIfTrue="1">
      <formula>BV$4&lt;TODAY()</formula>
    </cfRule>
    <cfRule type="expression" dxfId="8722" priority="23900" stopIfTrue="1">
      <formula>WEEKDAY(BV$4)=6</formula>
    </cfRule>
  </conditionalFormatting>
  <conditionalFormatting sqref="BW49">
    <cfRule type="expression" dxfId="8721" priority="23889" stopIfTrue="1">
      <formula>BV$4&lt;TODAY()</formula>
    </cfRule>
    <cfRule type="expression" dxfId="8720" priority="23890" stopIfTrue="1">
      <formula>WEEKDAY(BV$4)=6</formula>
    </cfRule>
  </conditionalFormatting>
  <conditionalFormatting sqref="CH40:CJ40">
    <cfRule type="expression" dxfId="8719" priority="23884" stopIfTrue="1">
      <formula>CH$4&lt;TODAY()</formula>
    </cfRule>
  </conditionalFormatting>
  <conditionalFormatting sqref="CH40:CJ40">
    <cfRule type="expression" dxfId="8718" priority="23883" stopIfTrue="1">
      <formula>CH$4&lt;TODAY()</formula>
    </cfRule>
  </conditionalFormatting>
  <conditionalFormatting sqref="BY55">
    <cfRule type="expression" dxfId="8717" priority="23879" stopIfTrue="1">
      <formula>BY$4&lt;TODAY()</formula>
    </cfRule>
    <cfRule type="expression" dxfId="8716" priority="23880" stopIfTrue="1">
      <formula>WEEKDAY(BY$4)=6</formula>
    </cfRule>
  </conditionalFormatting>
  <conditionalFormatting sqref="BD53">
    <cfRule type="expression" dxfId="8715" priority="23875" stopIfTrue="1">
      <formula>BD$4&lt;TODAY()</formula>
    </cfRule>
    <cfRule type="expression" dxfId="8714" priority="23876" stopIfTrue="1">
      <formula>WEEKDAY(BD$4)=6</formula>
    </cfRule>
  </conditionalFormatting>
  <conditionalFormatting sqref="BJ55">
    <cfRule type="expression" dxfId="8713" priority="23871" stopIfTrue="1">
      <formula>BJ$4&lt;TODAY()</formula>
    </cfRule>
    <cfRule type="expression" dxfId="8712" priority="23872" stopIfTrue="1">
      <formula>WEEKDAY(BJ$4)=6</formula>
    </cfRule>
  </conditionalFormatting>
  <conditionalFormatting sqref="BE58:BE60">
    <cfRule type="expression" dxfId="8711" priority="23863" stopIfTrue="1">
      <formula>BD$4&lt;TODAY()</formula>
    </cfRule>
    <cfRule type="expression" dxfId="8710" priority="23864" stopIfTrue="1">
      <formula>WEEKDAY(BD$4)=6</formula>
    </cfRule>
  </conditionalFormatting>
  <conditionalFormatting sqref="BF50:BF51">
    <cfRule type="expression" dxfId="8709" priority="23859" stopIfTrue="1">
      <formula>BD$4&lt;TODAY()</formula>
    </cfRule>
    <cfRule type="expression" dxfId="8708" priority="23860" stopIfTrue="1">
      <formula>WEEKDAY(BD$4)=6</formula>
    </cfRule>
  </conditionalFormatting>
  <conditionalFormatting sqref="BF58:BF59">
    <cfRule type="expression" dxfId="8707" priority="23847" stopIfTrue="1">
      <formula>BD$4&lt;TODAY()</formula>
    </cfRule>
    <cfRule type="expression" dxfId="8706" priority="23848" stopIfTrue="1">
      <formula>WEEKDAY(BD$4)=6</formula>
    </cfRule>
  </conditionalFormatting>
  <conditionalFormatting sqref="BF57">
    <cfRule type="expression" dxfId="8705" priority="23845" stopIfTrue="1">
      <formula>BD$4&lt;TODAY()</formula>
    </cfRule>
    <cfRule type="expression" dxfId="8704" priority="23846" stopIfTrue="1">
      <formula>WEEKDAY(BD$4)=6</formula>
    </cfRule>
  </conditionalFormatting>
  <conditionalFormatting sqref="BF60">
    <cfRule type="expression" dxfId="8703" priority="23843" stopIfTrue="1">
      <formula>BD$4&lt;TODAY()</formula>
    </cfRule>
    <cfRule type="expression" dxfId="8702" priority="23844" stopIfTrue="1">
      <formula>WEEKDAY(BD$4)=6</formula>
    </cfRule>
  </conditionalFormatting>
  <conditionalFormatting sqref="BF56">
    <cfRule type="expression" dxfId="8701" priority="23841" stopIfTrue="1">
      <formula>BD$4&lt;TODAY()</formula>
    </cfRule>
    <cfRule type="expression" dxfId="8700" priority="23842" stopIfTrue="1">
      <formula>WEEKDAY(BD$4)=6</formula>
    </cfRule>
  </conditionalFormatting>
  <conditionalFormatting sqref="BN57">
    <cfRule type="expression" dxfId="8699" priority="23835" stopIfTrue="1">
      <formula>BM$4&lt;TODAY()</formula>
    </cfRule>
    <cfRule type="expression" dxfId="8698" priority="23836" stopIfTrue="1">
      <formula>WEEKDAY(BM$4)=6</formula>
    </cfRule>
  </conditionalFormatting>
  <conditionalFormatting sqref="BN57">
    <cfRule type="expression" dxfId="8697" priority="23833" stopIfTrue="1">
      <formula>BM$4&lt;TODAY()</formula>
    </cfRule>
    <cfRule type="expression" dxfId="8696" priority="23834" stopIfTrue="1">
      <formula>WEEKDAY(BM$4)=6</formula>
    </cfRule>
  </conditionalFormatting>
  <conditionalFormatting sqref="BM52">
    <cfRule type="expression" dxfId="8695" priority="23831" stopIfTrue="1">
      <formula>BM$4&lt;TODAY()</formula>
    </cfRule>
    <cfRule type="expression" dxfId="8694" priority="23832" stopIfTrue="1">
      <formula>WEEKDAY(BM$4)=6</formula>
    </cfRule>
  </conditionalFormatting>
  <conditionalFormatting sqref="BM53">
    <cfRule type="expression" dxfId="8693" priority="23827" stopIfTrue="1">
      <formula>BM$4&lt;TODAY()</formula>
    </cfRule>
    <cfRule type="expression" dxfId="8692" priority="23828" stopIfTrue="1">
      <formula>WEEKDAY(BM$4)=6</formula>
    </cfRule>
  </conditionalFormatting>
  <conditionalFormatting sqref="BM56">
    <cfRule type="expression" dxfId="8691" priority="23823" stopIfTrue="1">
      <formula>BM$4&lt;TODAY()</formula>
    </cfRule>
    <cfRule type="expression" dxfId="8690" priority="23824" stopIfTrue="1">
      <formula>WEEKDAY(BM$4)=6</formula>
    </cfRule>
  </conditionalFormatting>
  <conditionalFormatting sqref="BN56">
    <cfRule type="expression" dxfId="8689" priority="23821" stopIfTrue="1">
      <formula>BM$4&lt;TODAY()</formula>
    </cfRule>
    <cfRule type="expression" dxfId="8688" priority="23822" stopIfTrue="1">
      <formula>WEEKDAY(BM$4)=6</formula>
    </cfRule>
  </conditionalFormatting>
  <conditionalFormatting sqref="BG40">
    <cfRule type="expression" dxfId="8687" priority="23816" stopIfTrue="1">
      <formula>BG$4&lt;TODAY()</formula>
    </cfRule>
  </conditionalFormatting>
  <conditionalFormatting sqref="BG40:BI40">
    <cfRule type="expression" dxfId="8686" priority="23815" stopIfTrue="1">
      <formula>BG$4&lt;TODAY()</formula>
    </cfRule>
  </conditionalFormatting>
  <conditionalFormatting sqref="BH56">
    <cfRule type="expression" dxfId="8685" priority="23811" stopIfTrue="1">
      <formula>BJ$4&lt;TODAY()</formula>
    </cfRule>
    <cfRule type="expression" dxfId="8684" priority="23812" stopIfTrue="1">
      <formula>WEEKDAY(BJ$4)=6</formula>
    </cfRule>
  </conditionalFormatting>
  <conditionalFormatting sqref="BI55:BI57">
    <cfRule type="expression" dxfId="8683" priority="23813" stopIfTrue="1">
      <formula>BJ$4&lt;TODAY()</formula>
    </cfRule>
    <cfRule type="expression" dxfId="8682" priority="23814" stopIfTrue="1">
      <formula>WEEKDAY(BJ$4)=6</formula>
    </cfRule>
  </conditionalFormatting>
  <conditionalFormatting sqref="BJ55">
    <cfRule type="expression" dxfId="8681" priority="23797" stopIfTrue="1">
      <formula>BJ$4&lt;TODAY()</formula>
    </cfRule>
    <cfRule type="expression" dxfId="8680" priority="23798" stopIfTrue="1">
      <formula>WEEKDAY(BJ$4)=6</formula>
    </cfRule>
  </conditionalFormatting>
  <conditionalFormatting sqref="BI55">
    <cfRule type="expression" dxfId="8679" priority="23789" stopIfTrue="1">
      <formula>BJ$4&lt;TODAY()</formula>
    </cfRule>
    <cfRule type="expression" dxfId="8678" priority="23790" stopIfTrue="1">
      <formula>WEEKDAY(BJ$4)=6</formula>
    </cfRule>
  </conditionalFormatting>
  <conditionalFormatting sqref="BN58:BN59">
    <cfRule type="expression" dxfId="8677" priority="23781" stopIfTrue="1">
      <formula>BM$4&lt;TODAY()</formula>
    </cfRule>
    <cfRule type="expression" dxfId="8676" priority="23782" stopIfTrue="1">
      <formula>WEEKDAY(BM$4)=6</formula>
    </cfRule>
  </conditionalFormatting>
  <conditionalFormatting sqref="BN58:BN59">
    <cfRule type="expression" dxfId="8675" priority="23779" stopIfTrue="1">
      <formula>BM$4&lt;TODAY()</formula>
    </cfRule>
    <cfRule type="expression" dxfId="8674" priority="23780" stopIfTrue="1">
      <formula>WEEKDAY(BM$4)=6</formula>
    </cfRule>
  </conditionalFormatting>
  <conditionalFormatting sqref="BM54">
    <cfRule type="expression" dxfId="8673" priority="23777" stopIfTrue="1">
      <formula>BM$4&lt;TODAY()</formula>
    </cfRule>
    <cfRule type="expression" dxfId="8672" priority="23778" stopIfTrue="1">
      <formula>WEEKDAY(BM$4)=6</formula>
    </cfRule>
  </conditionalFormatting>
  <conditionalFormatting sqref="BN54">
    <cfRule type="expression" dxfId="8671" priority="23775" stopIfTrue="1">
      <formula>BM$4&lt;TODAY()</formula>
    </cfRule>
    <cfRule type="expression" dxfId="8670" priority="23776" stopIfTrue="1">
      <formula>WEEKDAY(BM$4)=6</formula>
    </cfRule>
  </conditionalFormatting>
  <conditionalFormatting sqref="BN55">
    <cfRule type="expression" dxfId="8669" priority="23773" stopIfTrue="1">
      <formula>BM$4&lt;TODAY()</formula>
    </cfRule>
    <cfRule type="expression" dxfId="8668" priority="23774" stopIfTrue="1">
      <formula>WEEKDAY(BM$4)=6</formula>
    </cfRule>
  </conditionalFormatting>
  <conditionalFormatting sqref="BN55">
    <cfRule type="expression" dxfId="8667" priority="23771" stopIfTrue="1">
      <formula>BM$4&lt;TODAY()</formula>
    </cfRule>
    <cfRule type="expression" dxfId="8666" priority="23772" stopIfTrue="1">
      <formula>WEEKDAY(BM$4)=6</formula>
    </cfRule>
  </conditionalFormatting>
  <conditionalFormatting sqref="BH52">
    <cfRule type="expression" dxfId="8665" priority="23765" stopIfTrue="1">
      <formula>BJ$4&lt;TODAY()</formula>
    </cfRule>
    <cfRule type="expression" dxfId="8664" priority="23766" stopIfTrue="1">
      <formula>WEEKDAY(BJ$4)=6</formula>
    </cfRule>
  </conditionalFormatting>
  <conditionalFormatting sqref="BH52">
    <cfRule type="expression" dxfId="8663" priority="23763" stopIfTrue="1">
      <formula>BJ$4&lt;TODAY()</formula>
    </cfRule>
    <cfRule type="expression" dxfId="8662" priority="23764" stopIfTrue="1">
      <formula>WEEKDAY(BJ$4)=6</formula>
    </cfRule>
  </conditionalFormatting>
  <conditionalFormatting sqref="BI55:BI56">
    <cfRule type="expression" dxfId="8661" priority="23761" stopIfTrue="1">
      <formula>BJ$4&lt;TODAY()</formula>
    </cfRule>
    <cfRule type="expression" dxfId="8660" priority="23762" stopIfTrue="1">
      <formula>WEEKDAY(BJ$4)=6</formula>
    </cfRule>
  </conditionalFormatting>
  <conditionalFormatting sqref="BI55">
    <cfRule type="expression" dxfId="8659" priority="23759" stopIfTrue="1">
      <formula>BJ$4&lt;TODAY()</formula>
    </cfRule>
    <cfRule type="expression" dxfId="8658" priority="23760" stopIfTrue="1">
      <formula>WEEKDAY(BJ$4)=6</formula>
    </cfRule>
  </conditionalFormatting>
  <conditionalFormatting sqref="BH56">
    <cfRule type="expression" dxfId="8657" priority="23755" stopIfTrue="1">
      <formula>BJ$4&lt;TODAY()</formula>
    </cfRule>
    <cfRule type="expression" dxfId="8656" priority="23756" stopIfTrue="1">
      <formula>WEEKDAY(BJ$4)=6</formula>
    </cfRule>
  </conditionalFormatting>
  <conditionalFormatting sqref="BK60">
    <cfRule type="expression" dxfId="8655" priority="23753" stopIfTrue="1">
      <formula>BJ$4&lt;TODAY()</formula>
    </cfRule>
    <cfRule type="expression" dxfId="8654" priority="23754" stopIfTrue="1">
      <formula>WEEKDAY(BJ$4)=6</formula>
    </cfRule>
  </conditionalFormatting>
  <conditionalFormatting sqref="BJ60">
    <cfRule type="expression" dxfId="8653" priority="23751" stopIfTrue="1">
      <formula>BJ$4&lt;TODAY()</formula>
    </cfRule>
    <cfRule type="expression" dxfId="8652" priority="23752" stopIfTrue="1">
      <formula>WEEKDAY(BJ$4)=6</formula>
    </cfRule>
  </conditionalFormatting>
  <conditionalFormatting sqref="BJ58:BJ59">
    <cfRule type="expression" dxfId="8651" priority="23747" stopIfTrue="1">
      <formula>BJ$4&lt;TODAY()</formula>
    </cfRule>
    <cfRule type="expression" dxfId="8650" priority="23748" stopIfTrue="1">
      <formula>WEEKDAY(BJ$4)=6</formula>
    </cfRule>
  </conditionalFormatting>
  <conditionalFormatting sqref="BK58:BK59">
    <cfRule type="expression" dxfId="8649" priority="23749" stopIfTrue="1">
      <formula>BJ$4&lt;TODAY()</formula>
    </cfRule>
    <cfRule type="expression" dxfId="8648" priority="23750" stopIfTrue="1">
      <formula>WEEKDAY(BJ$4)=6</formula>
    </cfRule>
  </conditionalFormatting>
  <conditionalFormatting sqref="BJ60">
    <cfRule type="expression" dxfId="8647" priority="23743" stopIfTrue="1">
      <formula>BJ$4&lt;TODAY()</formula>
    </cfRule>
    <cfRule type="expression" dxfId="8646" priority="23744" stopIfTrue="1">
      <formula>WEEKDAY(BJ$4)=6</formula>
    </cfRule>
  </conditionalFormatting>
  <conditionalFormatting sqref="BK60">
    <cfRule type="expression" dxfId="8645" priority="23745" stopIfTrue="1">
      <formula>BJ$4&lt;TODAY()</formula>
    </cfRule>
    <cfRule type="expression" dxfId="8644" priority="23746" stopIfTrue="1">
      <formula>WEEKDAY(BJ$4)=6</formula>
    </cfRule>
  </conditionalFormatting>
  <conditionalFormatting sqref="BJ58:BJ59">
    <cfRule type="expression" dxfId="8643" priority="23739" stopIfTrue="1">
      <formula>BJ$4&lt;TODAY()</formula>
    </cfRule>
    <cfRule type="expression" dxfId="8642" priority="23740" stopIfTrue="1">
      <formula>WEEKDAY(BJ$4)=6</formula>
    </cfRule>
  </conditionalFormatting>
  <conditionalFormatting sqref="BK58:BK59">
    <cfRule type="expression" dxfId="8641" priority="23741" stopIfTrue="1">
      <formula>BJ$4&lt;TODAY()</formula>
    </cfRule>
    <cfRule type="expression" dxfId="8640" priority="23742" stopIfTrue="1">
      <formula>WEEKDAY(BJ$4)=6</formula>
    </cfRule>
  </conditionalFormatting>
  <conditionalFormatting sqref="BX55">
    <cfRule type="expression" dxfId="8639" priority="23615" stopIfTrue="1">
      <formula>BV$4&lt;TODAY()</formula>
    </cfRule>
    <cfRule type="expression" dxfId="8638" priority="23616" stopIfTrue="1">
      <formula>WEEKDAY(BV$4)=6</formula>
    </cfRule>
  </conditionalFormatting>
  <conditionalFormatting sqref="BX54">
    <cfRule type="expression" dxfId="8637" priority="23603" stopIfTrue="1">
      <formula>BV$4&lt;TODAY()</formula>
    </cfRule>
    <cfRule type="expression" dxfId="8636" priority="23604" stopIfTrue="1">
      <formula>WEEKDAY(BV$4)=6</formula>
    </cfRule>
  </conditionalFormatting>
  <conditionalFormatting sqref="BX60">
    <cfRule type="expression" dxfId="8635" priority="23595" stopIfTrue="1">
      <formula>BV$4&lt;TODAY()</formula>
    </cfRule>
    <cfRule type="expression" dxfId="8634" priority="23596" stopIfTrue="1">
      <formula>WEEKDAY(BV$4)=6</formula>
    </cfRule>
  </conditionalFormatting>
  <conditionalFormatting sqref="BX49">
    <cfRule type="expression" dxfId="8633" priority="23593" stopIfTrue="1">
      <formula>BV$4&lt;TODAY()</formula>
    </cfRule>
    <cfRule type="expression" dxfId="8632" priority="23594" stopIfTrue="1">
      <formula>WEEKDAY(BV$4)=6</formula>
    </cfRule>
  </conditionalFormatting>
  <conditionalFormatting sqref="BX50">
    <cfRule type="expression" dxfId="8631" priority="23591" stopIfTrue="1">
      <formula>BV$4&lt;TODAY()</formula>
    </cfRule>
    <cfRule type="expression" dxfId="8630" priority="23592" stopIfTrue="1">
      <formula>WEEKDAY(BV$4)=6</formula>
    </cfRule>
  </conditionalFormatting>
  <conditionalFormatting sqref="BX51">
    <cfRule type="expression" dxfId="8629" priority="23589" stopIfTrue="1">
      <formula>BV$4&lt;TODAY()</formula>
    </cfRule>
    <cfRule type="expression" dxfId="8628" priority="23590" stopIfTrue="1">
      <formula>WEEKDAY(BV$4)=6</formula>
    </cfRule>
  </conditionalFormatting>
  <conditionalFormatting sqref="BX52">
    <cfRule type="expression" dxfId="8627" priority="23587" stopIfTrue="1">
      <formula>BV$4&lt;TODAY()</formula>
    </cfRule>
    <cfRule type="expression" dxfId="8626" priority="23588" stopIfTrue="1">
      <formula>WEEKDAY(BV$4)=6</formula>
    </cfRule>
  </conditionalFormatting>
  <conditionalFormatting sqref="BI54">
    <cfRule type="expression" dxfId="8625" priority="23585" stopIfTrue="1">
      <formula>BG$4&lt;TODAY()</formula>
    </cfRule>
    <cfRule type="expression" dxfId="8624" priority="23586" stopIfTrue="1">
      <formula>WEEKDAY(BG$4)=6</formula>
    </cfRule>
  </conditionalFormatting>
  <conditionalFormatting sqref="BI54">
    <cfRule type="expression" dxfId="8623" priority="23583" stopIfTrue="1">
      <formula>BG$4&lt;TODAY()</formula>
    </cfRule>
    <cfRule type="expression" dxfId="8622" priority="23584" stopIfTrue="1">
      <formula>WEEKDAY(BG$4)=6</formula>
    </cfRule>
  </conditionalFormatting>
  <conditionalFormatting sqref="BI57">
    <cfRule type="expression" dxfId="8621" priority="23573" stopIfTrue="1">
      <formula>BG$4&lt;TODAY()</formula>
    </cfRule>
    <cfRule type="expression" dxfId="8620" priority="23574" stopIfTrue="1">
      <formula>WEEKDAY(BG$4)=6</formula>
    </cfRule>
  </conditionalFormatting>
  <conditionalFormatting sqref="BI55:BI56">
    <cfRule type="expression" dxfId="8619" priority="23571" stopIfTrue="1">
      <formula>BJ$4&lt;TODAY()</formula>
    </cfRule>
    <cfRule type="expression" dxfId="8618" priority="23572" stopIfTrue="1">
      <formula>WEEKDAY(BJ$4)=6</formula>
    </cfRule>
  </conditionalFormatting>
  <conditionalFormatting sqref="BH56">
    <cfRule type="expression" dxfId="8617" priority="23569" stopIfTrue="1">
      <formula>BJ$4&lt;TODAY()</formula>
    </cfRule>
    <cfRule type="expression" dxfId="8616" priority="23570" stopIfTrue="1">
      <formula>WEEKDAY(BJ$4)=6</formula>
    </cfRule>
  </conditionalFormatting>
  <conditionalFormatting sqref="BI57">
    <cfRule type="expression" dxfId="8615" priority="23567" stopIfTrue="1">
      <formula>BJ$4&lt;TODAY()</formula>
    </cfRule>
    <cfRule type="expression" dxfId="8614" priority="23568" stopIfTrue="1">
      <formula>WEEKDAY(BJ$4)=6</formula>
    </cfRule>
  </conditionalFormatting>
  <conditionalFormatting sqref="BH56">
    <cfRule type="expression" dxfId="8613" priority="23563" stopIfTrue="1">
      <formula>BJ$4&lt;TODAY()</formula>
    </cfRule>
    <cfRule type="expression" dxfId="8612" priority="23564" stopIfTrue="1">
      <formula>WEEKDAY(BJ$4)=6</formula>
    </cfRule>
  </conditionalFormatting>
  <conditionalFormatting sqref="BI55:BI56">
    <cfRule type="expression" dxfId="8611" priority="23565" stopIfTrue="1">
      <formula>BJ$4&lt;TODAY()</formula>
    </cfRule>
    <cfRule type="expression" dxfId="8610" priority="23566" stopIfTrue="1">
      <formula>WEEKDAY(BJ$4)=6</formula>
    </cfRule>
  </conditionalFormatting>
  <conditionalFormatting sqref="BJ56">
    <cfRule type="expression" dxfId="8609" priority="23501" stopIfTrue="1">
      <formula>BJ$4&lt;TODAY()</formula>
    </cfRule>
    <cfRule type="expression" dxfId="8608" priority="23502" stopIfTrue="1">
      <formula>WEEKDAY(BJ$4)=6</formula>
    </cfRule>
  </conditionalFormatting>
  <conditionalFormatting sqref="BJ56">
    <cfRule type="expression" dxfId="8607" priority="23497" stopIfTrue="1">
      <formula>BJ$4&lt;TODAY()</formula>
    </cfRule>
    <cfRule type="expression" dxfId="8606" priority="23498" stopIfTrue="1">
      <formula>WEEKDAY(BJ$4)=6</formula>
    </cfRule>
  </conditionalFormatting>
  <conditionalFormatting sqref="BJ54">
    <cfRule type="expression" dxfId="8605" priority="23491" stopIfTrue="1">
      <formula>BJ$4&lt;TODAY()</formula>
    </cfRule>
    <cfRule type="expression" dxfId="8604" priority="23492" stopIfTrue="1">
      <formula>WEEKDAY(BJ$4)=6</formula>
    </cfRule>
  </conditionalFormatting>
  <conditionalFormatting sqref="BJ54">
    <cfRule type="expression" dxfId="8603" priority="23487" stopIfTrue="1">
      <formula>BJ$4&lt;TODAY()</formula>
    </cfRule>
    <cfRule type="expression" dxfId="8602" priority="23488" stopIfTrue="1">
      <formula>WEEKDAY(BJ$4)=6</formula>
    </cfRule>
  </conditionalFormatting>
  <conditionalFormatting sqref="CA52">
    <cfRule type="expression" dxfId="8601" priority="23447" stopIfTrue="1">
      <formula>BY$4&lt;TODAY()</formula>
    </cfRule>
    <cfRule type="expression" dxfId="8600" priority="23448" stopIfTrue="1">
      <formula>WEEKDAY(BY$4)=6</formula>
    </cfRule>
  </conditionalFormatting>
  <conditionalFormatting sqref="CX51">
    <cfRule type="expression" dxfId="8599" priority="23439" stopIfTrue="1">
      <formula>CW$4&lt;TODAY()</formula>
    </cfRule>
    <cfRule type="expression" dxfId="8598" priority="23440" stopIfTrue="1">
      <formula>WEEKDAY(CW$4)=6</formula>
    </cfRule>
  </conditionalFormatting>
  <conditionalFormatting sqref="CY51:CY52">
    <cfRule type="expression" dxfId="8597" priority="23441" stopIfTrue="1">
      <formula>CW$4&lt;TODAY()</formula>
    </cfRule>
    <cfRule type="expression" dxfId="8596" priority="23442" stopIfTrue="1">
      <formula>WEEKDAY(CW$4)=6</formula>
    </cfRule>
  </conditionalFormatting>
  <conditionalFormatting sqref="CX51">
    <cfRule type="expression" dxfId="8595" priority="23435" stopIfTrue="1">
      <formula>CW$4&lt;TODAY()</formula>
    </cfRule>
    <cfRule type="expression" dxfId="8594" priority="23436" stopIfTrue="1">
      <formula>WEEKDAY(CW$4)=6</formula>
    </cfRule>
  </conditionalFormatting>
  <conditionalFormatting sqref="CY49 CY51">
    <cfRule type="expression" dxfId="8593" priority="23437" stopIfTrue="1">
      <formula>CW$4&lt;TODAY()</formula>
    </cfRule>
    <cfRule type="expression" dxfId="8592" priority="23438" stopIfTrue="1">
      <formula>WEEKDAY(CW$4)=6</formula>
    </cfRule>
  </conditionalFormatting>
  <conditionalFormatting sqref="CT49">
    <cfRule type="expression" dxfId="8591" priority="23429" stopIfTrue="1">
      <formula>CT$4&lt;TODAY()</formula>
    </cfRule>
    <cfRule type="expression" dxfId="8590" priority="23430" stopIfTrue="1">
      <formula>WEEKDAY(CT$4)=6</formula>
    </cfRule>
  </conditionalFormatting>
  <conditionalFormatting sqref="CV49">
    <cfRule type="expression" dxfId="8589" priority="23433" stopIfTrue="1">
      <formula>CT$4&lt;TODAY()</formula>
    </cfRule>
    <cfRule type="expression" dxfId="8588" priority="23434" stopIfTrue="1">
      <formula>WEEKDAY(CT$4)=6</formula>
    </cfRule>
  </conditionalFormatting>
  <conditionalFormatting sqref="CT52">
    <cfRule type="expression" dxfId="8587" priority="23425" stopIfTrue="1">
      <formula>CT$4&lt;TODAY()</formula>
    </cfRule>
    <cfRule type="expression" dxfId="8586" priority="23426" stopIfTrue="1">
      <formula>WEEKDAY(CT$4)=6</formula>
    </cfRule>
  </conditionalFormatting>
  <conditionalFormatting sqref="CV53 CV55:CV56">
    <cfRule type="expression" dxfId="8585" priority="23427" stopIfTrue="1">
      <formula>CT$4&lt;TODAY()</formula>
    </cfRule>
    <cfRule type="expression" dxfId="8584" priority="23428" stopIfTrue="1">
      <formula>WEEKDAY(CT$4)=6</formula>
    </cfRule>
  </conditionalFormatting>
  <conditionalFormatting sqref="CV52">
    <cfRule type="expression" dxfId="8583" priority="23423" stopIfTrue="1">
      <formula>CT$4&lt;TODAY()</formula>
    </cfRule>
    <cfRule type="expression" dxfId="8582" priority="23424" stopIfTrue="1">
      <formula>WEEKDAY(CT$4)=6</formula>
    </cfRule>
  </conditionalFormatting>
  <conditionalFormatting sqref="CT55">
    <cfRule type="expression" dxfId="8581" priority="23409" stopIfTrue="1">
      <formula>CT$4&lt;TODAY()</formula>
    </cfRule>
    <cfRule type="expression" dxfId="8580" priority="23410" stopIfTrue="1">
      <formula>WEEKDAY(CT$4)=6</formula>
    </cfRule>
  </conditionalFormatting>
  <conditionalFormatting sqref="CS51:CS52">
    <cfRule type="expression" dxfId="8579" priority="23397" stopIfTrue="1">
      <formula>CQ$4&lt;TODAY()</formula>
    </cfRule>
    <cfRule type="expression" dxfId="8578" priority="23398" stopIfTrue="1">
      <formula>WEEKDAY(CQ$4)=6</formula>
    </cfRule>
  </conditionalFormatting>
  <conditionalFormatting sqref="CS50">
    <cfRule type="expression" dxfId="8577" priority="23393" stopIfTrue="1">
      <formula>CQ$4&lt;TODAY()</formula>
    </cfRule>
    <cfRule type="expression" dxfId="8576" priority="23394" stopIfTrue="1">
      <formula>WEEKDAY(CQ$4)=6</formula>
    </cfRule>
  </conditionalFormatting>
  <conditionalFormatting sqref="CQ51">
    <cfRule type="expression" dxfId="8575" priority="23389" stopIfTrue="1">
      <formula>CQ$4&lt;TODAY()</formula>
    </cfRule>
    <cfRule type="expression" dxfId="8574" priority="23390" stopIfTrue="1">
      <formula>WEEKDAY(CQ$4)=6</formula>
    </cfRule>
  </conditionalFormatting>
  <conditionalFormatting sqref="CB40">
    <cfRule type="expression" dxfId="8573" priority="23378" stopIfTrue="1">
      <formula>CB$4&lt;TODAY()</formula>
    </cfRule>
  </conditionalFormatting>
  <conditionalFormatting sqref="CB40">
    <cfRule type="expression" dxfId="8572" priority="23377" stopIfTrue="1">
      <formula>CB$4&lt;TODAY()</formula>
    </cfRule>
  </conditionalFormatting>
  <conditionalFormatting sqref="BY41">
    <cfRule type="expression" dxfId="8571" priority="23374" stopIfTrue="1">
      <formula>BY$4&lt;TODAY()</formula>
    </cfRule>
  </conditionalFormatting>
  <conditionalFormatting sqref="BY41:CA41">
    <cfRule type="expression" dxfId="8570" priority="23373" stopIfTrue="1">
      <formula>BY$4&lt;TODAY()</formula>
    </cfRule>
  </conditionalFormatting>
  <conditionalFormatting sqref="BZ41">
    <cfRule type="expression" dxfId="8569" priority="23372" stopIfTrue="1">
      <formula>BZ$4&lt;TODAY()</formula>
    </cfRule>
  </conditionalFormatting>
  <conditionalFormatting sqref="BZ41">
    <cfRule type="expression" dxfId="8568" priority="23371" stopIfTrue="1">
      <formula>BZ$4&lt;TODAY()</formula>
    </cfRule>
  </conditionalFormatting>
  <conditionalFormatting sqref="BM53">
    <cfRule type="expression" dxfId="8567" priority="23361" stopIfTrue="1">
      <formula>BM$4&lt;TODAY()</formula>
    </cfRule>
    <cfRule type="expression" dxfId="8566" priority="23362" stopIfTrue="1">
      <formula>WEEKDAY(BM$4)=6</formula>
    </cfRule>
  </conditionalFormatting>
  <conditionalFormatting sqref="BO50">
    <cfRule type="expression" dxfId="8565" priority="23359" stopIfTrue="1">
      <formula>BM$4&lt;TODAY()</formula>
    </cfRule>
    <cfRule type="expression" dxfId="8564" priority="23360" stopIfTrue="1">
      <formula>WEEKDAY(BM$4)=6</formula>
    </cfRule>
  </conditionalFormatting>
  <conditionalFormatting sqref="BM50">
    <cfRule type="expression" dxfId="8563" priority="23357" stopIfTrue="1">
      <formula>BM$4&lt;TODAY()</formula>
    </cfRule>
    <cfRule type="expression" dxfId="8562" priority="23358" stopIfTrue="1">
      <formula>WEEKDAY(BM$4)=6</formula>
    </cfRule>
  </conditionalFormatting>
  <conditionalFormatting sqref="BM51">
    <cfRule type="expression" dxfId="8561" priority="23353" stopIfTrue="1">
      <formula>BM$4&lt;TODAY()</formula>
    </cfRule>
    <cfRule type="expression" dxfId="8560" priority="23354" stopIfTrue="1">
      <formula>WEEKDAY(BM$4)=6</formula>
    </cfRule>
  </conditionalFormatting>
  <conditionalFormatting sqref="BM52">
    <cfRule type="expression" dxfId="8559" priority="23349" stopIfTrue="1">
      <formula>BM$4&lt;TODAY()</formula>
    </cfRule>
    <cfRule type="expression" dxfId="8558" priority="23350" stopIfTrue="1">
      <formula>WEEKDAY(BM$4)=6</formula>
    </cfRule>
  </conditionalFormatting>
  <conditionalFormatting sqref="BX50">
    <cfRule type="expression" dxfId="8557" priority="23313" stopIfTrue="1">
      <formula>BV$4&lt;TODAY()</formula>
    </cfRule>
    <cfRule type="expression" dxfId="8556" priority="23314" stopIfTrue="1">
      <formula>WEEKDAY(BV$4)=6</formula>
    </cfRule>
  </conditionalFormatting>
  <conditionalFormatting sqref="BX51">
    <cfRule type="expression" dxfId="8555" priority="23311" stopIfTrue="1">
      <formula>BV$4&lt;TODAY()</formula>
    </cfRule>
    <cfRule type="expression" dxfId="8554" priority="23312" stopIfTrue="1">
      <formula>WEEKDAY(BV$4)=6</formula>
    </cfRule>
  </conditionalFormatting>
  <conditionalFormatting sqref="CA50">
    <cfRule type="expression" dxfId="8553" priority="23303" stopIfTrue="1">
      <formula>BY$4&lt;TODAY()</formula>
    </cfRule>
    <cfRule type="expression" dxfId="8552" priority="23304" stopIfTrue="1">
      <formula>WEEKDAY(BY$4)=6</formula>
    </cfRule>
  </conditionalFormatting>
  <conditionalFormatting sqref="CA51">
    <cfRule type="expression" dxfId="8551" priority="23299" stopIfTrue="1">
      <formula>BY$4&lt;TODAY()</formula>
    </cfRule>
    <cfRule type="expression" dxfId="8550" priority="23300" stopIfTrue="1">
      <formula>WEEKDAY(BY$4)=6</formula>
    </cfRule>
  </conditionalFormatting>
  <conditionalFormatting sqref="BZ52">
    <cfRule type="expression" dxfId="8549" priority="23297" stopIfTrue="1">
      <formula>BY$4&lt;TODAY()</formula>
    </cfRule>
    <cfRule type="expression" dxfId="8548" priority="23298" stopIfTrue="1">
      <formula>WEEKDAY(BY$4)=6</formula>
    </cfRule>
  </conditionalFormatting>
  <conditionalFormatting sqref="BZ52">
    <cfRule type="expression" dxfId="8547" priority="23295" stopIfTrue="1">
      <formula>BY$4&lt;TODAY()</formula>
    </cfRule>
    <cfRule type="expression" dxfId="8546" priority="23296" stopIfTrue="1">
      <formula>WEEKDAY(BY$4)=6</formula>
    </cfRule>
  </conditionalFormatting>
  <conditionalFormatting sqref="CB52:CB53">
    <cfRule type="expression" dxfId="8545" priority="23287" stopIfTrue="1">
      <formula>CB$4&lt;TODAY()</formula>
    </cfRule>
    <cfRule type="expression" dxfId="8544" priority="23288" stopIfTrue="1">
      <formula>WEEKDAY(CB$4)=6</formula>
    </cfRule>
  </conditionalFormatting>
  <conditionalFormatting sqref="CD52:CD53">
    <cfRule type="expression" dxfId="8543" priority="23285" stopIfTrue="1">
      <formula>CB$4&lt;TODAY()</formula>
    </cfRule>
    <cfRule type="expression" dxfId="8542" priority="23286" stopIfTrue="1">
      <formula>WEEKDAY(CB$4)=6</formula>
    </cfRule>
  </conditionalFormatting>
  <conditionalFormatting sqref="CB57">
    <cfRule type="expression" dxfId="8541" priority="23273" stopIfTrue="1">
      <formula>CB$4&lt;TODAY()</formula>
    </cfRule>
    <cfRule type="expression" dxfId="8540" priority="23274" stopIfTrue="1">
      <formula>WEEKDAY(CB$4)=6</formula>
    </cfRule>
  </conditionalFormatting>
  <conditionalFormatting sqref="CB57">
    <cfRule type="expression" dxfId="8539" priority="23267" stopIfTrue="1">
      <formula>CB$4&lt;TODAY()</formula>
    </cfRule>
    <cfRule type="expression" dxfId="8538" priority="23268" stopIfTrue="1">
      <formula>WEEKDAY(CB$4)=6</formula>
    </cfRule>
  </conditionalFormatting>
  <conditionalFormatting sqref="CB55:CB56">
    <cfRule type="expression" dxfId="8537" priority="23265" stopIfTrue="1">
      <formula>CB$4&lt;TODAY()</formula>
    </cfRule>
    <cfRule type="expression" dxfId="8536" priority="23266" stopIfTrue="1">
      <formula>WEEKDAY(CB$4)=6</formula>
    </cfRule>
  </conditionalFormatting>
  <conditionalFormatting sqref="CD56">
    <cfRule type="expression" dxfId="8535" priority="23263" stopIfTrue="1">
      <formula>CB$4&lt;TODAY()</formula>
    </cfRule>
    <cfRule type="expression" dxfId="8534" priority="23264" stopIfTrue="1">
      <formula>WEEKDAY(CB$4)=6</formula>
    </cfRule>
  </conditionalFormatting>
  <conditionalFormatting sqref="BQ49">
    <cfRule type="expression" dxfId="8533" priority="23251" stopIfTrue="1">
      <formula>BJ$4&lt;TODAY()</formula>
    </cfRule>
    <cfRule type="expression" dxfId="8532" priority="23252" stopIfTrue="1">
      <formula>WEEKDAY(BJ$4)=6</formula>
    </cfRule>
  </conditionalFormatting>
  <conditionalFormatting sqref="BQ49">
    <cfRule type="expression" dxfId="8531" priority="23249" stopIfTrue="1">
      <formula>BJ$4&lt;TODAY()</formula>
    </cfRule>
    <cfRule type="expression" dxfId="8530" priority="23250" stopIfTrue="1">
      <formula>WEEKDAY(BJ$4)=6</formula>
    </cfRule>
  </conditionalFormatting>
  <conditionalFormatting sqref="BQ49">
    <cfRule type="expression" dxfId="8529" priority="23247" stopIfTrue="1">
      <formula>BJ$4&lt;TODAY()</formula>
    </cfRule>
    <cfRule type="expression" dxfId="8528" priority="23248" stopIfTrue="1">
      <formula>WEEKDAY(BJ$4)=6</formula>
    </cfRule>
  </conditionalFormatting>
  <conditionalFormatting sqref="BQ49">
    <cfRule type="expression" dxfId="8527" priority="23245" stopIfTrue="1">
      <formula>BJ$4&lt;TODAY()</formula>
    </cfRule>
    <cfRule type="expression" dxfId="8526" priority="23246" stopIfTrue="1">
      <formula>WEEKDAY(BJ$4)=6</formula>
    </cfRule>
  </conditionalFormatting>
  <conditionalFormatting sqref="BQ49">
    <cfRule type="expression" dxfId="8525" priority="23243" stopIfTrue="1">
      <formula>BP$4&lt;TODAY()</formula>
    </cfRule>
    <cfRule type="expression" dxfId="8524" priority="23244" stopIfTrue="1">
      <formula>WEEKDAY(BP$4)=6</formula>
    </cfRule>
  </conditionalFormatting>
  <conditionalFormatting sqref="BX53">
    <cfRule type="expression" dxfId="8523" priority="23129" stopIfTrue="1">
      <formula>BV$4&lt;TODAY()</formula>
    </cfRule>
    <cfRule type="expression" dxfId="8522" priority="23130" stopIfTrue="1">
      <formula>WEEKDAY(BV$4)=6</formula>
    </cfRule>
  </conditionalFormatting>
  <conditionalFormatting sqref="BY57">
    <cfRule type="expression" dxfId="8521" priority="23121" stopIfTrue="1">
      <formula>BY$4&lt;TODAY()</formula>
    </cfRule>
    <cfRule type="expression" dxfId="8520" priority="23122" stopIfTrue="1">
      <formula>WEEKDAY(BY$4)=6</formula>
    </cfRule>
  </conditionalFormatting>
  <conditionalFormatting sqref="DP49">
    <cfRule type="expression" dxfId="8519" priority="22246" stopIfTrue="1">
      <formula>DO$4&lt;TODAY()</formula>
    </cfRule>
  </conditionalFormatting>
  <conditionalFormatting sqref="DS57">
    <cfRule type="expression" dxfId="8518" priority="22197" stopIfTrue="1">
      <formula>DR$4&lt;TODAY()</formula>
    </cfRule>
  </conditionalFormatting>
  <conditionalFormatting sqref="DS57">
    <cfRule type="expression" dxfId="8517" priority="22196" stopIfTrue="1">
      <formula>DR$4&lt;TODAY()</formula>
    </cfRule>
  </conditionalFormatting>
  <conditionalFormatting sqref="DS57">
    <cfRule type="expression" dxfId="8516" priority="22195" stopIfTrue="1">
      <formula>DR$4&lt;TODAY()</formula>
    </cfRule>
  </conditionalFormatting>
  <conditionalFormatting sqref="DS57">
    <cfRule type="expression" dxfId="8515" priority="22194" stopIfTrue="1">
      <formula>DR$4&lt;TODAY()</formula>
    </cfRule>
  </conditionalFormatting>
  <conditionalFormatting sqref="DS57">
    <cfRule type="expression" dxfId="8514" priority="22193" stopIfTrue="1">
      <formula>DR$4&lt;TODAY()</formula>
    </cfRule>
  </conditionalFormatting>
  <conditionalFormatting sqref="DS57">
    <cfRule type="expression" dxfId="8513" priority="22192" stopIfTrue="1">
      <formula>DR$4&lt;TODAY()</formula>
    </cfRule>
  </conditionalFormatting>
  <conditionalFormatting sqref="DS57">
    <cfRule type="expression" dxfId="8512" priority="22191" stopIfTrue="1">
      <formula>DR$4&lt;TODAY()</formula>
    </cfRule>
  </conditionalFormatting>
  <conditionalFormatting sqref="DS57">
    <cfRule type="expression" dxfId="8511" priority="22190" stopIfTrue="1">
      <formula>DR$4&lt;TODAY()</formula>
    </cfRule>
  </conditionalFormatting>
  <conditionalFormatting sqref="DS57">
    <cfRule type="expression" dxfId="8510" priority="22189" stopIfTrue="1">
      <formula>DR$4&lt;TODAY()</formula>
    </cfRule>
  </conditionalFormatting>
  <conditionalFormatting sqref="DS57">
    <cfRule type="expression" dxfId="8509" priority="22188" stopIfTrue="1">
      <formula>DR$4&lt;TODAY()</formula>
    </cfRule>
  </conditionalFormatting>
  <conditionalFormatting sqref="DS57">
    <cfRule type="expression" dxfId="8508" priority="22187" stopIfTrue="1">
      <formula>DR$4&lt;TODAY()</formula>
    </cfRule>
  </conditionalFormatting>
  <conditionalFormatting sqref="DS57">
    <cfRule type="expression" dxfId="8507" priority="22186" stopIfTrue="1">
      <formula>DR$4&lt;TODAY()</formula>
    </cfRule>
  </conditionalFormatting>
  <conditionalFormatting sqref="DS57">
    <cfRule type="expression" dxfId="8506" priority="22185" stopIfTrue="1">
      <formula>DR$4&lt;TODAY()</formula>
    </cfRule>
  </conditionalFormatting>
  <conditionalFormatting sqref="DS57">
    <cfRule type="expression" dxfId="8505" priority="22184" stopIfTrue="1">
      <formula>DR$4&lt;TODAY()</formula>
    </cfRule>
  </conditionalFormatting>
  <conditionalFormatting sqref="DS57">
    <cfRule type="expression" dxfId="8504" priority="22183" stopIfTrue="1">
      <formula>DR$4&lt;TODAY()</formula>
    </cfRule>
  </conditionalFormatting>
  <conditionalFormatting sqref="DS57">
    <cfRule type="expression" dxfId="8503" priority="22182" stopIfTrue="1">
      <formula>DR$4&lt;TODAY()</formula>
    </cfRule>
  </conditionalFormatting>
  <conditionalFormatting sqref="DS57">
    <cfRule type="expression" dxfId="8502" priority="22181" stopIfTrue="1">
      <formula>DR$4&lt;TODAY()</formula>
    </cfRule>
  </conditionalFormatting>
  <conditionalFormatting sqref="DS57">
    <cfRule type="expression" dxfId="8501" priority="22180" stopIfTrue="1">
      <formula>DR$4&lt;TODAY()</formula>
    </cfRule>
  </conditionalFormatting>
  <conditionalFormatting sqref="DS57">
    <cfRule type="expression" dxfId="8500" priority="22179" stopIfTrue="1">
      <formula>DR$4&lt;TODAY()</formula>
    </cfRule>
  </conditionalFormatting>
  <conditionalFormatting sqref="DS57">
    <cfRule type="expression" dxfId="8499" priority="22178" stopIfTrue="1">
      <formula>DR$4&lt;TODAY()</formula>
    </cfRule>
  </conditionalFormatting>
  <conditionalFormatting sqref="DS57">
    <cfRule type="expression" dxfId="8498" priority="22177" stopIfTrue="1">
      <formula>DR$4&lt;TODAY()</formula>
    </cfRule>
  </conditionalFormatting>
  <conditionalFormatting sqref="DS57">
    <cfRule type="expression" dxfId="8497" priority="22176" stopIfTrue="1">
      <formula>DR$4&lt;TODAY()</formula>
    </cfRule>
  </conditionalFormatting>
  <conditionalFormatting sqref="DS57">
    <cfRule type="expression" dxfId="8496" priority="22175" stopIfTrue="1">
      <formula>DR$4&lt;TODAY()</formula>
    </cfRule>
  </conditionalFormatting>
  <conditionalFormatting sqref="DS57">
    <cfRule type="expression" dxfId="8495" priority="22151" stopIfTrue="1">
      <formula>DR$4&lt;TODAY()</formula>
    </cfRule>
  </conditionalFormatting>
  <conditionalFormatting sqref="DS57">
    <cfRule type="expression" dxfId="8494" priority="22150" stopIfTrue="1">
      <formula>DR$4&lt;TODAY()</formula>
    </cfRule>
  </conditionalFormatting>
  <conditionalFormatting sqref="DS57">
    <cfRule type="expression" dxfId="8493" priority="22149" stopIfTrue="1">
      <formula>DR$4&lt;TODAY()</formula>
    </cfRule>
  </conditionalFormatting>
  <conditionalFormatting sqref="DS57">
    <cfRule type="expression" dxfId="8492" priority="22148" stopIfTrue="1">
      <formula>DR$4&lt;TODAY()</formula>
    </cfRule>
  </conditionalFormatting>
  <conditionalFormatting sqref="DS57">
    <cfRule type="expression" dxfId="8491" priority="22147" stopIfTrue="1">
      <formula>DR$4&lt;TODAY()</formula>
    </cfRule>
  </conditionalFormatting>
  <conditionalFormatting sqref="DS57">
    <cfRule type="expression" dxfId="8490" priority="22146" stopIfTrue="1">
      <formula>DR$4&lt;TODAY()</formula>
    </cfRule>
  </conditionalFormatting>
  <conditionalFormatting sqref="DS57">
    <cfRule type="expression" dxfId="8489" priority="22145" stopIfTrue="1">
      <formula>DR$4&lt;TODAY()</formula>
    </cfRule>
  </conditionalFormatting>
  <conditionalFormatting sqref="DS57">
    <cfRule type="expression" dxfId="8488" priority="22144" stopIfTrue="1">
      <formula>DR$4&lt;TODAY()</formula>
    </cfRule>
  </conditionalFormatting>
  <conditionalFormatting sqref="DS57">
    <cfRule type="expression" dxfId="8487" priority="22143" stopIfTrue="1">
      <formula>DR$4&lt;TODAY()</formula>
    </cfRule>
  </conditionalFormatting>
  <conditionalFormatting sqref="DS57">
    <cfRule type="expression" dxfId="8486" priority="22142" stopIfTrue="1">
      <formula>DR$4&lt;TODAY()</formula>
    </cfRule>
  </conditionalFormatting>
  <conditionalFormatting sqref="DS57">
    <cfRule type="expression" dxfId="8485" priority="22141" stopIfTrue="1">
      <formula>DR$4&lt;TODAY()</formula>
    </cfRule>
  </conditionalFormatting>
  <conditionalFormatting sqref="DS57">
    <cfRule type="expression" dxfId="8484" priority="22140" stopIfTrue="1">
      <formula>DR$4&lt;TODAY()</formula>
    </cfRule>
  </conditionalFormatting>
  <conditionalFormatting sqref="DS57">
    <cfRule type="expression" dxfId="8483" priority="22139" stopIfTrue="1">
      <formula>DR$4&lt;TODAY()</formula>
    </cfRule>
  </conditionalFormatting>
  <conditionalFormatting sqref="DS57">
    <cfRule type="expression" dxfId="8482" priority="22138" stopIfTrue="1">
      <formula>DR$4&lt;TODAY()</formula>
    </cfRule>
  </conditionalFormatting>
  <conditionalFormatting sqref="DS57">
    <cfRule type="expression" dxfId="8481" priority="22137" stopIfTrue="1">
      <formula>DR$4&lt;TODAY()</formula>
    </cfRule>
  </conditionalFormatting>
  <conditionalFormatting sqref="DS57">
    <cfRule type="expression" dxfId="8480" priority="22136" stopIfTrue="1">
      <formula>DR$4&lt;TODAY()</formula>
    </cfRule>
  </conditionalFormatting>
  <conditionalFormatting sqref="DS57">
    <cfRule type="expression" dxfId="8479" priority="22135" stopIfTrue="1">
      <formula>DR$4&lt;TODAY()</formula>
    </cfRule>
  </conditionalFormatting>
  <conditionalFormatting sqref="DS57">
    <cfRule type="expression" dxfId="8478" priority="22134" stopIfTrue="1">
      <formula>DR$4&lt;TODAY()</formula>
    </cfRule>
  </conditionalFormatting>
  <conditionalFormatting sqref="DS57">
    <cfRule type="expression" dxfId="8477" priority="22133" stopIfTrue="1">
      <formula>DR$4&lt;TODAY()</formula>
    </cfRule>
  </conditionalFormatting>
  <conditionalFormatting sqref="DS57">
    <cfRule type="expression" dxfId="8476" priority="22132" stopIfTrue="1">
      <formula>DR$4&lt;TODAY()</formula>
    </cfRule>
  </conditionalFormatting>
  <conditionalFormatting sqref="DS57">
    <cfRule type="expression" dxfId="8475" priority="22131" stopIfTrue="1">
      <formula>DR$4&lt;TODAY()</formula>
    </cfRule>
  </conditionalFormatting>
  <conditionalFormatting sqref="DS57">
    <cfRule type="expression" dxfId="8474" priority="22130" stopIfTrue="1">
      <formula>DR$4&lt;TODAY()</formula>
    </cfRule>
  </conditionalFormatting>
  <conditionalFormatting sqref="DS57">
    <cfRule type="expression" dxfId="8473" priority="22129" stopIfTrue="1">
      <formula>DR$4&lt;TODAY()</formula>
    </cfRule>
  </conditionalFormatting>
  <conditionalFormatting sqref="DS57">
    <cfRule type="expression" dxfId="8472" priority="22128" stopIfTrue="1">
      <formula>DR$4&lt;TODAY()</formula>
    </cfRule>
  </conditionalFormatting>
  <conditionalFormatting sqref="DS58:DS59">
    <cfRule type="expression" dxfId="8471" priority="22103" stopIfTrue="1">
      <formula>DR$4&lt;TODAY()</formula>
    </cfRule>
  </conditionalFormatting>
  <conditionalFormatting sqref="DS58:DS59">
    <cfRule type="expression" dxfId="8470" priority="22102" stopIfTrue="1">
      <formula>DR$4&lt;TODAY()</formula>
    </cfRule>
  </conditionalFormatting>
  <conditionalFormatting sqref="DS58:DS59">
    <cfRule type="expression" dxfId="8469" priority="22101" stopIfTrue="1">
      <formula>DR$4&lt;TODAY()</formula>
    </cfRule>
  </conditionalFormatting>
  <conditionalFormatting sqref="DS58:DS59">
    <cfRule type="expression" dxfId="8468" priority="22100" stopIfTrue="1">
      <formula>DR$4&lt;TODAY()</formula>
    </cfRule>
  </conditionalFormatting>
  <conditionalFormatting sqref="DS58:DS59">
    <cfRule type="expression" dxfId="8467" priority="22099" stopIfTrue="1">
      <formula>DR$4&lt;TODAY()</formula>
    </cfRule>
  </conditionalFormatting>
  <conditionalFormatting sqref="DS58:DS59">
    <cfRule type="expression" dxfId="8466" priority="22098" stopIfTrue="1">
      <formula>DR$4&lt;TODAY()</formula>
    </cfRule>
  </conditionalFormatting>
  <conditionalFormatting sqref="DS58:DS59">
    <cfRule type="expression" dxfId="8465" priority="22097" stopIfTrue="1">
      <formula>DR$4&lt;TODAY()</formula>
    </cfRule>
  </conditionalFormatting>
  <conditionalFormatting sqref="DS58:DS59">
    <cfRule type="expression" dxfId="8464" priority="22096" stopIfTrue="1">
      <formula>DR$4&lt;TODAY()</formula>
    </cfRule>
  </conditionalFormatting>
  <conditionalFormatting sqref="DS58:DS59">
    <cfRule type="expression" dxfId="8463" priority="22095" stopIfTrue="1">
      <formula>DR$4&lt;TODAY()</formula>
    </cfRule>
  </conditionalFormatting>
  <conditionalFormatting sqref="DS58:DS59">
    <cfRule type="expression" dxfId="8462" priority="22094" stopIfTrue="1">
      <formula>DR$4&lt;TODAY()</formula>
    </cfRule>
  </conditionalFormatting>
  <conditionalFormatting sqref="DS58:DS59">
    <cfRule type="expression" dxfId="8461" priority="22093" stopIfTrue="1">
      <formula>DR$4&lt;TODAY()</formula>
    </cfRule>
  </conditionalFormatting>
  <conditionalFormatting sqref="DS58:DS59">
    <cfRule type="expression" dxfId="8460" priority="22092" stopIfTrue="1">
      <formula>DR$4&lt;TODAY()</formula>
    </cfRule>
  </conditionalFormatting>
  <conditionalFormatting sqref="DS58:DS59">
    <cfRule type="expression" dxfId="8459" priority="22091" stopIfTrue="1">
      <formula>DR$4&lt;TODAY()</formula>
    </cfRule>
  </conditionalFormatting>
  <conditionalFormatting sqref="DS58:DS59">
    <cfRule type="expression" dxfId="8458" priority="22090" stopIfTrue="1">
      <formula>DR$4&lt;TODAY()</formula>
    </cfRule>
  </conditionalFormatting>
  <conditionalFormatting sqref="DS58:DS59">
    <cfRule type="expression" dxfId="8457" priority="22089" stopIfTrue="1">
      <formula>DR$4&lt;TODAY()</formula>
    </cfRule>
  </conditionalFormatting>
  <conditionalFormatting sqref="DS58:DS59">
    <cfRule type="expression" dxfId="8456" priority="22088" stopIfTrue="1">
      <formula>DR$4&lt;TODAY()</formula>
    </cfRule>
  </conditionalFormatting>
  <conditionalFormatting sqref="DS58:DS59">
    <cfRule type="expression" dxfId="8455" priority="22087" stopIfTrue="1">
      <formula>DR$4&lt;TODAY()</formula>
    </cfRule>
  </conditionalFormatting>
  <conditionalFormatting sqref="DS58:DS59">
    <cfRule type="expression" dxfId="8454" priority="22086" stopIfTrue="1">
      <formula>DR$4&lt;TODAY()</formula>
    </cfRule>
  </conditionalFormatting>
  <conditionalFormatting sqref="DS58:DS59">
    <cfRule type="expression" dxfId="8453" priority="22085" stopIfTrue="1">
      <formula>DR$4&lt;TODAY()</formula>
    </cfRule>
  </conditionalFormatting>
  <conditionalFormatting sqref="DS58:DS59">
    <cfRule type="expression" dxfId="8452" priority="22084" stopIfTrue="1">
      <formula>DR$4&lt;TODAY()</formula>
    </cfRule>
  </conditionalFormatting>
  <conditionalFormatting sqref="DS58:DS59">
    <cfRule type="expression" dxfId="8451" priority="22083" stopIfTrue="1">
      <formula>DR$4&lt;TODAY()</formula>
    </cfRule>
  </conditionalFormatting>
  <conditionalFormatting sqref="DS58:DS59">
    <cfRule type="expression" dxfId="8450" priority="22082" stopIfTrue="1">
      <formula>DR$4&lt;TODAY()</formula>
    </cfRule>
  </conditionalFormatting>
  <conditionalFormatting sqref="DS54">
    <cfRule type="expression" dxfId="8449" priority="22081" stopIfTrue="1">
      <formula>DR$4&lt;TODAY()</formula>
    </cfRule>
  </conditionalFormatting>
  <conditionalFormatting sqref="DS55">
    <cfRule type="expression" dxfId="8448" priority="22080" stopIfTrue="1">
      <formula>DR$4&lt;TODAY()</formula>
    </cfRule>
  </conditionalFormatting>
  <conditionalFormatting sqref="DS55">
    <cfRule type="expression" dxfId="8447" priority="22079" stopIfTrue="1">
      <formula>DR$4&lt;TODAY()</formula>
    </cfRule>
  </conditionalFormatting>
  <conditionalFormatting sqref="DS55">
    <cfRule type="expression" dxfId="8446" priority="22078" stopIfTrue="1">
      <formula>DR$4&lt;TODAY()</formula>
    </cfRule>
  </conditionalFormatting>
  <conditionalFormatting sqref="DS55">
    <cfRule type="expression" dxfId="8445" priority="22077" stopIfTrue="1">
      <formula>DR$4&lt;TODAY()</formula>
    </cfRule>
  </conditionalFormatting>
  <conditionalFormatting sqref="DS55">
    <cfRule type="expression" dxfId="8444" priority="22076" stopIfTrue="1">
      <formula>DR$4&lt;TODAY()</formula>
    </cfRule>
  </conditionalFormatting>
  <conditionalFormatting sqref="DS55">
    <cfRule type="expression" dxfId="8443" priority="22075" stopIfTrue="1">
      <formula>DR$4&lt;TODAY()</formula>
    </cfRule>
  </conditionalFormatting>
  <conditionalFormatting sqref="DS55">
    <cfRule type="expression" dxfId="8442" priority="22074" stopIfTrue="1">
      <formula>DR$4&lt;TODAY()</formula>
    </cfRule>
  </conditionalFormatting>
  <conditionalFormatting sqref="DS55">
    <cfRule type="expression" dxfId="8441" priority="22073" stopIfTrue="1">
      <formula>DR$4&lt;TODAY()</formula>
    </cfRule>
  </conditionalFormatting>
  <conditionalFormatting sqref="DS55">
    <cfRule type="expression" dxfId="8440" priority="22072" stopIfTrue="1">
      <formula>DR$4&lt;TODAY()</formula>
    </cfRule>
  </conditionalFormatting>
  <conditionalFormatting sqref="DS55">
    <cfRule type="expression" dxfId="8439" priority="22071" stopIfTrue="1">
      <formula>DR$4&lt;TODAY()</formula>
    </cfRule>
  </conditionalFormatting>
  <conditionalFormatting sqref="DS55">
    <cfRule type="expression" dxfId="8438" priority="22070" stopIfTrue="1">
      <formula>DR$4&lt;TODAY()</formula>
    </cfRule>
  </conditionalFormatting>
  <conditionalFormatting sqref="DS55">
    <cfRule type="expression" dxfId="8437" priority="22069" stopIfTrue="1">
      <formula>DR$4&lt;TODAY()</formula>
    </cfRule>
  </conditionalFormatting>
  <conditionalFormatting sqref="DS55">
    <cfRule type="expression" dxfId="8436" priority="22068" stopIfTrue="1">
      <formula>DR$4&lt;TODAY()</formula>
    </cfRule>
  </conditionalFormatting>
  <conditionalFormatting sqref="DS55">
    <cfRule type="expression" dxfId="8435" priority="22067" stopIfTrue="1">
      <formula>DR$4&lt;TODAY()</formula>
    </cfRule>
  </conditionalFormatting>
  <conditionalFormatting sqref="DS55">
    <cfRule type="expression" dxfId="8434" priority="22066" stopIfTrue="1">
      <formula>DR$4&lt;TODAY()</formula>
    </cfRule>
  </conditionalFormatting>
  <conditionalFormatting sqref="DS55">
    <cfRule type="expression" dxfId="8433" priority="22065" stopIfTrue="1">
      <formula>DR$4&lt;TODAY()</formula>
    </cfRule>
  </conditionalFormatting>
  <conditionalFormatting sqref="DS55">
    <cfRule type="expression" dxfId="8432" priority="22064" stopIfTrue="1">
      <formula>DR$4&lt;TODAY()</formula>
    </cfRule>
  </conditionalFormatting>
  <conditionalFormatting sqref="DS55">
    <cfRule type="expression" dxfId="8431" priority="22063" stopIfTrue="1">
      <formula>DR$4&lt;TODAY()</formula>
    </cfRule>
  </conditionalFormatting>
  <conditionalFormatting sqref="DS55">
    <cfRule type="expression" dxfId="8430" priority="22062" stopIfTrue="1">
      <formula>DR$4&lt;TODAY()</formula>
    </cfRule>
  </conditionalFormatting>
  <conditionalFormatting sqref="DS55">
    <cfRule type="expression" dxfId="8429" priority="22061" stopIfTrue="1">
      <formula>DR$4&lt;TODAY()</formula>
    </cfRule>
  </conditionalFormatting>
  <conditionalFormatting sqref="DS55">
    <cfRule type="expression" dxfId="8428" priority="22060" stopIfTrue="1">
      <formula>DR$4&lt;TODAY()</formula>
    </cfRule>
  </conditionalFormatting>
  <conditionalFormatting sqref="DS55">
    <cfRule type="expression" dxfId="8427" priority="22059" stopIfTrue="1">
      <formula>DR$4&lt;TODAY()</formula>
    </cfRule>
  </conditionalFormatting>
  <conditionalFormatting sqref="DS55">
    <cfRule type="expression" dxfId="8426" priority="22058" stopIfTrue="1">
      <formula>DR$4&lt;TODAY()</formula>
    </cfRule>
  </conditionalFormatting>
  <conditionalFormatting sqref="DS55">
    <cfRule type="expression" dxfId="8425" priority="22057" stopIfTrue="1">
      <formula>DR$4&lt;TODAY()</formula>
    </cfRule>
  </conditionalFormatting>
  <conditionalFormatting sqref="DS55">
    <cfRule type="expression" dxfId="8424" priority="22055" stopIfTrue="1">
      <formula>DR$4&lt;TODAY()</formula>
    </cfRule>
  </conditionalFormatting>
  <conditionalFormatting sqref="Q52">
    <cfRule type="expression" dxfId="8423" priority="21670" stopIfTrue="1">
      <formula>Q$4&lt;TODAY()</formula>
    </cfRule>
    <cfRule type="expression" dxfId="8422" priority="21671" stopIfTrue="1">
      <formula>WEEKDAY(Q$4)=6</formula>
    </cfRule>
  </conditionalFormatting>
  <conditionalFormatting sqref="Y58:Y59">
    <cfRule type="expression" dxfId="8421" priority="21660" stopIfTrue="1">
      <formula>W$4&lt;TODAY()</formula>
    </cfRule>
    <cfRule type="expression" dxfId="8420" priority="21661" stopIfTrue="1">
      <formula>WEEKDAY(W$4)=6</formula>
    </cfRule>
  </conditionalFormatting>
  <conditionalFormatting sqref="Y60">
    <cfRule type="expression" dxfId="8419" priority="21658" stopIfTrue="1">
      <formula>W$4&lt;TODAY()</formula>
    </cfRule>
    <cfRule type="expression" dxfId="8418" priority="21659" stopIfTrue="1">
      <formula>WEEKDAY(W$4)=6</formula>
    </cfRule>
  </conditionalFormatting>
  <conditionalFormatting sqref="X60">
    <cfRule type="expression" dxfId="8417" priority="21656" stopIfTrue="1">
      <formula>W$4&lt;TODAY()</formula>
    </cfRule>
    <cfRule type="expression" dxfId="8416" priority="21657" stopIfTrue="1">
      <formula>WEEKDAY(W$4)=6</formula>
    </cfRule>
  </conditionalFormatting>
  <conditionalFormatting sqref="X60">
    <cfRule type="expression" dxfId="8415" priority="21654" stopIfTrue="1">
      <formula>W$4&lt;TODAY()</formula>
    </cfRule>
    <cfRule type="expression" dxfId="8414" priority="21655" stopIfTrue="1">
      <formula>WEEKDAY(W$4)=6</formula>
    </cfRule>
  </conditionalFormatting>
  <conditionalFormatting sqref="W57">
    <cfRule type="expression" dxfId="8413" priority="21652" stopIfTrue="1">
      <formula>W$4&lt;TODAY()</formula>
    </cfRule>
    <cfRule type="expression" dxfId="8412" priority="21653" stopIfTrue="1">
      <formula>WEEKDAY(W$4)=6</formula>
    </cfRule>
  </conditionalFormatting>
  <conditionalFormatting sqref="W57">
    <cfRule type="expression" dxfId="8411" priority="21650" stopIfTrue="1">
      <formula>W$4&lt;TODAY()</formula>
    </cfRule>
    <cfRule type="expression" dxfId="8410" priority="21651" stopIfTrue="1">
      <formula>WEEKDAY(W$4)=6</formula>
    </cfRule>
  </conditionalFormatting>
  <conditionalFormatting sqref="X58">
    <cfRule type="expression" dxfId="8409" priority="21614" stopIfTrue="1">
      <formula>W$4&lt;TODAY()</formula>
    </cfRule>
    <cfRule type="expression" dxfId="8408" priority="21615" stopIfTrue="1">
      <formula>WEEKDAY(W$4)=6</formula>
    </cfRule>
  </conditionalFormatting>
  <conditionalFormatting sqref="V57">
    <cfRule type="expression" dxfId="8407" priority="21606" stopIfTrue="1">
      <formula>T$4&lt;TODAY()</formula>
    </cfRule>
    <cfRule type="expression" dxfId="8406" priority="21607" stopIfTrue="1">
      <formula>WEEKDAY(T$4)=6</formula>
    </cfRule>
  </conditionalFormatting>
  <conditionalFormatting sqref="T48">
    <cfRule type="expression" dxfId="8405" priority="21596" stopIfTrue="1">
      <formula>T$4&lt;TODAY()</formula>
    </cfRule>
    <cfRule type="expression" dxfId="8404" priority="21597" stopIfTrue="1">
      <formula>WEEKDAY(T$4)=6</formula>
    </cfRule>
  </conditionalFormatting>
  <conditionalFormatting sqref="U48">
    <cfRule type="expression" dxfId="8403" priority="21598" stopIfTrue="1">
      <formula>T$4&lt;TODAY()</formula>
    </cfRule>
    <cfRule type="expression" dxfId="8402" priority="21599" stopIfTrue="1">
      <formula>WEEKDAY(T$4)=6</formula>
    </cfRule>
  </conditionalFormatting>
  <conditionalFormatting sqref="V48">
    <cfRule type="expression" dxfId="8401" priority="21600" stopIfTrue="1">
      <formula>T$4&lt;TODAY()</formula>
    </cfRule>
    <cfRule type="expression" dxfId="8400" priority="21601" stopIfTrue="1">
      <formula>WEEKDAY(T$4)=6</formula>
    </cfRule>
  </conditionalFormatting>
  <conditionalFormatting sqref="U55">
    <cfRule type="expression" dxfId="8399" priority="21594" stopIfTrue="1">
      <formula>T$4&lt;TODAY()</formula>
    </cfRule>
    <cfRule type="expression" dxfId="8398" priority="21595" stopIfTrue="1">
      <formula>WEEKDAY(T$4)=6</formula>
    </cfRule>
  </conditionalFormatting>
  <conditionalFormatting sqref="V53">
    <cfRule type="expression" dxfId="8397" priority="21590" stopIfTrue="1">
      <formula>T$4&lt;TODAY()</formula>
    </cfRule>
    <cfRule type="expression" dxfId="8396" priority="21591" stopIfTrue="1">
      <formula>WEEKDAY(T$4)=6</formula>
    </cfRule>
  </conditionalFormatting>
  <conditionalFormatting sqref="U53">
    <cfRule type="expression" dxfId="8395" priority="21562" stopIfTrue="1">
      <formula>T$4&lt;TODAY()</formula>
    </cfRule>
    <cfRule type="expression" dxfId="8394" priority="21563" stopIfTrue="1">
      <formula>WEEKDAY(T$4)=6</formula>
    </cfRule>
  </conditionalFormatting>
  <conditionalFormatting sqref="U53">
    <cfRule type="expression" dxfId="8393" priority="21560" stopIfTrue="1">
      <formula>T$4&lt;TODAY()</formula>
    </cfRule>
    <cfRule type="expression" dxfId="8392" priority="21561" stopIfTrue="1">
      <formula>WEEKDAY(T$4)=6</formula>
    </cfRule>
  </conditionalFormatting>
  <conditionalFormatting sqref="V56">
    <cfRule type="expression" dxfId="8391" priority="21544" stopIfTrue="1">
      <formula>T$4&lt;TODAY()</formula>
    </cfRule>
    <cfRule type="expression" dxfId="8390" priority="21545" stopIfTrue="1">
      <formula>WEEKDAY(T$4)=6</formula>
    </cfRule>
  </conditionalFormatting>
  <conditionalFormatting sqref="P58:P59">
    <cfRule type="expression" dxfId="8389" priority="21528" stopIfTrue="1">
      <formula>N$4&lt;TODAY()</formula>
    </cfRule>
    <cfRule type="expression" dxfId="8388" priority="21529" stopIfTrue="1">
      <formula>WEEKDAY(N$4)=6</formula>
    </cfRule>
  </conditionalFormatting>
  <conditionalFormatting sqref="O58:O59">
    <cfRule type="expression" dxfId="8387" priority="21508" stopIfTrue="1">
      <formula>N$4&lt;TODAY()</formula>
    </cfRule>
    <cfRule type="expression" dxfId="8386" priority="21509" stopIfTrue="1">
      <formula>WEEKDAY(N$4)=6</formula>
    </cfRule>
  </conditionalFormatting>
  <conditionalFormatting sqref="R55">
    <cfRule type="expression" dxfId="8385" priority="21498" stopIfTrue="1">
      <formula>Q$4&lt;TODAY()</formula>
    </cfRule>
    <cfRule type="expression" dxfId="8384" priority="21499" stopIfTrue="1">
      <formula>WEEKDAY(Q$4)=6</formula>
    </cfRule>
  </conditionalFormatting>
  <conditionalFormatting sqref="S55">
    <cfRule type="expression" dxfId="8383" priority="21500" stopIfTrue="1">
      <formula>Q$4&lt;TODAY()</formula>
    </cfRule>
    <cfRule type="expression" dxfId="8382" priority="21501" stopIfTrue="1">
      <formula>WEEKDAY(Q$4)=6</formula>
    </cfRule>
  </conditionalFormatting>
  <conditionalFormatting sqref="S55">
    <cfRule type="expression" dxfId="8381" priority="21494" stopIfTrue="1">
      <formula>Q$4&lt;TODAY()</formula>
    </cfRule>
    <cfRule type="expression" dxfId="8380" priority="21495" stopIfTrue="1">
      <formula>WEEKDAY(Q$4)=6</formula>
    </cfRule>
  </conditionalFormatting>
  <conditionalFormatting sqref="R55">
    <cfRule type="expression" dxfId="8379" priority="21492" stopIfTrue="1">
      <formula>Q$4&lt;TODAY()</formula>
    </cfRule>
    <cfRule type="expression" dxfId="8378" priority="21493" stopIfTrue="1">
      <formula>WEEKDAY(Q$4)=6</formula>
    </cfRule>
  </conditionalFormatting>
  <conditionalFormatting sqref="S52">
    <cfRule type="expression" dxfId="8377" priority="21480" stopIfTrue="1">
      <formula>Q$4&lt;TODAY()</formula>
    </cfRule>
    <cfRule type="expression" dxfId="8376" priority="21481" stopIfTrue="1">
      <formula>WEEKDAY(Q$4)=6</formula>
    </cfRule>
  </conditionalFormatting>
  <conditionalFormatting sqref="S52">
    <cfRule type="expression" dxfId="8375" priority="21474" stopIfTrue="1">
      <formula>Q$4&lt;TODAY()</formula>
    </cfRule>
    <cfRule type="expression" dxfId="8374" priority="21475" stopIfTrue="1">
      <formula>WEEKDAY(Q$4)=6</formula>
    </cfRule>
  </conditionalFormatting>
  <conditionalFormatting sqref="R57">
    <cfRule type="expression" dxfId="8373" priority="21466" stopIfTrue="1">
      <formula>Q$4&lt;TODAY()</formula>
    </cfRule>
    <cfRule type="expression" dxfId="8372" priority="21467" stopIfTrue="1">
      <formula>WEEKDAY(Q$4)=6</formula>
    </cfRule>
  </conditionalFormatting>
  <conditionalFormatting sqref="S57">
    <cfRule type="expression" dxfId="8371" priority="21468" stopIfTrue="1">
      <formula>Q$4&lt;TODAY()</formula>
    </cfRule>
    <cfRule type="expression" dxfId="8370" priority="21469" stopIfTrue="1">
      <formula>WEEKDAY(Q$4)=6</formula>
    </cfRule>
  </conditionalFormatting>
  <conditionalFormatting sqref="S57">
    <cfRule type="expression" dxfId="8369" priority="21464" stopIfTrue="1">
      <formula>Q$4&lt;TODAY()</formula>
    </cfRule>
    <cfRule type="expression" dxfId="8368" priority="21465" stopIfTrue="1">
      <formula>WEEKDAY(Q$4)=6</formula>
    </cfRule>
  </conditionalFormatting>
  <conditionalFormatting sqref="R57">
    <cfRule type="expression" dxfId="8367" priority="21462" stopIfTrue="1">
      <formula>Q$4&lt;TODAY()</formula>
    </cfRule>
    <cfRule type="expression" dxfId="8366" priority="21463" stopIfTrue="1">
      <formula>WEEKDAY(Q$4)=6</formula>
    </cfRule>
  </conditionalFormatting>
  <conditionalFormatting sqref="S57">
    <cfRule type="expression" dxfId="8365" priority="21460" stopIfTrue="1">
      <formula>Q$4&lt;TODAY()</formula>
    </cfRule>
    <cfRule type="expression" dxfId="8364" priority="21461" stopIfTrue="1">
      <formula>WEEKDAY(Q$4)=6</formula>
    </cfRule>
  </conditionalFormatting>
  <conditionalFormatting sqref="R57">
    <cfRule type="expression" dxfId="8363" priority="21458" stopIfTrue="1">
      <formula>Q$4&lt;TODAY()</formula>
    </cfRule>
    <cfRule type="expression" dxfId="8362" priority="21459" stopIfTrue="1">
      <formula>WEEKDAY(Q$4)=6</formula>
    </cfRule>
  </conditionalFormatting>
  <conditionalFormatting sqref="R57">
    <cfRule type="expression" dxfId="8361" priority="21456" stopIfTrue="1">
      <formula>Q$4&lt;TODAY()</formula>
    </cfRule>
    <cfRule type="expression" dxfId="8360" priority="21457" stopIfTrue="1">
      <formula>WEEKDAY(Q$4)=6</formula>
    </cfRule>
  </conditionalFormatting>
  <conditionalFormatting sqref="S56">
    <cfRule type="expression" dxfId="8359" priority="21440" stopIfTrue="1">
      <formula>Q$4&lt;TODAY()</formula>
    </cfRule>
    <cfRule type="expression" dxfId="8358" priority="21441" stopIfTrue="1">
      <formula>WEEKDAY(Q$4)=6</formula>
    </cfRule>
  </conditionalFormatting>
  <conditionalFormatting sqref="R56">
    <cfRule type="expression" dxfId="8357" priority="21438" stopIfTrue="1">
      <formula>Q$4&lt;TODAY()</formula>
    </cfRule>
    <cfRule type="expression" dxfId="8356" priority="21439" stopIfTrue="1">
      <formula>WEEKDAY(Q$4)=6</formula>
    </cfRule>
  </conditionalFormatting>
  <conditionalFormatting sqref="R56">
    <cfRule type="expression" dxfId="8355" priority="21436" stopIfTrue="1">
      <formula>Q$4&lt;TODAY()</formula>
    </cfRule>
    <cfRule type="expression" dxfId="8354" priority="21437" stopIfTrue="1">
      <formula>WEEKDAY(Q$4)=6</formula>
    </cfRule>
  </conditionalFormatting>
  <conditionalFormatting sqref="R56">
    <cfRule type="expression" dxfId="8353" priority="21432" stopIfTrue="1">
      <formula>Q$4&lt;TODAY()</formula>
    </cfRule>
    <cfRule type="expression" dxfId="8352" priority="21433" stopIfTrue="1">
      <formula>WEEKDAY(Q$4)=6</formula>
    </cfRule>
  </conditionalFormatting>
  <conditionalFormatting sqref="S56">
    <cfRule type="expression" dxfId="8351" priority="21434" stopIfTrue="1">
      <formula>Q$4&lt;TODAY()</formula>
    </cfRule>
    <cfRule type="expression" dxfId="8350" priority="21435" stopIfTrue="1">
      <formula>WEEKDAY(Q$4)=6</formula>
    </cfRule>
  </conditionalFormatting>
  <conditionalFormatting sqref="S56">
    <cfRule type="expression" dxfId="8349" priority="21430" stopIfTrue="1">
      <formula>Q$4&lt;TODAY()</formula>
    </cfRule>
    <cfRule type="expression" dxfId="8348" priority="21431" stopIfTrue="1">
      <formula>WEEKDAY(Q$4)=6</formula>
    </cfRule>
  </conditionalFormatting>
  <conditionalFormatting sqref="R56">
    <cfRule type="expression" dxfId="8347" priority="21428" stopIfTrue="1">
      <formula>Q$4&lt;TODAY()</formula>
    </cfRule>
    <cfRule type="expression" dxfId="8346" priority="21429" stopIfTrue="1">
      <formula>WEEKDAY(Q$4)=6</formula>
    </cfRule>
  </conditionalFormatting>
  <conditionalFormatting sqref="S53">
    <cfRule type="expression" dxfId="8345" priority="21426" stopIfTrue="1">
      <formula>Q$4&lt;TODAY()</formula>
    </cfRule>
    <cfRule type="expression" dxfId="8344" priority="21427" stopIfTrue="1">
      <formula>WEEKDAY(Q$4)=6</formula>
    </cfRule>
  </conditionalFormatting>
  <conditionalFormatting sqref="R53">
    <cfRule type="expression" dxfId="8343" priority="21424" stopIfTrue="1">
      <formula>Q$4&lt;TODAY()</formula>
    </cfRule>
    <cfRule type="expression" dxfId="8342" priority="21425" stopIfTrue="1">
      <formula>WEEKDAY(Q$4)=6</formula>
    </cfRule>
  </conditionalFormatting>
  <conditionalFormatting sqref="R53">
    <cfRule type="expression" dxfId="8341" priority="21422" stopIfTrue="1">
      <formula>Q$4&lt;TODAY()</formula>
    </cfRule>
    <cfRule type="expression" dxfId="8340" priority="21423" stopIfTrue="1">
      <formula>WEEKDAY(Q$4)=6</formula>
    </cfRule>
  </conditionalFormatting>
  <conditionalFormatting sqref="R53">
    <cfRule type="expression" dxfId="8339" priority="21418" stopIfTrue="1">
      <formula>Q$4&lt;TODAY()</formula>
    </cfRule>
    <cfRule type="expression" dxfId="8338" priority="21419" stopIfTrue="1">
      <formula>WEEKDAY(Q$4)=6</formula>
    </cfRule>
  </conditionalFormatting>
  <conditionalFormatting sqref="S53">
    <cfRule type="expression" dxfId="8337" priority="21420" stopIfTrue="1">
      <formula>Q$4&lt;TODAY()</formula>
    </cfRule>
    <cfRule type="expression" dxfId="8336" priority="21421" stopIfTrue="1">
      <formula>WEEKDAY(Q$4)=6</formula>
    </cfRule>
  </conditionalFormatting>
  <conditionalFormatting sqref="S53">
    <cfRule type="expression" dxfId="8335" priority="21416" stopIfTrue="1">
      <formula>Q$4&lt;TODAY()</formula>
    </cfRule>
    <cfRule type="expression" dxfId="8334" priority="21417" stopIfTrue="1">
      <formula>WEEKDAY(Q$4)=6</formula>
    </cfRule>
  </conditionalFormatting>
  <conditionalFormatting sqref="R53">
    <cfRule type="expression" dxfId="8333" priority="21414" stopIfTrue="1">
      <formula>Q$4&lt;TODAY()</formula>
    </cfRule>
    <cfRule type="expression" dxfId="8332" priority="21415" stopIfTrue="1">
      <formula>WEEKDAY(Q$4)=6</formula>
    </cfRule>
  </conditionalFormatting>
  <conditionalFormatting sqref="Z52">
    <cfRule type="expression" dxfId="8331" priority="21394" stopIfTrue="1">
      <formula>Z$4&lt;TODAY()</formula>
    </cfRule>
    <cfRule type="expression" dxfId="8330" priority="21395" stopIfTrue="1">
      <formula>WEEKDAY(Z$4)=6</formula>
    </cfRule>
  </conditionalFormatting>
  <conditionalFormatting sqref="R57">
    <cfRule type="expression" dxfId="8329" priority="21380" stopIfTrue="1">
      <formula>Q$4&lt;TODAY()</formula>
    </cfRule>
    <cfRule type="expression" dxfId="8328" priority="21381" stopIfTrue="1">
      <formula>WEEKDAY(Q$4)=6</formula>
    </cfRule>
  </conditionalFormatting>
  <conditionalFormatting sqref="S57">
    <cfRule type="expression" dxfId="8327" priority="21382" stopIfTrue="1">
      <formula>Q$4&lt;TODAY()</formula>
    </cfRule>
    <cfRule type="expression" dxfId="8326" priority="21383" stopIfTrue="1">
      <formula>WEEKDAY(Q$4)=6</formula>
    </cfRule>
  </conditionalFormatting>
  <conditionalFormatting sqref="S56">
    <cfRule type="expression" dxfId="8325" priority="21378" stopIfTrue="1">
      <formula>Q$4&lt;TODAY()</formula>
    </cfRule>
    <cfRule type="expression" dxfId="8324" priority="21379" stopIfTrue="1">
      <formula>WEEKDAY(Q$4)=6</formula>
    </cfRule>
  </conditionalFormatting>
  <conditionalFormatting sqref="R56">
    <cfRule type="expression" dxfId="8323" priority="21376" stopIfTrue="1">
      <formula>Q$4&lt;TODAY()</formula>
    </cfRule>
    <cfRule type="expression" dxfId="8322" priority="21377" stopIfTrue="1">
      <formula>WEEKDAY(Q$4)=6</formula>
    </cfRule>
  </conditionalFormatting>
  <conditionalFormatting sqref="R56">
    <cfRule type="expression" dxfId="8321" priority="21374" stopIfTrue="1">
      <formula>Q$4&lt;TODAY()</formula>
    </cfRule>
    <cfRule type="expression" dxfId="8320" priority="21375" stopIfTrue="1">
      <formula>WEEKDAY(Q$4)=6</formula>
    </cfRule>
  </conditionalFormatting>
  <conditionalFormatting sqref="R55">
    <cfRule type="expression" dxfId="8319" priority="21370" stopIfTrue="1">
      <formula>Q$4&lt;TODAY()</formula>
    </cfRule>
    <cfRule type="expression" dxfId="8318" priority="21371" stopIfTrue="1">
      <formula>WEEKDAY(Q$4)=6</formula>
    </cfRule>
  </conditionalFormatting>
  <conditionalFormatting sqref="S55">
    <cfRule type="expression" dxfId="8317" priority="21372" stopIfTrue="1">
      <formula>Q$4&lt;TODAY()</formula>
    </cfRule>
    <cfRule type="expression" dxfId="8316" priority="21373" stopIfTrue="1">
      <formula>WEEKDAY(Q$4)=6</formula>
    </cfRule>
  </conditionalFormatting>
  <conditionalFormatting sqref="S55">
    <cfRule type="expression" dxfId="8315" priority="21368" stopIfTrue="1">
      <formula>Q$4&lt;TODAY()</formula>
    </cfRule>
    <cfRule type="expression" dxfId="8314" priority="21369" stopIfTrue="1">
      <formula>WEEKDAY(Q$4)=6</formula>
    </cfRule>
  </conditionalFormatting>
  <conditionalFormatting sqref="R55">
    <cfRule type="expression" dxfId="8313" priority="21366" stopIfTrue="1">
      <formula>Q$4&lt;TODAY()</formula>
    </cfRule>
    <cfRule type="expression" dxfId="8312" priority="21367" stopIfTrue="1">
      <formula>WEEKDAY(Q$4)=6</formula>
    </cfRule>
  </conditionalFormatting>
  <conditionalFormatting sqref="S55">
    <cfRule type="expression" dxfId="8311" priority="21364" stopIfTrue="1">
      <formula>Q$4&lt;TODAY()</formula>
    </cfRule>
    <cfRule type="expression" dxfId="8310" priority="21365" stopIfTrue="1">
      <formula>WEEKDAY(Q$4)=6</formula>
    </cfRule>
  </conditionalFormatting>
  <conditionalFormatting sqref="R55">
    <cfRule type="expression" dxfId="8309" priority="21362" stopIfTrue="1">
      <formula>Q$4&lt;TODAY()</formula>
    </cfRule>
    <cfRule type="expression" dxfId="8308" priority="21363" stopIfTrue="1">
      <formula>WEEKDAY(Q$4)=6</formula>
    </cfRule>
  </conditionalFormatting>
  <conditionalFormatting sqref="R55">
    <cfRule type="expression" dxfId="8307" priority="21360" stopIfTrue="1">
      <formula>Q$4&lt;TODAY()</formula>
    </cfRule>
    <cfRule type="expression" dxfId="8306" priority="21361" stopIfTrue="1">
      <formula>WEEKDAY(Q$4)=6</formula>
    </cfRule>
  </conditionalFormatting>
  <conditionalFormatting sqref="R58:R59">
    <cfRule type="expression" dxfId="8305" priority="21356" stopIfTrue="1">
      <formula>Q$4&lt;TODAY()</formula>
    </cfRule>
    <cfRule type="expression" dxfId="8304" priority="21357" stopIfTrue="1">
      <formula>WEEKDAY(Q$4)=6</formula>
    </cfRule>
  </conditionalFormatting>
  <conditionalFormatting sqref="T58:T59">
    <cfRule type="expression" dxfId="8303" priority="21342" stopIfTrue="1">
      <formula>T$4&lt;TODAY()</formula>
    </cfRule>
    <cfRule type="expression" dxfId="8302" priority="21343" stopIfTrue="1">
      <formula>WEEKDAY(T$4)=6</formula>
    </cfRule>
  </conditionalFormatting>
  <conditionalFormatting sqref="U60">
    <cfRule type="expression" dxfId="8301" priority="21338" stopIfTrue="1">
      <formula>T$4&lt;TODAY()</formula>
    </cfRule>
    <cfRule type="expression" dxfId="8300" priority="21339" stopIfTrue="1">
      <formula>WEEKDAY(T$4)=6</formula>
    </cfRule>
  </conditionalFormatting>
  <conditionalFormatting sqref="U55">
    <cfRule type="expression" dxfId="8299" priority="21282" stopIfTrue="1">
      <formula>T$4&lt;TODAY()</formula>
    </cfRule>
    <cfRule type="expression" dxfId="8298" priority="21283" stopIfTrue="1">
      <formula>WEEKDAY(T$4)=6</formula>
    </cfRule>
  </conditionalFormatting>
  <conditionalFormatting sqref="V53">
    <cfRule type="expression" dxfId="8297" priority="21280" stopIfTrue="1">
      <formula>T$4&lt;TODAY()</formula>
    </cfRule>
    <cfRule type="expression" dxfId="8296" priority="21281" stopIfTrue="1">
      <formula>WEEKDAY(T$4)=6</formula>
    </cfRule>
  </conditionalFormatting>
  <conditionalFormatting sqref="U53">
    <cfRule type="expression" dxfId="8295" priority="21274" stopIfTrue="1">
      <formula>T$4&lt;TODAY()</formula>
    </cfRule>
    <cfRule type="expression" dxfId="8294" priority="21275" stopIfTrue="1">
      <formula>WEEKDAY(T$4)=6</formula>
    </cfRule>
  </conditionalFormatting>
  <conditionalFormatting sqref="U53">
    <cfRule type="expression" dxfId="8293" priority="21272" stopIfTrue="1">
      <formula>T$4&lt;TODAY()</formula>
    </cfRule>
    <cfRule type="expression" dxfId="8292" priority="21273" stopIfTrue="1">
      <formula>WEEKDAY(T$4)=6</formula>
    </cfRule>
  </conditionalFormatting>
  <conditionalFormatting sqref="U53">
    <cfRule type="expression" dxfId="8291" priority="21266" stopIfTrue="1">
      <formula>T$4&lt;TODAY()</formula>
    </cfRule>
    <cfRule type="expression" dxfId="8290" priority="21267" stopIfTrue="1">
      <formula>WEEKDAY(T$4)=6</formula>
    </cfRule>
  </conditionalFormatting>
  <conditionalFormatting sqref="V53">
    <cfRule type="expression" dxfId="8289" priority="21268" stopIfTrue="1">
      <formula>T$4&lt;TODAY()</formula>
    </cfRule>
    <cfRule type="expression" dxfId="8288" priority="21269" stopIfTrue="1">
      <formula>WEEKDAY(T$4)=6</formula>
    </cfRule>
  </conditionalFormatting>
  <conditionalFormatting sqref="V55">
    <cfRule type="expression" dxfId="8287" priority="21264" stopIfTrue="1">
      <formula>T$4&lt;TODAY()</formula>
    </cfRule>
    <cfRule type="expression" dxfId="8286" priority="21265" stopIfTrue="1">
      <formula>WEEKDAY(T$4)=6</formula>
    </cfRule>
  </conditionalFormatting>
  <conditionalFormatting sqref="U55">
    <cfRule type="expression" dxfId="8285" priority="21262" stopIfTrue="1">
      <formula>T$4&lt;TODAY()</formula>
    </cfRule>
    <cfRule type="expression" dxfId="8284" priority="21263" stopIfTrue="1">
      <formula>WEEKDAY(T$4)=6</formula>
    </cfRule>
  </conditionalFormatting>
  <conditionalFormatting sqref="V56">
    <cfRule type="expression" dxfId="8283" priority="21260" stopIfTrue="1">
      <formula>T$4&lt;TODAY()</formula>
    </cfRule>
    <cfRule type="expression" dxfId="8282" priority="21261" stopIfTrue="1">
      <formula>WEEKDAY(T$4)=6</formula>
    </cfRule>
  </conditionalFormatting>
  <conditionalFormatting sqref="T57">
    <cfRule type="expression" dxfId="8281" priority="21254" stopIfTrue="1">
      <formula>T$4&lt;TODAY()</formula>
    </cfRule>
    <cfRule type="expression" dxfId="8280" priority="21255" stopIfTrue="1">
      <formula>WEEKDAY(T$4)=6</formula>
    </cfRule>
  </conditionalFormatting>
  <conditionalFormatting sqref="T54">
    <cfRule type="expression" dxfId="8279" priority="21246" stopIfTrue="1">
      <formula>T$4&lt;TODAY()</formula>
    </cfRule>
    <cfRule type="expression" dxfId="8278" priority="21247" stopIfTrue="1">
      <formula>WEEKDAY(T$4)=6</formula>
    </cfRule>
  </conditionalFormatting>
  <conditionalFormatting sqref="V55">
    <cfRule type="expression" dxfId="8277" priority="21244" stopIfTrue="1">
      <formula>T$4&lt;TODAY()</formula>
    </cfRule>
    <cfRule type="expression" dxfId="8276" priority="21245" stopIfTrue="1">
      <formula>WEEKDAY(T$4)=6</formula>
    </cfRule>
  </conditionalFormatting>
  <conditionalFormatting sqref="V56">
    <cfRule type="expression" dxfId="8275" priority="21242" stopIfTrue="1">
      <formula>T$4&lt;TODAY()</formula>
    </cfRule>
    <cfRule type="expression" dxfId="8274" priority="21243" stopIfTrue="1">
      <formula>WEEKDAY(T$4)=6</formula>
    </cfRule>
  </conditionalFormatting>
  <conditionalFormatting sqref="T53">
    <cfRule type="expression" dxfId="8273" priority="21238" stopIfTrue="1">
      <formula>T$4&lt;TODAY()</formula>
    </cfRule>
    <cfRule type="expression" dxfId="8272" priority="21239" stopIfTrue="1">
      <formula>WEEKDAY(T$4)=6</formula>
    </cfRule>
  </conditionalFormatting>
  <conditionalFormatting sqref="U55">
    <cfRule type="expression" dxfId="8271" priority="21224" stopIfTrue="1">
      <formula>T$4&lt;TODAY()</formula>
    </cfRule>
    <cfRule type="expression" dxfId="8270" priority="21225" stopIfTrue="1">
      <formula>WEEKDAY(T$4)=6</formula>
    </cfRule>
  </conditionalFormatting>
  <conditionalFormatting sqref="U55">
    <cfRule type="expression" dxfId="8269" priority="21222" stopIfTrue="1">
      <formula>T$4&lt;TODAY()</formula>
    </cfRule>
    <cfRule type="expression" dxfId="8268" priority="21223" stopIfTrue="1">
      <formula>WEEKDAY(T$4)=6</formula>
    </cfRule>
  </conditionalFormatting>
  <conditionalFormatting sqref="V53">
    <cfRule type="expression" dxfId="8267" priority="21210" stopIfTrue="1">
      <formula>T$4&lt;TODAY()</formula>
    </cfRule>
    <cfRule type="expression" dxfId="8266" priority="21211" stopIfTrue="1">
      <formula>WEEKDAY(T$4)=6</formula>
    </cfRule>
  </conditionalFormatting>
  <conditionalFormatting sqref="V58:V59">
    <cfRule type="expression" dxfId="8265" priority="21208" stopIfTrue="1">
      <formula>T$4&lt;TODAY()</formula>
    </cfRule>
    <cfRule type="expression" dxfId="8264" priority="21209" stopIfTrue="1">
      <formula>WEEKDAY(T$4)=6</formula>
    </cfRule>
  </conditionalFormatting>
  <conditionalFormatting sqref="T53">
    <cfRule type="expression" dxfId="8263" priority="21202" stopIfTrue="1">
      <formula>T$4&lt;TODAY()</formula>
    </cfRule>
    <cfRule type="expression" dxfId="8262" priority="21203" stopIfTrue="1">
      <formula>WEEKDAY(T$4)=6</formula>
    </cfRule>
  </conditionalFormatting>
  <conditionalFormatting sqref="U55">
    <cfRule type="expression" dxfId="8261" priority="21196" stopIfTrue="1">
      <formula>T$4&lt;TODAY()</formula>
    </cfRule>
    <cfRule type="expression" dxfId="8260" priority="21197" stopIfTrue="1">
      <formula>WEEKDAY(T$4)=6</formula>
    </cfRule>
  </conditionalFormatting>
  <conditionalFormatting sqref="V55">
    <cfRule type="expression" dxfId="8259" priority="21198" stopIfTrue="1">
      <formula>T$4&lt;TODAY()</formula>
    </cfRule>
    <cfRule type="expression" dxfId="8258" priority="21199" stopIfTrue="1">
      <formula>WEEKDAY(T$4)=6</formula>
    </cfRule>
  </conditionalFormatting>
  <conditionalFormatting sqref="V53">
    <cfRule type="expression" dxfId="8257" priority="21174" stopIfTrue="1">
      <formula>T$4&lt;TODAY()</formula>
    </cfRule>
    <cfRule type="expression" dxfId="8256" priority="21175" stopIfTrue="1">
      <formula>WEEKDAY(T$4)=6</formula>
    </cfRule>
  </conditionalFormatting>
  <conditionalFormatting sqref="V53">
    <cfRule type="expression" dxfId="8255" priority="21172" stopIfTrue="1">
      <formula>T$4&lt;TODAY()</formula>
    </cfRule>
    <cfRule type="expression" dxfId="8254" priority="21173" stopIfTrue="1">
      <formula>WEEKDAY(T$4)=6</formula>
    </cfRule>
  </conditionalFormatting>
  <conditionalFormatting sqref="V57">
    <cfRule type="expression" dxfId="8253" priority="21168" stopIfTrue="1">
      <formula>T$4&lt;TODAY()</formula>
    </cfRule>
    <cfRule type="expression" dxfId="8252" priority="21169" stopIfTrue="1">
      <formula>WEEKDAY(T$4)=6</formula>
    </cfRule>
  </conditionalFormatting>
  <conditionalFormatting sqref="U53">
    <cfRule type="expression" dxfId="8251" priority="21164" stopIfTrue="1">
      <formula>T$4&lt;TODAY()</formula>
    </cfRule>
    <cfRule type="expression" dxfId="8250" priority="21165" stopIfTrue="1">
      <formula>WEEKDAY(T$4)=6</formula>
    </cfRule>
  </conditionalFormatting>
  <conditionalFormatting sqref="U53">
    <cfRule type="expression" dxfId="8249" priority="21162" stopIfTrue="1">
      <formula>T$4&lt;TODAY()</formula>
    </cfRule>
    <cfRule type="expression" dxfId="8248" priority="21163" stopIfTrue="1">
      <formula>WEEKDAY(T$4)=6</formula>
    </cfRule>
  </conditionalFormatting>
  <conditionalFormatting sqref="T60">
    <cfRule type="expression" dxfId="8247" priority="21160" stopIfTrue="1">
      <formula>T$4&lt;TODAY()</formula>
    </cfRule>
    <cfRule type="expression" dxfId="8246" priority="21161" stopIfTrue="1">
      <formula>WEEKDAY(T$4)=6</formula>
    </cfRule>
  </conditionalFormatting>
  <conditionalFormatting sqref="U60">
    <cfRule type="expression" dxfId="8245" priority="21158" stopIfTrue="1">
      <formula>T$4&lt;TODAY()</formula>
    </cfRule>
    <cfRule type="expression" dxfId="8244" priority="21159" stopIfTrue="1">
      <formula>WEEKDAY(T$4)=6</formula>
    </cfRule>
  </conditionalFormatting>
  <conditionalFormatting sqref="U55">
    <cfRule type="expression" dxfId="8243" priority="21104" stopIfTrue="1">
      <formula>T$4&lt;TODAY()</formula>
    </cfRule>
    <cfRule type="expression" dxfId="8242" priority="21105" stopIfTrue="1">
      <formula>WEEKDAY(T$4)=6</formula>
    </cfRule>
  </conditionalFormatting>
  <conditionalFormatting sqref="V55">
    <cfRule type="expression" dxfId="8241" priority="21106" stopIfTrue="1">
      <formula>T$4&lt;TODAY()</formula>
    </cfRule>
    <cfRule type="expression" dxfId="8240" priority="21107" stopIfTrue="1">
      <formula>WEEKDAY(T$4)=6</formula>
    </cfRule>
  </conditionalFormatting>
  <conditionalFormatting sqref="U55">
    <cfRule type="expression" dxfId="8239" priority="21098" stopIfTrue="1">
      <formula>T$4&lt;TODAY()</formula>
    </cfRule>
    <cfRule type="expression" dxfId="8238" priority="21099" stopIfTrue="1">
      <formula>WEEKDAY(T$4)=6</formula>
    </cfRule>
  </conditionalFormatting>
  <conditionalFormatting sqref="V56">
    <cfRule type="expression" dxfId="8237" priority="21092" stopIfTrue="1">
      <formula>T$4&lt;TODAY()</formula>
    </cfRule>
    <cfRule type="expression" dxfId="8236" priority="21093" stopIfTrue="1">
      <formula>WEEKDAY(T$4)=6</formula>
    </cfRule>
  </conditionalFormatting>
  <conditionalFormatting sqref="V57">
    <cfRule type="expression" dxfId="8235" priority="21088" stopIfTrue="1">
      <formula>T$4&lt;TODAY()</formula>
    </cfRule>
    <cfRule type="expression" dxfId="8234" priority="21089" stopIfTrue="1">
      <formula>WEEKDAY(T$4)=6</formula>
    </cfRule>
  </conditionalFormatting>
  <conditionalFormatting sqref="T58:T59">
    <cfRule type="expression" dxfId="8233" priority="21082" stopIfTrue="1">
      <formula>T$4&lt;TODAY()</formula>
    </cfRule>
    <cfRule type="expression" dxfId="8232" priority="21083" stopIfTrue="1">
      <formula>WEEKDAY(T$4)=6</formula>
    </cfRule>
  </conditionalFormatting>
  <conditionalFormatting sqref="U60">
    <cfRule type="expression" dxfId="8231" priority="21078" stopIfTrue="1">
      <formula>T$4&lt;TODAY()</formula>
    </cfRule>
    <cfRule type="expression" dxfId="8230" priority="21079" stopIfTrue="1">
      <formula>WEEKDAY(T$4)=6</formula>
    </cfRule>
  </conditionalFormatting>
  <conditionalFormatting sqref="AF51">
    <cfRule type="expression" dxfId="8229" priority="21074" stopIfTrue="1">
      <formula>AF$4&lt;TODAY()</formula>
    </cfRule>
    <cfRule type="expression" dxfId="8228" priority="21075" stopIfTrue="1">
      <formula>WEEKDAY(AF$4)=6</formula>
    </cfRule>
  </conditionalFormatting>
  <conditionalFormatting sqref="AF55">
    <cfRule type="expression" dxfId="8227" priority="21066" stopIfTrue="1">
      <formula>AF$4&lt;TODAY()</formula>
    </cfRule>
    <cfRule type="expression" dxfId="8226" priority="21067" stopIfTrue="1">
      <formula>WEEKDAY(AF$4)=6</formula>
    </cfRule>
  </conditionalFormatting>
  <conditionalFormatting sqref="AF55">
    <cfRule type="expression" dxfId="8225" priority="21062" stopIfTrue="1">
      <formula>AF$4&lt;TODAY()</formula>
    </cfRule>
    <cfRule type="expression" dxfId="8224" priority="21063" stopIfTrue="1">
      <formula>WEEKDAY(AF$4)=6</formula>
    </cfRule>
  </conditionalFormatting>
  <conditionalFormatting sqref="AF49">
    <cfRule type="expression" dxfId="8223" priority="21044" stopIfTrue="1">
      <formula>AF$4&lt;TODAY()</formula>
    </cfRule>
    <cfRule type="expression" dxfId="8222" priority="21045" stopIfTrue="1">
      <formula>WEEKDAY(AF$4)=6</formula>
    </cfRule>
  </conditionalFormatting>
  <conditionalFormatting sqref="AG49">
    <cfRule type="expression" dxfId="8221" priority="21046" stopIfTrue="1">
      <formula>AF$4&lt;TODAY()</formula>
    </cfRule>
    <cfRule type="expression" dxfId="8220" priority="21047" stopIfTrue="1">
      <formula>WEEKDAY(AF$4)=6</formula>
    </cfRule>
  </conditionalFormatting>
  <conditionalFormatting sqref="AH49">
    <cfRule type="expression" dxfId="8219" priority="21048" stopIfTrue="1">
      <formula>AF$4&lt;TODAY()</formula>
    </cfRule>
    <cfRule type="expression" dxfId="8218" priority="21049" stopIfTrue="1">
      <formula>WEEKDAY(AF$4)=6</formula>
    </cfRule>
  </conditionalFormatting>
  <conditionalFormatting sqref="V56">
    <cfRule type="expression" dxfId="8217" priority="20984" stopIfTrue="1">
      <formula>T$4&lt;TODAY()</formula>
    </cfRule>
    <cfRule type="expression" dxfId="8216" priority="20985" stopIfTrue="1">
      <formula>WEEKDAY(T$4)=6</formula>
    </cfRule>
  </conditionalFormatting>
  <conditionalFormatting sqref="T57">
    <cfRule type="expression" dxfId="8215" priority="20978" stopIfTrue="1">
      <formula>T$4&lt;TODAY()</formula>
    </cfRule>
    <cfRule type="expression" dxfId="8214" priority="20979" stopIfTrue="1">
      <formula>WEEKDAY(T$4)=6</formula>
    </cfRule>
  </conditionalFormatting>
  <conditionalFormatting sqref="V57">
    <cfRule type="expression" dxfId="8213" priority="20964" stopIfTrue="1">
      <formula>T$4&lt;TODAY()</formula>
    </cfRule>
    <cfRule type="expression" dxfId="8212" priority="20965" stopIfTrue="1">
      <formula>WEEKDAY(T$4)=6</formula>
    </cfRule>
  </conditionalFormatting>
  <conditionalFormatting sqref="V56">
    <cfRule type="expression" dxfId="8211" priority="20958" stopIfTrue="1">
      <formula>T$4&lt;TODAY()</formula>
    </cfRule>
    <cfRule type="expression" dxfId="8210" priority="20959" stopIfTrue="1">
      <formula>WEEKDAY(T$4)=6</formula>
    </cfRule>
  </conditionalFormatting>
  <conditionalFormatting sqref="T58:T59">
    <cfRule type="expression" dxfId="8209" priority="20954" stopIfTrue="1">
      <formula>T$4&lt;TODAY()</formula>
    </cfRule>
    <cfRule type="expression" dxfId="8208" priority="20955" stopIfTrue="1">
      <formula>WEEKDAY(T$4)=6</formula>
    </cfRule>
  </conditionalFormatting>
  <conditionalFormatting sqref="V56">
    <cfRule type="expression" dxfId="8207" priority="20950" stopIfTrue="1">
      <formula>T$4&lt;TODAY()</formula>
    </cfRule>
    <cfRule type="expression" dxfId="8206" priority="20951" stopIfTrue="1">
      <formula>WEEKDAY(T$4)=6</formula>
    </cfRule>
  </conditionalFormatting>
  <conditionalFormatting sqref="T57">
    <cfRule type="expression" dxfId="8205" priority="20944" stopIfTrue="1">
      <formula>T$4&lt;TODAY()</formula>
    </cfRule>
    <cfRule type="expression" dxfId="8204" priority="20945" stopIfTrue="1">
      <formula>WEEKDAY(T$4)=6</formula>
    </cfRule>
  </conditionalFormatting>
  <conditionalFormatting sqref="Y58:Y59">
    <cfRule type="expression" dxfId="8203" priority="20920" stopIfTrue="1">
      <formula>W$4&lt;TODAY()</formula>
    </cfRule>
    <cfRule type="expression" dxfId="8202" priority="20921" stopIfTrue="1">
      <formula>WEEKDAY(W$4)=6</formula>
    </cfRule>
  </conditionalFormatting>
  <conditionalFormatting sqref="Y60">
    <cfRule type="expression" dxfId="8201" priority="20918" stopIfTrue="1">
      <formula>W$4&lt;TODAY()</formula>
    </cfRule>
    <cfRule type="expression" dxfId="8200" priority="20919" stopIfTrue="1">
      <formula>WEEKDAY(W$4)=6</formula>
    </cfRule>
  </conditionalFormatting>
  <conditionalFormatting sqref="X60">
    <cfRule type="expression" dxfId="8199" priority="20916" stopIfTrue="1">
      <formula>W$4&lt;TODAY()</formula>
    </cfRule>
    <cfRule type="expression" dxfId="8198" priority="20917" stopIfTrue="1">
      <formula>WEEKDAY(W$4)=6</formula>
    </cfRule>
  </conditionalFormatting>
  <conditionalFormatting sqref="X60">
    <cfRule type="expression" dxfId="8197" priority="20914" stopIfTrue="1">
      <formula>W$4&lt;TODAY()</formula>
    </cfRule>
    <cfRule type="expression" dxfId="8196" priority="20915" stopIfTrue="1">
      <formula>WEEKDAY(W$4)=6</formula>
    </cfRule>
  </conditionalFormatting>
  <conditionalFormatting sqref="W57">
    <cfRule type="expression" dxfId="8195" priority="20912" stopIfTrue="1">
      <formula>W$4&lt;TODAY()</formula>
    </cfRule>
    <cfRule type="expression" dxfId="8194" priority="20913" stopIfTrue="1">
      <formula>WEEKDAY(W$4)=6</formula>
    </cfRule>
  </conditionalFormatting>
  <conditionalFormatting sqref="W57">
    <cfRule type="expression" dxfId="8193" priority="20910" stopIfTrue="1">
      <formula>W$4&lt;TODAY()</formula>
    </cfRule>
    <cfRule type="expression" dxfId="8192" priority="20911" stopIfTrue="1">
      <formula>WEEKDAY(W$4)=6</formula>
    </cfRule>
  </conditionalFormatting>
  <conditionalFormatting sqref="X58">
    <cfRule type="expression" dxfId="8191" priority="20874" stopIfTrue="1">
      <formula>W$4&lt;TODAY()</formula>
    </cfRule>
    <cfRule type="expression" dxfId="8190" priority="20875" stopIfTrue="1">
      <formula>WEEKDAY(W$4)=6</formula>
    </cfRule>
  </conditionalFormatting>
  <conditionalFormatting sqref="Y60">
    <cfRule type="expression" dxfId="8189" priority="20870" stopIfTrue="1">
      <formula>W$4&lt;TODAY()</formula>
    </cfRule>
    <cfRule type="expression" dxfId="8188" priority="20871" stopIfTrue="1">
      <formula>WEEKDAY(W$4)=6</formula>
    </cfRule>
  </conditionalFormatting>
  <conditionalFormatting sqref="W58:W59">
    <cfRule type="expression" dxfId="8187" priority="20862" stopIfTrue="1">
      <formula>W$4&lt;TODAY()</formula>
    </cfRule>
    <cfRule type="expression" dxfId="8186" priority="20863" stopIfTrue="1">
      <formula>WEEKDAY(W$4)=6</formula>
    </cfRule>
  </conditionalFormatting>
  <conditionalFormatting sqref="W58:W59">
    <cfRule type="expression" dxfId="8185" priority="20860" stopIfTrue="1">
      <formula>W$4&lt;TODAY()</formula>
    </cfRule>
    <cfRule type="expression" dxfId="8184" priority="20861" stopIfTrue="1">
      <formula>WEEKDAY(W$4)=6</formula>
    </cfRule>
  </conditionalFormatting>
  <conditionalFormatting sqref="X58">
    <cfRule type="expression" dxfId="8183" priority="20842" stopIfTrue="1">
      <formula>W$4&lt;TODAY()</formula>
    </cfRule>
    <cfRule type="expression" dxfId="8182" priority="20843" stopIfTrue="1">
      <formula>WEEKDAY(W$4)=6</formula>
    </cfRule>
  </conditionalFormatting>
  <conditionalFormatting sqref="Y58:Y59">
    <cfRule type="expression" dxfId="8181" priority="20844" stopIfTrue="1">
      <formula>W$4&lt;TODAY()</formula>
    </cfRule>
    <cfRule type="expression" dxfId="8180" priority="20845" stopIfTrue="1">
      <formula>WEEKDAY(W$4)=6</formula>
    </cfRule>
  </conditionalFormatting>
  <conditionalFormatting sqref="X60">
    <cfRule type="expression" dxfId="8179" priority="20828" stopIfTrue="1">
      <formula>W$4&lt;TODAY()</formula>
    </cfRule>
    <cfRule type="expression" dxfId="8178" priority="20829" stopIfTrue="1">
      <formula>WEEKDAY(W$4)=6</formula>
    </cfRule>
  </conditionalFormatting>
  <conditionalFormatting sqref="AG50">
    <cfRule type="expression" dxfId="8177" priority="20824" stopIfTrue="1">
      <formula>AF$4&lt;TODAY()</formula>
    </cfRule>
    <cfRule type="expression" dxfId="8176" priority="20825" stopIfTrue="1">
      <formula>WEEKDAY(AF$4)=6</formula>
    </cfRule>
  </conditionalFormatting>
  <conditionalFormatting sqref="AH50:AH51">
    <cfRule type="expression" dxfId="8175" priority="20826" stopIfTrue="1">
      <formula>AF$4&lt;TODAY()</formula>
    </cfRule>
    <cfRule type="expression" dxfId="8174" priority="20827" stopIfTrue="1">
      <formula>WEEKDAY(AF$4)=6</formula>
    </cfRule>
  </conditionalFormatting>
  <conditionalFormatting sqref="AG50">
    <cfRule type="expression" dxfId="8173" priority="20818" stopIfTrue="1">
      <formula>AF$4&lt;TODAY()</formula>
    </cfRule>
    <cfRule type="expression" dxfId="8172" priority="20819" stopIfTrue="1">
      <formula>WEEKDAY(AF$4)=6</formula>
    </cfRule>
  </conditionalFormatting>
  <conditionalFormatting sqref="AG50">
    <cfRule type="expression" dxfId="8171" priority="20816" stopIfTrue="1">
      <formula>AF$4&lt;TODAY()</formula>
    </cfRule>
    <cfRule type="expression" dxfId="8170" priority="20817" stopIfTrue="1">
      <formula>WEEKDAY(AF$4)=6</formula>
    </cfRule>
  </conditionalFormatting>
  <conditionalFormatting sqref="AG50">
    <cfRule type="expression" dxfId="8169" priority="20808" stopIfTrue="1">
      <formula>AF$4&lt;TODAY()</formula>
    </cfRule>
    <cfRule type="expression" dxfId="8168" priority="20809" stopIfTrue="1">
      <formula>WEEKDAY(AF$4)=6</formula>
    </cfRule>
  </conditionalFormatting>
  <conditionalFormatting sqref="AG50">
    <cfRule type="expression" dxfId="8167" priority="20806" stopIfTrue="1">
      <formula>AF$4&lt;TODAY()</formula>
    </cfRule>
    <cfRule type="expression" dxfId="8166" priority="20807" stopIfTrue="1">
      <formula>WEEKDAY(AF$4)=6</formula>
    </cfRule>
  </conditionalFormatting>
  <conditionalFormatting sqref="AG50">
    <cfRule type="expression" dxfId="8165" priority="20804" stopIfTrue="1">
      <formula>AF$4&lt;TODAY()</formula>
    </cfRule>
    <cfRule type="expression" dxfId="8164" priority="20805" stopIfTrue="1">
      <formula>WEEKDAY(AF$4)=6</formula>
    </cfRule>
  </conditionalFormatting>
  <conditionalFormatting sqref="AF52">
    <cfRule type="expression" dxfId="8163" priority="20796" stopIfTrue="1">
      <formula>AF$4&lt;TODAY()</formula>
    </cfRule>
    <cfRule type="expression" dxfId="8162" priority="20797" stopIfTrue="1">
      <formula>WEEKDAY(AF$4)=6</formula>
    </cfRule>
  </conditionalFormatting>
  <conditionalFormatting sqref="AG52">
    <cfRule type="expression" dxfId="8161" priority="20798" stopIfTrue="1">
      <formula>AF$4&lt;TODAY()</formula>
    </cfRule>
    <cfRule type="expression" dxfId="8160" priority="20799" stopIfTrue="1">
      <formula>WEEKDAY(AF$4)=6</formula>
    </cfRule>
  </conditionalFormatting>
  <conditionalFormatting sqref="AF52">
    <cfRule type="expression" dxfId="8159" priority="20792" stopIfTrue="1">
      <formula>AF$4&lt;TODAY()</formula>
    </cfRule>
    <cfRule type="expression" dxfId="8158" priority="20793" stopIfTrue="1">
      <formula>WEEKDAY(AF$4)=6</formula>
    </cfRule>
  </conditionalFormatting>
  <conditionalFormatting sqref="AG52">
    <cfRule type="expression" dxfId="8157" priority="20794" stopIfTrue="1">
      <formula>AF$4&lt;TODAY()</formula>
    </cfRule>
    <cfRule type="expression" dxfId="8156" priority="20795" stopIfTrue="1">
      <formula>WEEKDAY(AF$4)=6</formula>
    </cfRule>
  </conditionalFormatting>
  <conditionalFormatting sqref="AF52">
    <cfRule type="expression" dxfId="8155" priority="20788" stopIfTrue="1">
      <formula>AF$4&lt;TODAY()</formula>
    </cfRule>
    <cfRule type="expression" dxfId="8154" priority="20789" stopIfTrue="1">
      <formula>WEEKDAY(AF$4)=6</formula>
    </cfRule>
  </conditionalFormatting>
  <conditionalFormatting sqref="AG52">
    <cfRule type="expression" dxfId="8153" priority="20790" stopIfTrue="1">
      <formula>AF$4&lt;TODAY()</formula>
    </cfRule>
    <cfRule type="expression" dxfId="8152" priority="20791" stopIfTrue="1">
      <formula>WEEKDAY(AF$4)=6</formula>
    </cfRule>
  </conditionalFormatting>
  <conditionalFormatting sqref="AF52">
    <cfRule type="expression" dxfId="8151" priority="20784" stopIfTrue="1">
      <formula>AF$4&lt;TODAY()</formula>
    </cfRule>
    <cfRule type="expression" dxfId="8150" priority="20785" stopIfTrue="1">
      <formula>WEEKDAY(AF$4)=6</formula>
    </cfRule>
  </conditionalFormatting>
  <conditionalFormatting sqref="AG52">
    <cfRule type="expression" dxfId="8149" priority="20786" stopIfTrue="1">
      <formula>AF$4&lt;TODAY()</formula>
    </cfRule>
    <cfRule type="expression" dxfId="8148" priority="20787" stopIfTrue="1">
      <formula>WEEKDAY(AF$4)=6</formula>
    </cfRule>
  </conditionalFormatting>
  <conditionalFormatting sqref="AF52">
    <cfRule type="expression" dxfId="8147" priority="20780" stopIfTrue="1">
      <formula>AF$4&lt;TODAY()</formula>
    </cfRule>
    <cfRule type="expression" dxfId="8146" priority="20781" stopIfTrue="1">
      <formula>WEEKDAY(AF$4)=6</formula>
    </cfRule>
  </conditionalFormatting>
  <conditionalFormatting sqref="AG52">
    <cfRule type="expression" dxfId="8145" priority="20782" stopIfTrue="1">
      <formula>AF$4&lt;TODAY()</formula>
    </cfRule>
    <cfRule type="expression" dxfId="8144" priority="20783" stopIfTrue="1">
      <formula>WEEKDAY(AF$4)=6</formula>
    </cfRule>
  </conditionalFormatting>
  <conditionalFormatting sqref="AF53">
    <cfRule type="expression" dxfId="8143" priority="20776" stopIfTrue="1">
      <formula>AF$4&lt;TODAY()</formula>
    </cfRule>
    <cfRule type="expression" dxfId="8142" priority="20777" stopIfTrue="1">
      <formula>WEEKDAY(AF$4)=6</formula>
    </cfRule>
  </conditionalFormatting>
  <conditionalFormatting sqref="AF53">
    <cfRule type="expression" dxfId="8141" priority="20772" stopIfTrue="1">
      <formula>AF$4&lt;TODAY()</formula>
    </cfRule>
    <cfRule type="expression" dxfId="8140" priority="20773" stopIfTrue="1">
      <formula>WEEKDAY(AF$4)=6</formula>
    </cfRule>
  </conditionalFormatting>
  <conditionalFormatting sqref="AF53">
    <cfRule type="expression" dxfId="8139" priority="20768" stopIfTrue="1">
      <formula>AF$4&lt;TODAY()</formula>
    </cfRule>
    <cfRule type="expression" dxfId="8138" priority="20769" stopIfTrue="1">
      <formula>WEEKDAY(AF$4)=6</formula>
    </cfRule>
  </conditionalFormatting>
  <conditionalFormatting sqref="AK55">
    <cfRule type="expression" dxfId="8137" priority="20356" stopIfTrue="1">
      <formula>AI$4&lt;TODAY()</formula>
    </cfRule>
    <cfRule type="expression" dxfId="8136" priority="20357" stopIfTrue="1">
      <formula>WEEKDAY(AI$4)=6</formula>
    </cfRule>
  </conditionalFormatting>
  <conditionalFormatting sqref="AF50">
    <cfRule type="expression" dxfId="8135" priority="20326" stopIfTrue="1">
      <formula>AF$4&lt;TODAY()</formula>
    </cfRule>
    <cfRule type="expression" dxfId="8134" priority="20327" stopIfTrue="1">
      <formula>WEEKDAY(AF$4)=6</formula>
    </cfRule>
  </conditionalFormatting>
  <conditionalFormatting sqref="AG50">
    <cfRule type="expression" dxfId="8133" priority="20328" stopIfTrue="1">
      <formula>AF$4&lt;TODAY()</formula>
    </cfRule>
    <cfRule type="expression" dxfId="8132" priority="20329" stopIfTrue="1">
      <formula>WEEKDAY(AF$4)=6</formula>
    </cfRule>
  </conditionalFormatting>
  <conditionalFormatting sqref="AF50">
    <cfRule type="expression" dxfId="8131" priority="20322" stopIfTrue="1">
      <formula>AF$4&lt;TODAY()</formula>
    </cfRule>
    <cfRule type="expression" dxfId="8130" priority="20323" stopIfTrue="1">
      <formula>WEEKDAY(AF$4)=6</formula>
    </cfRule>
  </conditionalFormatting>
  <conditionalFormatting sqref="AG50">
    <cfRule type="expression" dxfId="8129" priority="20324" stopIfTrue="1">
      <formula>AF$4&lt;TODAY()</formula>
    </cfRule>
    <cfRule type="expression" dxfId="8128" priority="20325" stopIfTrue="1">
      <formula>WEEKDAY(AF$4)=6</formula>
    </cfRule>
  </conditionalFormatting>
  <conditionalFormatting sqref="AF50">
    <cfRule type="expression" dxfId="8127" priority="20318" stopIfTrue="1">
      <formula>AF$4&lt;TODAY()</formula>
    </cfRule>
    <cfRule type="expression" dxfId="8126" priority="20319" stopIfTrue="1">
      <formula>WEEKDAY(AF$4)=6</formula>
    </cfRule>
  </conditionalFormatting>
  <conditionalFormatting sqref="AG50">
    <cfRule type="expression" dxfId="8125" priority="20320" stopIfTrue="1">
      <formula>AF$4&lt;TODAY()</formula>
    </cfRule>
    <cfRule type="expression" dxfId="8124" priority="20321" stopIfTrue="1">
      <formula>WEEKDAY(AF$4)=6</formula>
    </cfRule>
  </conditionalFormatting>
  <conditionalFormatting sqref="AF50">
    <cfRule type="expression" dxfId="8123" priority="20314" stopIfTrue="1">
      <formula>AF$4&lt;TODAY()</formula>
    </cfRule>
    <cfRule type="expression" dxfId="8122" priority="20315" stopIfTrue="1">
      <formula>WEEKDAY(AF$4)=6</formula>
    </cfRule>
  </conditionalFormatting>
  <conditionalFormatting sqref="AG50">
    <cfRule type="expression" dxfId="8121" priority="20316" stopIfTrue="1">
      <formula>AF$4&lt;TODAY()</formula>
    </cfRule>
    <cfRule type="expression" dxfId="8120" priority="20317" stopIfTrue="1">
      <formula>WEEKDAY(AF$4)=6</formula>
    </cfRule>
  </conditionalFormatting>
  <conditionalFormatting sqref="AF50">
    <cfRule type="expression" dxfId="8119" priority="20310" stopIfTrue="1">
      <formula>AF$4&lt;TODAY()</formula>
    </cfRule>
    <cfRule type="expression" dxfId="8118" priority="20311" stopIfTrue="1">
      <formula>WEEKDAY(AF$4)=6</formula>
    </cfRule>
  </conditionalFormatting>
  <conditionalFormatting sqref="AG50">
    <cfRule type="expression" dxfId="8117" priority="20312" stopIfTrue="1">
      <formula>AF$4&lt;TODAY()</formula>
    </cfRule>
    <cfRule type="expression" dxfId="8116" priority="20313" stopIfTrue="1">
      <formula>WEEKDAY(AF$4)=6</formula>
    </cfRule>
  </conditionalFormatting>
  <conditionalFormatting sqref="AF51">
    <cfRule type="expression" dxfId="8115" priority="20306" stopIfTrue="1">
      <formula>AF$4&lt;TODAY()</formula>
    </cfRule>
    <cfRule type="expression" dxfId="8114" priority="20307" stopIfTrue="1">
      <formula>WEEKDAY(AF$4)=6</formula>
    </cfRule>
  </conditionalFormatting>
  <conditionalFormatting sqref="AF51">
    <cfRule type="expression" dxfId="8113" priority="20302" stopIfTrue="1">
      <formula>AF$4&lt;TODAY()</formula>
    </cfRule>
    <cfRule type="expression" dxfId="8112" priority="20303" stopIfTrue="1">
      <formula>WEEKDAY(AF$4)=6</formula>
    </cfRule>
  </conditionalFormatting>
  <conditionalFormatting sqref="AF51">
    <cfRule type="expression" dxfId="8111" priority="20298" stopIfTrue="1">
      <formula>AF$4&lt;TODAY()</formula>
    </cfRule>
    <cfRule type="expression" dxfId="8110" priority="20299" stopIfTrue="1">
      <formula>WEEKDAY(AF$4)=6</formula>
    </cfRule>
  </conditionalFormatting>
  <conditionalFormatting sqref="AF52">
    <cfRule type="expression" dxfId="8109" priority="20294" stopIfTrue="1">
      <formula>AF$4&lt;TODAY()</formula>
    </cfRule>
    <cfRule type="expression" dxfId="8108" priority="20295" stopIfTrue="1">
      <formula>WEEKDAY(AF$4)=6</formula>
    </cfRule>
  </conditionalFormatting>
  <conditionalFormatting sqref="AG52">
    <cfRule type="expression" dxfId="8107" priority="20296" stopIfTrue="1">
      <formula>AF$4&lt;TODAY()</formula>
    </cfRule>
    <cfRule type="expression" dxfId="8106" priority="20297" stopIfTrue="1">
      <formula>WEEKDAY(AF$4)=6</formula>
    </cfRule>
  </conditionalFormatting>
  <conditionalFormatting sqref="AG52">
    <cfRule type="expression" dxfId="8105" priority="20292" stopIfTrue="1">
      <formula>AF$4&lt;TODAY()</formula>
    </cfRule>
    <cfRule type="expression" dxfId="8104" priority="20293" stopIfTrue="1">
      <formula>WEEKDAY(AF$4)=6</formula>
    </cfRule>
  </conditionalFormatting>
  <conditionalFormatting sqref="AK53">
    <cfRule type="expression" dxfId="8103" priority="20274" stopIfTrue="1">
      <formula>AI$4&lt;TODAY()</formula>
    </cfRule>
    <cfRule type="expression" dxfId="8102" priority="20275" stopIfTrue="1">
      <formula>WEEKDAY(AI$4)=6</formula>
    </cfRule>
  </conditionalFormatting>
  <conditionalFormatting sqref="AJ54">
    <cfRule type="expression" dxfId="8101" priority="20244" stopIfTrue="1">
      <formula>AI$4&lt;TODAY()</formula>
    </cfRule>
    <cfRule type="expression" dxfId="8100" priority="20245" stopIfTrue="1">
      <formula>WEEKDAY(AI$4)=6</formula>
    </cfRule>
  </conditionalFormatting>
  <conditionalFormatting sqref="AK54">
    <cfRule type="expression" dxfId="8099" priority="20246" stopIfTrue="1">
      <formula>AI$4&lt;TODAY()</formula>
    </cfRule>
    <cfRule type="expression" dxfId="8098" priority="20247" stopIfTrue="1">
      <formula>WEEKDAY(AI$4)=6</formula>
    </cfRule>
  </conditionalFormatting>
  <conditionalFormatting sqref="AJ55">
    <cfRule type="expression" dxfId="8097" priority="20242" stopIfTrue="1">
      <formula>AI$4&lt;TODAY()</formula>
    </cfRule>
    <cfRule type="expression" dxfId="8096" priority="20243" stopIfTrue="1">
      <formula>WEEKDAY(AI$4)=6</formula>
    </cfRule>
  </conditionalFormatting>
  <conditionalFormatting sqref="AJ55">
    <cfRule type="expression" dxfId="8095" priority="20240" stopIfTrue="1">
      <formula>AI$4&lt;TODAY()</formula>
    </cfRule>
    <cfRule type="expression" dxfId="8094" priority="20241" stopIfTrue="1">
      <formula>WEEKDAY(AI$4)=6</formula>
    </cfRule>
  </conditionalFormatting>
  <conditionalFormatting sqref="AJ55">
    <cfRule type="expression" dxfId="8093" priority="20238" stopIfTrue="1">
      <formula>AI$4&lt;TODAY()</formula>
    </cfRule>
    <cfRule type="expression" dxfId="8092" priority="20239" stopIfTrue="1">
      <formula>WEEKDAY(AI$4)=6</formula>
    </cfRule>
  </conditionalFormatting>
  <conditionalFormatting sqref="AJ55">
    <cfRule type="expression" dxfId="8091" priority="20236" stopIfTrue="1">
      <formula>AI$4&lt;TODAY()</formula>
    </cfRule>
    <cfRule type="expression" dxfId="8090" priority="20237" stopIfTrue="1">
      <formula>WEEKDAY(AI$4)=6</formula>
    </cfRule>
  </conditionalFormatting>
  <conditionalFormatting sqref="AJ55">
    <cfRule type="expression" dxfId="8089" priority="20234" stopIfTrue="1">
      <formula>AI$4&lt;TODAY()</formula>
    </cfRule>
    <cfRule type="expression" dxfId="8088" priority="20235" stopIfTrue="1">
      <formula>WEEKDAY(AI$4)=6</formula>
    </cfRule>
  </conditionalFormatting>
  <conditionalFormatting sqref="AJ55">
    <cfRule type="expression" dxfId="8087" priority="20232" stopIfTrue="1">
      <formula>AI$4&lt;TODAY()</formula>
    </cfRule>
    <cfRule type="expression" dxfId="8086" priority="20233" stopIfTrue="1">
      <formula>WEEKDAY(AI$4)=6</formula>
    </cfRule>
  </conditionalFormatting>
  <conditionalFormatting sqref="AJ55">
    <cfRule type="expression" dxfId="8085" priority="20230" stopIfTrue="1">
      <formula>AI$4&lt;TODAY()</formula>
    </cfRule>
    <cfRule type="expression" dxfId="8084" priority="20231" stopIfTrue="1">
      <formula>WEEKDAY(AI$4)=6</formula>
    </cfRule>
  </conditionalFormatting>
  <conditionalFormatting sqref="AJ55">
    <cfRule type="expression" dxfId="8083" priority="20228" stopIfTrue="1">
      <formula>AI$4&lt;TODAY()</formula>
    </cfRule>
    <cfRule type="expression" dxfId="8082" priority="20229" stopIfTrue="1">
      <formula>WEEKDAY(AI$4)=6</formula>
    </cfRule>
  </conditionalFormatting>
  <conditionalFormatting sqref="AN54">
    <cfRule type="expression" dxfId="8081" priority="20074" stopIfTrue="1">
      <formula>AL$4&lt;TODAY()</formula>
    </cfRule>
    <cfRule type="expression" dxfId="8080" priority="20075" stopIfTrue="1">
      <formula>WEEKDAY(AL$4)=6</formula>
    </cfRule>
  </conditionalFormatting>
  <conditionalFormatting sqref="AN55">
    <cfRule type="expression" dxfId="8079" priority="20062" stopIfTrue="1">
      <formula>AL$4&lt;TODAY()</formula>
    </cfRule>
    <cfRule type="expression" dxfId="8078" priority="20063" stopIfTrue="1">
      <formula>WEEKDAY(AL$4)=6</formula>
    </cfRule>
  </conditionalFormatting>
  <conditionalFormatting sqref="AN50">
    <cfRule type="expression" dxfId="8077" priority="20058" stopIfTrue="1">
      <formula>AL$4&lt;TODAY()</formula>
    </cfRule>
    <cfRule type="expression" dxfId="8076" priority="20059" stopIfTrue="1">
      <formula>WEEKDAY(AL$4)=6</formula>
    </cfRule>
  </conditionalFormatting>
  <conditionalFormatting sqref="AM51">
    <cfRule type="expression" dxfId="8075" priority="20052" stopIfTrue="1">
      <formula>AL$4&lt;TODAY()</formula>
    </cfRule>
    <cfRule type="expression" dxfId="8074" priority="20053" stopIfTrue="1">
      <formula>WEEKDAY(AL$4)=6</formula>
    </cfRule>
  </conditionalFormatting>
  <conditionalFormatting sqref="AN51">
    <cfRule type="expression" dxfId="8073" priority="20054" stopIfTrue="1">
      <formula>AL$4&lt;TODAY()</formula>
    </cfRule>
    <cfRule type="expression" dxfId="8072" priority="20055" stopIfTrue="1">
      <formula>WEEKDAY(AL$4)=6</formula>
    </cfRule>
  </conditionalFormatting>
  <conditionalFormatting sqref="AN53">
    <cfRule type="expression" dxfId="8071" priority="20050" stopIfTrue="1">
      <formula>AL$4&lt;TODAY()</formula>
    </cfRule>
    <cfRule type="expression" dxfId="8070" priority="20051" stopIfTrue="1">
      <formula>WEEKDAY(AL$4)=6</formula>
    </cfRule>
  </conditionalFormatting>
  <conditionalFormatting sqref="AN52">
    <cfRule type="expression" dxfId="8069" priority="20046" stopIfTrue="1">
      <formula>AL$4&lt;TODAY()</formula>
    </cfRule>
    <cfRule type="expression" dxfId="8068" priority="20047" stopIfTrue="1">
      <formula>WEEKDAY(AL$4)=6</formula>
    </cfRule>
  </conditionalFormatting>
  <conditionalFormatting sqref="AM54">
    <cfRule type="expression" dxfId="8067" priority="20042" stopIfTrue="1">
      <formula>AL$4&lt;TODAY()</formula>
    </cfRule>
    <cfRule type="expression" dxfId="8066" priority="20043" stopIfTrue="1">
      <formula>WEEKDAY(AL$4)=6</formula>
    </cfRule>
  </conditionalFormatting>
  <conditionalFormatting sqref="AM54">
    <cfRule type="expression" dxfId="8065" priority="20040" stopIfTrue="1">
      <formula>AL$4&lt;TODAY()</formula>
    </cfRule>
    <cfRule type="expression" dxfId="8064" priority="20041" stopIfTrue="1">
      <formula>WEEKDAY(AL$4)=6</formula>
    </cfRule>
  </conditionalFormatting>
  <conditionalFormatting sqref="AM54">
    <cfRule type="expression" dxfId="8063" priority="20038" stopIfTrue="1">
      <formula>AL$4&lt;TODAY()</formula>
    </cfRule>
    <cfRule type="expression" dxfId="8062" priority="20039" stopIfTrue="1">
      <formula>WEEKDAY(AL$4)=6</formula>
    </cfRule>
  </conditionalFormatting>
  <conditionalFormatting sqref="AM54">
    <cfRule type="expression" dxfId="8061" priority="20036" stopIfTrue="1">
      <formula>AL$4&lt;TODAY()</formula>
    </cfRule>
    <cfRule type="expression" dxfId="8060" priority="20037" stopIfTrue="1">
      <formula>WEEKDAY(AL$4)=6</formula>
    </cfRule>
  </conditionalFormatting>
  <conditionalFormatting sqref="AM54">
    <cfRule type="expression" dxfId="8059" priority="20034" stopIfTrue="1">
      <formula>AL$4&lt;TODAY()</formula>
    </cfRule>
    <cfRule type="expression" dxfId="8058" priority="20035" stopIfTrue="1">
      <formula>WEEKDAY(AL$4)=6</formula>
    </cfRule>
  </conditionalFormatting>
  <conditionalFormatting sqref="AM54">
    <cfRule type="expression" dxfId="8057" priority="20032" stopIfTrue="1">
      <formula>AL$4&lt;TODAY()</formula>
    </cfRule>
    <cfRule type="expression" dxfId="8056" priority="20033" stopIfTrue="1">
      <formula>WEEKDAY(AL$4)=6</formula>
    </cfRule>
  </conditionalFormatting>
  <conditionalFormatting sqref="AM54">
    <cfRule type="expression" dxfId="8055" priority="20030" stopIfTrue="1">
      <formula>AL$4&lt;TODAY()</formula>
    </cfRule>
    <cfRule type="expression" dxfId="8054" priority="20031" stopIfTrue="1">
      <formula>WEEKDAY(AL$4)=6</formula>
    </cfRule>
  </conditionalFormatting>
  <conditionalFormatting sqref="AM54">
    <cfRule type="expression" dxfId="8053" priority="20028" stopIfTrue="1">
      <formula>AL$4&lt;TODAY()</formula>
    </cfRule>
    <cfRule type="expression" dxfId="8052" priority="20029" stopIfTrue="1">
      <formula>WEEKDAY(AL$4)=6</formula>
    </cfRule>
  </conditionalFormatting>
  <conditionalFormatting sqref="AG55:AG56">
    <cfRule type="expression" dxfId="8051" priority="20024" stopIfTrue="1">
      <formula>AF$4&lt;TODAY()</formula>
    </cfRule>
    <cfRule type="expression" dxfId="8050" priority="20025" stopIfTrue="1">
      <formula>WEEKDAY(AF$4)=6</formula>
    </cfRule>
  </conditionalFormatting>
  <conditionalFormatting sqref="AH54:AH56">
    <cfRule type="expression" dxfId="8049" priority="20026" stopIfTrue="1">
      <formula>AF$4&lt;TODAY()</formula>
    </cfRule>
    <cfRule type="expression" dxfId="8048" priority="20027" stopIfTrue="1">
      <formula>WEEKDAY(AF$4)=6</formula>
    </cfRule>
  </conditionalFormatting>
  <conditionalFormatting sqref="AG55">
    <cfRule type="expression" dxfId="8047" priority="20022" stopIfTrue="1">
      <formula>AF$4&lt;TODAY()</formula>
    </cfRule>
    <cfRule type="expression" dxfId="8046" priority="20023" stopIfTrue="1">
      <formula>WEEKDAY(AF$4)=6</formula>
    </cfRule>
  </conditionalFormatting>
  <conditionalFormatting sqref="AS51">
    <cfRule type="expression" dxfId="8045" priority="19988" stopIfTrue="1">
      <formula>AR$4&lt;TODAY()</formula>
    </cfRule>
    <cfRule type="expression" dxfId="8044" priority="19989" stopIfTrue="1">
      <formula>WEEKDAY(AR$4)=6</formula>
    </cfRule>
  </conditionalFormatting>
  <conditionalFormatting sqref="AS51">
    <cfRule type="expression" dxfId="8043" priority="19986" stopIfTrue="1">
      <formula>AR$4&lt;TODAY()</formula>
    </cfRule>
    <cfRule type="expression" dxfId="8042" priority="19987" stopIfTrue="1">
      <formula>WEEKDAY(AR$4)=6</formula>
    </cfRule>
  </conditionalFormatting>
  <conditionalFormatting sqref="AS51">
    <cfRule type="expression" dxfId="8041" priority="19984" stopIfTrue="1">
      <formula>AR$4&lt;TODAY()</formula>
    </cfRule>
    <cfRule type="expression" dxfId="8040" priority="19985" stopIfTrue="1">
      <formula>WEEKDAY(AR$4)=6</formula>
    </cfRule>
  </conditionalFormatting>
  <conditionalFormatting sqref="AS51">
    <cfRule type="expression" dxfId="8039" priority="19982" stopIfTrue="1">
      <formula>AR$4&lt;TODAY()</formula>
    </cfRule>
    <cfRule type="expression" dxfId="8038" priority="19983" stopIfTrue="1">
      <formula>WEEKDAY(AR$4)=6</formula>
    </cfRule>
  </conditionalFormatting>
  <conditionalFormatting sqref="AS51">
    <cfRule type="expression" dxfId="8037" priority="19980" stopIfTrue="1">
      <formula>AR$4&lt;TODAY()</formula>
    </cfRule>
    <cfRule type="expression" dxfId="8036" priority="19981" stopIfTrue="1">
      <formula>WEEKDAY(AR$4)=6</formula>
    </cfRule>
  </conditionalFormatting>
  <conditionalFormatting sqref="AS51">
    <cfRule type="expression" dxfId="8035" priority="19978" stopIfTrue="1">
      <formula>AR$4&lt;TODAY()</formula>
    </cfRule>
    <cfRule type="expression" dxfId="8034" priority="19979" stopIfTrue="1">
      <formula>WEEKDAY(AR$4)=6</formula>
    </cfRule>
  </conditionalFormatting>
  <conditionalFormatting sqref="AS51">
    <cfRule type="expression" dxfId="8033" priority="19976" stopIfTrue="1">
      <formula>AR$4&lt;TODAY()</formula>
    </cfRule>
    <cfRule type="expression" dxfId="8032" priority="19977" stopIfTrue="1">
      <formula>WEEKDAY(AR$4)=6</formula>
    </cfRule>
  </conditionalFormatting>
  <conditionalFormatting sqref="AS51">
    <cfRule type="expression" dxfId="8031" priority="19974" stopIfTrue="1">
      <formula>AR$4&lt;TODAY()</formula>
    </cfRule>
    <cfRule type="expression" dxfId="8030" priority="19975" stopIfTrue="1">
      <formula>WEEKDAY(AR$4)=6</formula>
    </cfRule>
  </conditionalFormatting>
  <conditionalFormatting sqref="BC55:BC56">
    <cfRule type="expression" dxfId="8029" priority="19972" stopIfTrue="1">
      <formula>BA$4&lt;TODAY()</formula>
    </cfRule>
    <cfRule type="expression" dxfId="8028" priority="19973" stopIfTrue="1">
      <formula>WEEKDAY(BA$4)=6</formula>
    </cfRule>
  </conditionalFormatting>
  <conditionalFormatting sqref="BB56">
    <cfRule type="expression" dxfId="8027" priority="19970" stopIfTrue="1">
      <formula>BA$4&lt;TODAY()</formula>
    </cfRule>
    <cfRule type="expression" dxfId="8026" priority="19971" stopIfTrue="1">
      <formula>WEEKDAY(BA$4)=6</formula>
    </cfRule>
  </conditionalFormatting>
  <conditionalFormatting sqref="BB54">
    <cfRule type="expression" dxfId="8025" priority="19966" stopIfTrue="1">
      <formula>BA$4&lt;TODAY()</formula>
    </cfRule>
    <cfRule type="expression" dxfId="8024" priority="19967" stopIfTrue="1">
      <formula>WEEKDAY(BA$4)=6</formula>
    </cfRule>
  </conditionalFormatting>
  <conditionalFormatting sqref="BC54">
    <cfRule type="expression" dxfId="8023" priority="19968" stopIfTrue="1">
      <formula>BA$4&lt;TODAY()</formula>
    </cfRule>
    <cfRule type="expression" dxfId="8022" priority="19969" stopIfTrue="1">
      <formula>WEEKDAY(BA$4)=6</formula>
    </cfRule>
  </conditionalFormatting>
  <conditionalFormatting sqref="BB56">
    <cfRule type="expression" dxfId="8021" priority="19964" stopIfTrue="1">
      <formula>BA$4&lt;TODAY()</formula>
    </cfRule>
    <cfRule type="expression" dxfId="8020" priority="19965" stopIfTrue="1">
      <formula>WEEKDAY(BA$4)=6</formula>
    </cfRule>
  </conditionalFormatting>
  <conditionalFormatting sqref="BQ50">
    <cfRule type="expression" dxfId="8019" priority="19960" stopIfTrue="1">
      <formula>BP$4&lt;TODAY()</formula>
    </cfRule>
    <cfRule type="expression" dxfId="8018" priority="19961" stopIfTrue="1">
      <formula>WEEKDAY(BP$4)=6</formula>
    </cfRule>
  </conditionalFormatting>
  <conditionalFormatting sqref="AH57">
    <cfRule type="expression" dxfId="8017" priority="19958" stopIfTrue="1">
      <formula>AF$4&lt;TODAY()</formula>
    </cfRule>
    <cfRule type="expression" dxfId="8016" priority="19959" stopIfTrue="1">
      <formula>WEEKDAY(AF$4)=6</formula>
    </cfRule>
  </conditionalFormatting>
  <conditionalFormatting sqref="AG59">
    <cfRule type="expression" dxfId="8015" priority="19954" stopIfTrue="1">
      <formula>AF$4&lt;TODAY()</formula>
    </cfRule>
    <cfRule type="expression" dxfId="8014" priority="19955" stopIfTrue="1">
      <formula>WEEKDAY(AF$4)=6</formula>
    </cfRule>
  </conditionalFormatting>
  <conditionalFormatting sqref="AG59">
    <cfRule type="expression" dxfId="8013" priority="19952" stopIfTrue="1">
      <formula>AF$4&lt;TODAY()</formula>
    </cfRule>
    <cfRule type="expression" dxfId="8012" priority="19953" stopIfTrue="1">
      <formula>WEEKDAY(AF$4)=6</formula>
    </cfRule>
  </conditionalFormatting>
  <conditionalFormatting sqref="AG59">
    <cfRule type="expression" dxfId="8011" priority="19950" stopIfTrue="1">
      <formula>AF$4&lt;TODAY()</formula>
    </cfRule>
    <cfRule type="expression" dxfId="8010" priority="19951" stopIfTrue="1">
      <formula>WEEKDAY(AF$4)=6</formula>
    </cfRule>
  </conditionalFormatting>
  <conditionalFormatting sqref="AG59">
    <cfRule type="expression" dxfId="8009" priority="19948" stopIfTrue="1">
      <formula>AF$4&lt;TODAY()</formula>
    </cfRule>
    <cfRule type="expression" dxfId="8008" priority="19949" stopIfTrue="1">
      <formula>WEEKDAY(AF$4)=6</formula>
    </cfRule>
  </conditionalFormatting>
  <conditionalFormatting sqref="AG59">
    <cfRule type="expression" dxfId="8007" priority="19946" stopIfTrue="1">
      <formula>AF$4&lt;TODAY()</formula>
    </cfRule>
    <cfRule type="expression" dxfId="8006" priority="19947" stopIfTrue="1">
      <formula>WEEKDAY(AF$4)=6</formula>
    </cfRule>
  </conditionalFormatting>
  <conditionalFormatting sqref="AG59">
    <cfRule type="expression" dxfId="8005" priority="19944" stopIfTrue="1">
      <formula>AF$4&lt;TODAY()</formula>
    </cfRule>
    <cfRule type="expression" dxfId="8004" priority="19945" stopIfTrue="1">
      <formula>WEEKDAY(AF$4)=6</formula>
    </cfRule>
  </conditionalFormatting>
  <conditionalFormatting sqref="AG59">
    <cfRule type="expression" dxfId="8003" priority="19942" stopIfTrue="1">
      <formula>AF$4&lt;TODAY()</formula>
    </cfRule>
    <cfRule type="expression" dxfId="8002" priority="19943" stopIfTrue="1">
      <formula>WEEKDAY(AF$4)=6</formula>
    </cfRule>
  </conditionalFormatting>
  <conditionalFormatting sqref="AG59">
    <cfRule type="expression" dxfId="8001" priority="19940" stopIfTrue="1">
      <formula>AF$4&lt;TODAY()</formula>
    </cfRule>
    <cfRule type="expression" dxfId="8000" priority="19941" stopIfTrue="1">
      <formula>WEEKDAY(AF$4)=6</formula>
    </cfRule>
  </conditionalFormatting>
  <conditionalFormatting sqref="AF53">
    <cfRule type="expression" dxfId="7999" priority="19918" stopIfTrue="1">
      <formula>AF$4&lt;TODAY()</formula>
    </cfRule>
    <cfRule type="expression" dxfId="7998" priority="19919" stopIfTrue="1">
      <formula>WEEKDAY(AF$4)=6</formula>
    </cfRule>
  </conditionalFormatting>
  <conditionalFormatting sqref="AH56">
    <cfRule type="expression" dxfId="7997" priority="19912" stopIfTrue="1">
      <formula>AF$4&lt;TODAY()</formula>
    </cfRule>
    <cfRule type="expression" dxfId="7996" priority="19913" stopIfTrue="1">
      <formula>WEEKDAY(AF$4)=6</formula>
    </cfRule>
  </conditionalFormatting>
  <conditionalFormatting sqref="AG56">
    <cfRule type="expression" dxfId="7995" priority="19910" stopIfTrue="1">
      <formula>AF$4&lt;TODAY()</formula>
    </cfRule>
    <cfRule type="expression" dxfId="7994" priority="19911" stopIfTrue="1">
      <formula>WEEKDAY(AF$4)=6</formula>
    </cfRule>
  </conditionalFormatting>
  <conditionalFormatting sqref="AN53">
    <cfRule type="expression" dxfId="7993" priority="19870" stopIfTrue="1">
      <formula>AL$4&lt;TODAY()</formula>
    </cfRule>
    <cfRule type="expression" dxfId="7992" priority="19871" stopIfTrue="1">
      <formula>WEEKDAY(AL$4)=6</formula>
    </cfRule>
  </conditionalFormatting>
  <conditionalFormatting sqref="AN49">
    <cfRule type="expression" dxfId="7991" priority="19868" stopIfTrue="1">
      <formula>AL$4&lt;TODAY()</formula>
    </cfRule>
    <cfRule type="expression" dxfId="7990" priority="19869" stopIfTrue="1">
      <formula>WEEKDAY(AL$4)=6</formula>
    </cfRule>
  </conditionalFormatting>
  <conditionalFormatting sqref="AN50">
    <cfRule type="expression" dxfId="7989" priority="19864" stopIfTrue="1">
      <formula>AL$4&lt;TODAY()</formula>
    </cfRule>
    <cfRule type="expression" dxfId="7988" priority="19865" stopIfTrue="1">
      <formula>WEEKDAY(AL$4)=6</formula>
    </cfRule>
  </conditionalFormatting>
  <conditionalFormatting sqref="AN52">
    <cfRule type="expression" dxfId="7987" priority="19860" stopIfTrue="1">
      <formula>AL$4&lt;TODAY()</formula>
    </cfRule>
    <cfRule type="expression" dxfId="7986" priority="19861" stopIfTrue="1">
      <formula>WEEKDAY(AL$4)=6</formula>
    </cfRule>
  </conditionalFormatting>
  <conditionalFormatting sqref="AM51">
    <cfRule type="expression" dxfId="7985" priority="19854" stopIfTrue="1">
      <formula>AL$4&lt;TODAY()</formula>
    </cfRule>
    <cfRule type="expression" dxfId="7984" priority="19855" stopIfTrue="1">
      <formula>WEEKDAY(AL$4)=6</formula>
    </cfRule>
  </conditionalFormatting>
  <conditionalFormatting sqref="AN51">
    <cfRule type="expression" dxfId="7983" priority="19856" stopIfTrue="1">
      <formula>AL$4&lt;TODAY()</formula>
    </cfRule>
    <cfRule type="expression" dxfId="7982" priority="19857" stopIfTrue="1">
      <formula>WEEKDAY(AL$4)=6</formula>
    </cfRule>
  </conditionalFormatting>
  <conditionalFormatting sqref="AI51">
    <cfRule type="expression" dxfId="7981" priority="19802" stopIfTrue="1">
      <formula>AI$4&lt;TODAY()</formula>
    </cfRule>
    <cfRule type="expression" dxfId="7980" priority="19803" stopIfTrue="1">
      <formula>WEEKDAY(AI$4)=6</formula>
    </cfRule>
  </conditionalFormatting>
  <conditionalFormatting sqref="AI51">
    <cfRule type="expression" dxfId="7979" priority="19798" stopIfTrue="1">
      <formula>AI$4&lt;TODAY()</formula>
    </cfRule>
    <cfRule type="expression" dxfId="7978" priority="19799" stopIfTrue="1">
      <formula>WEEKDAY(AI$4)=6</formula>
    </cfRule>
  </conditionalFormatting>
  <conditionalFormatting sqref="AI51">
    <cfRule type="expression" dxfId="7977" priority="19794" stopIfTrue="1">
      <formula>AI$4&lt;TODAY()</formula>
    </cfRule>
    <cfRule type="expression" dxfId="7976" priority="19795" stopIfTrue="1">
      <formula>WEEKDAY(AI$4)=6</formula>
    </cfRule>
  </conditionalFormatting>
  <conditionalFormatting sqref="AI51">
    <cfRule type="expression" dxfId="7975" priority="19790" stopIfTrue="1">
      <formula>AI$4&lt;TODAY()</formula>
    </cfRule>
    <cfRule type="expression" dxfId="7974" priority="19791" stopIfTrue="1">
      <formula>WEEKDAY(AI$4)=6</formula>
    </cfRule>
  </conditionalFormatting>
  <conditionalFormatting sqref="AR52">
    <cfRule type="expression" dxfId="7973" priority="19746" stopIfTrue="1">
      <formula>AR$4&lt;TODAY()</formula>
    </cfRule>
    <cfRule type="expression" dxfId="7972" priority="19747" stopIfTrue="1">
      <formula>WEEKDAY(AR$4)=6</formula>
    </cfRule>
  </conditionalFormatting>
  <conditionalFormatting sqref="AS52">
    <cfRule type="expression" dxfId="7971" priority="19748" stopIfTrue="1">
      <formula>AR$4&lt;TODAY()</formula>
    </cfRule>
    <cfRule type="expression" dxfId="7970" priority="19749" stopIfTrue="1">
      <formula>WEEKDAY(AR$4)=6</formula>
    </cfRule>
  </conditionalFormatting>
  <conditionalFormatting sqref="AT52">
    <cfRule type="expression" dxfId="7969" priority="19750" stopIfTrue="1">
      <formula>AR$4&lt;TODAY()</formula>
    </cfRule>
    <cfRule type="expression" dxfId="7968" priority="19751" stopIfTrue="1">
      <formula>WEEKDAY(AR$4)=6</formula>
    </cfRule>
  </conditionalFormatting>
  <conditionalFormatting sqref="AS53">
    <cfRule type="expression" dxfId="7967" priority="19744" stopIfTrue="1">
      <formula>AR$4&lt;TODAY()</formula>
    </cfRule>
    <cfRule type="expression" dxfId="7966" priority="19745" stopIfTrue="1">
      <formula>WEEKDAY(AR$4)=6</formula>
    </cfRule>
  </conditionalFormatting>
  <conditionalFormatting sqref="AS53">
    <cfRule type="expression" dxfId="7965" priority="19742" stopIfTrue="1">
      <formula>AR$4&lt;TODAY()</formula>
    </cfRule>
    <cfRule type="expression" dxfId="7964" priority="19743" stopIfTrue="1">
      <formula>WEEKDAY(AR$4)=6</formula>
    </cfRule>
  </conditionalFormatting>
  <conditionalFormatting sqref="AS53">
    <cfRule type="expression" dxfId="7963" priority="19740" stopIfTrue="1">
      <formula>AR$4&lt;TODAY()</formula>
    </cfRule>
    <cfRule type="expression" dxfId="7962" priority="19741" stopIfTrue="1">
      <formula>WEEKDAY(AR$4)=6</formula>
    </cfRule>
  </conditionalFormatting>
  <conditionalFormatting sqref="AS53">
    <cfRule type="expression" dxfId="7961" priority="19738" stopIfTrue="1">
      <formula>AR$4&lt;TODAY()</formula>
    </cfRule>
    <cfRule type="expression" dxfId="7960" priority="19739" stopIfTrue="1">
      <formula>WEEKDAY(AR$4)=6</formula>
    </cfRule>
  </conditionalFormatting>
  <conditionalFormatting sqref="AS53">
    <cfRule type="expression" dxfId="7959" priority="19736" stopIfTrue="1">
      <formula>AR$4&lt;TODAY()</formula>
    </cfRule>
    <cfRule type="expression" dxfId="7958" priority="19737" stopIfTrue="1">
      <formula>WEEKDAY(AR$4)=6</formula>
    </cfRule>
  </conditionalFormatting>
  <conditionalFormatting sqref="AS53">
    <cfRule type="expression" dxfId="7957" priority="19734" stopIfTrue="1">
      <formula>AR$4&lt;TODAY()</formula>
    </cfRule>
    <cfRule type="expression" dxfId="7956" priority="19735" stopIfTrue="1">
      <formula>WEEKDAY(AR$4)=6</formula>
    </cfRule>
  </conditionalFormatting>
  <conditionalFormatting sqref="AS53">
    <cfRule type="expression" dxfId="7955" priority="19732" stopIfTrue="1">
      <formula>AR$4&lt;TODAY()</formula>
    </cfRule>
    <cfRule type="expression" dxfId="7954" priority="19733" stopIfTrue="1">
      <formula>WEEKDAY(AR$4)=6</formula>
    </cfRule>
  </conditionalFormatting>
  <conditionalFormatting sqref="AS53">
    <cfRule type="expression" dxfId="7953" priority="19730" stopIfTrue="1">
      <formula>AR$4&lt;TODAY()</formula>
    </cfRule>
    <cfRule type="expression" dxfId="7952" priority="19731" stopIfTrue="1">
      <formula>WEEKDAY(AR$4)=6</formula>
    </cfRule>
  </conditionalFormatting>
  <conditionalFormatting sqref="AS53">
    <cfRule type="expression" dxfId="7951" priority="19728" stopIfTrue="1">
      <formula>AR$4&lt;TODAY()</formula>
    </cfRule>
    <cfRule type="expression" dxfId="7950" priority="19729" stopIfTrue="1">
      <formula>WEEKDAY(AR$4)=6</formula>
    </cfRule>
  </conditionalFormatting>
  <conditionalFormatting sqref="AV50">
    <cfRule type="expression" dxfId="7949" priority="19706" stopIfTrue="1">
      <formula>AU$4&lt;TODAY()</formula>
    </cfRule>
    <cfRule type="expression" dxfId="7948" priority="19707" stopIfTrue="1">
      <formula>WEEKDAY(AU$4)=6</formula>
    </cfRule>
  </conditionalFormatting>
  <conditionalFormatting sqref="AV50">
    <cfRule type="expression" dxfId="7947" priority="19704" stopIfTrue="1">
      <formula>AU$4&lt;TODAY()</formula>
    </cfRule>
    <cfRule type="expression" dxfId="7946" priority="19705" stopIfTrue="1">
      <formula>WEEKDAY(AU$4)=6</formula>
    </cfRule>
  </conditionalFormatting>
  <conditionalFormatting sqref="AV50">
    <cfRule type="expression" dxfId="7945" priority="19702" stopIfTrue="1">
      <formula>AU$4&lt;TODAY()</formula>
    </cfRule>
    <cfRule type="expression" dxfId="7944" priority="19703" stopIfTrue="1">
      <formula>WEEKDAY(AU$4)=6</formula>
    </cfRule>
  </conditionalFormatting>
  <conditionalFormatting sqref="AV50">
    <cfRule type="expression" dxfId="7943" priority="19700" stopIfTrue="1">
      <formula>AU$4&lt;TODAY()</formula>
    </cfRule>
    <cfRule type="expression" dxfId="7942" priority="19701" stopIfTrue="1">
      <formula>WEEKDAY(AU$4)=6</formula>
    </cfRule>
  </conditionalFormatting>
  <conditionalFormatting sqref="AV50">
    <cfRule type="expression" dxfId="7941" priority="19698" stopIfTrue="1">
      <formula>AU$4&lt;TODAY()</formula>
    </cfRule>
    <cfRule type="expression" dxfId="7940" priority="19699" stopIfTrue="1">
      <formula>WEEKDAY(AU$4)=6</formula>
    </cfRule>
  </conditionalFormatting>
  <conditionalFormatting sqref="AV50">
    <cfRule type="expression" dxfId="7939" priority="19696" stopIfTrue="1">
      <formula>AU$4&lt;TODAY()</formula>
    </cfRule>
    <cfRule type="expression" dxfId="7938" priority="19697" stopIfTrue="1">
      <formula>WEEKDAY(AU$4)=6</formula>
    </cfRule>
  </conditionalFormatting>
  <conditionalFormatting sqref="AV50">
    <cfRule type="expression" dxfId="7937" priority="19694" stopIfTrue="1">
      <formula>AU$4&lt;TODAY()</formula>
    </cfRule>
    <cfRule type="expression" dxfId="7936" priority="19695" stopIfTrue="1">
      <formula>WEEKDAY(AU$4)=6</formula>
    </cfRule>
  </conditionalFormatting>
  <conditionalFormatting sqref="AV50">
    <cfRule type="expression" dxfId="7935" priority="19692" stopIfTrue="1">
      <formula>AU$4&lt;TODAY()</formula>
    </cfRule>
    <cfRule type="expression" dxfId="7934" priority="19693" stopIfTrue="1">
      <formula>WEEKDAY(AU$4)=6</formula>
    </cfRule>
  </conditionalFormatting>
  <conditionalFormatting sqref="AV50">
    <cfRule type="expression" dxfId="7933" priority="19690" stopIfTrue="1">
      <formula>AU$4&lt;TODAY()</formula>
    </cfRule>
    <cfRule type="expression" dxfId="7932" priority="19691" stopIfTrue="1">
      <formula>WEEKDAY(AU$4)=6</formula>
    </cfRule>
  </conditionalFormatting>
  <conditionalFormatting sqref="BB51">
    <cfRule type="expression" dxfId="7931" priority="19688" stopIfTrue="1">
      <formula>BA$4&lt;TODAY()</formula>
    </cfRule>
    <cfRule type="expression" dxfId="7930" priority="19689" stopIfTrue="1">
      <formula>WEEKDAY(BA$4)=6</formula>
    </cfRule>
  </conditionalFormatting>
  <conditionalFormatting sqref="BB51">
    <cfRule type="expression" dxfId="7929" priority="19686" stopIfTrue="1">
      <formula>BA$4&lt;TODAY()</formula>
    </cfRule>
    <cfRule type="expression" dxfId="7928" priority="19687" stopIfTrue="1">
      <formula>WEEKDAY(BA$4)=6</formula>
    </cfRule>
  </conditionalFormatting>
  <conditionalFormatting sqref="BB51">
    <cfRule type="expression" dxfId="7927" priority="19684" stopIfTrue="1">
      <formula>BA$4&lt;TODAY()</formula>
    </cfRule>
    <cfRule type="expression" dxfId="7926" priority="19685" stopIfTrue="1">
      <formula>WEEKDAY(BA$4)=6</formula>
    </cfRule>
  </conditionalFormatting>
  <conditionalFormatting sqref="BB51">
    <cfRule type="expression" dxfId="7925" priority="19682" stopIfTrue="1">
      <formula>BA$4&lt;TODAY()</formula>
    </cfRule>
    <cfRule type="expression" dxfId="7924" priority="19683" stopIfTrue="1">
      <formula>WEEKDAY(BA$4)=6</formula>
    </cfRule>
  </conditionalFormatting>
  <conditionalFormatting sqref="BB51">
    <cfRule type="expression" dxfId="7923" priority="19680" stopIfTrue="1">
      <formula>BA$4&lt;TODAY()</formula>
    </cfRule>
    <cfRule type="expression" dxfId="7922" priority="19681" stopIfTrue="1">
      <formula>WEEKDAY(BA$4)=6</formula>
    </cfRule>
  </conditionalFormatting>
  <conditionalFormatting sqref="BB51">
    <cfRule type="expression" dxfId="7921" priority="19678" stopIfTrue="1">
      <formula>BA$4&lt;TODAY()</formula>
    </cfRule>
    <cfRule type="expression" dxfId="7920" priority="19679" stopIfTrue="1">
      <formula>WEEKDAY(BA$4)=6</formula>
    </cfRule>
  </conditionalFormatting>
  <conditionalFormatting sqref="BB51">
    <cfRule type="expression" dxfId="7919" priority="19676" stopIfTrue="1">
      <formula>BA$4&lt;TODAY()</formula>
    </cfRule>
    <cfRule type="expression" dxfId="7918" priority="19677" stopIfTrue="1">
      <formula>WEEKDAY(BA$4)=6</formula>
    </cfRule>
  </conditionalFormatting>
  <conditionalFormatting sqref="BB51">
    <cfRule type="expression" dxfId="7917" priority="19674" stopIfTrue="1">
      <formula>BA$4&lt;TODAY()</formula>
    </cfRule>
    <cfRule type="expression" dxfId="7916" priority="19675" stopIfTrue="1">
      <formula>WEEKDAY(BA$4)=6</formula>
    </cfRule>
  </conditionalFormatting>
  <conditionalFormatting sqref="BB51">
    <cfRule type="expression" dxfId="7915" priority="19672" stopIfTrue="1">
      <formula>BA$4&lt;TODAY()</formula>
    </cfRule>
    <cfRule type="expression" dxfId="7914" priority="19673" stopIfTrue="1">
      <formula>WEEKDAY(BA$4)=6</formula>
    </cfRule>
  </conditionalFormatting>
  <conditionalFormatting sqref="AO43">
    <cfRule type="expression" dxfId="7913" priority="19671" stopIfTrue="1">
      <formula>AO$4&lt;TODAY()</formula>
    </cfRule>
  </conditionalFormatting>
  <conditionalFormatting sqref="AO43:AQ43">
    <cfRule type="expression" dxfId="7912" priority="19670" stopIfTrue="1">
      <formula>AO$4&lt;TODAY()</formula>
    </cfRule>
  </conditionalFormatting>
  <conditionalFormatting sqref="AO43">
    <cfRule type="expression" dxfId="7911" priority="19669" stopIfTrue="1">
      <formula>AO$4&lt;TODAY()</formula>
    </cfRule>
  </conditionalFormatting>
  <conditionalFormatting sqref="AO43:AQ43">
    <cfRule type="expression" dxfId="7910" priority="19668" stopIfTrue="1">
      <formula>AO$4&lt;TODAY()</formula>
    </cfRule>
  </conditionalFormatting>
  <conditionalFormatting sqref="AQ55">
    <cfRule type="expression" dxfId="7909" priority="19666" stopIfTrue="1">
      <formula>AO$4&lt;TODAY()</formula>
    </cfRule>
    <cfRule type="expression" dxfId="7908" priority="19667" stopIfTrue="1">
      <formula>WEEKDAY(AO$4)=6</formula>
    </cfRule>
  </conditionalFormatting>
  <conditionalFormatting sqref="AQ55">
    <cfRule type="expression" dxfId="7907" priority="19662" stopIfTrue="1">
      <formula>AO$4&lt;TODAY()</formula>
    </cfRule>
    <cfRule type="expression" dxfId="7906" priority="19663" stopIfTrue="1">
      <formula>WEEKDAY(AO$4)=6</formula>
    </cfRule>
  </conditionalFormatting>
  <conditionalFormatting sqref="AQ56">
    <cfRule type="expression" dxfId="7905" priority="19658" stopIfTrue="1">
      <formula>AO$4&lt;TODAY()</formula>
    </cfRule>
    <cfRule type="expression" dxfId="7904" priority="19659" stopIfTrue="1">
      <formula>WEEKDAY(AO$4)=6</formula>
    </cfRule>
  </conditionalFormatting>
  <conditionalFormatting sqref="AQ56">
    <cfRule type="expression" dxfId="7903" priority="19654" stopIfTrue="1">
      <formula>AO$4&lt;TODAY()</formula>
    </cfRule>
    <cfRule type="expression" dxfId="7902" priority="19655" stopIfTrue="1">
      <formula>WEEKDAY(AO$4)=6</formula>
    </cfRule>
  </conditionalFormatting>
  <conditionalFormatting sqref="AL49">
    <cfRule type="expression" dxfId="7901" priority="19650" stopIfTrue="1">
      <formula>AL$4&lt;TODAY()</formula>
    </cfRule>
    <cfRule type="expression" dxfId="7900" priority="19651" stopIfTrue="1">
      <formula>WEEKDAY(AL$4)=6</formula>
    </cfRule>
  </conditionalFormatting>
  <conditionalFormatting sqref="AM49">
    <cfRule type="expression" dxfId="7899" priority="19648" stopIfTrue="1">
      <formula>AL$4&lt;TODAY()</formula>
    </cfRule>
    <cfRule type="expression" dxfId="7898" priority="19649" stopIfTrue="1">
      <formula>WEEKDAY(AL$4)=6</formula>
    </cfRule>
  </conditionalFormatting>
  <conditionalFormatting sqref="AQ50">
    <cfRule type="expression" dxfId="7897" priority="19646" stopIfTrue="1">
      <formula>AO$4&lt;TODAY()</formula>
    </cfRule>
    <cfRule type="expression" dxfId="7896" priority="19647" stopIfTrue="1">
      <formula>WEEKDAY(AO$4)=6</formula>
    </cfRule>
  </conditionalFormatting>
  <conditionalFormatting sqref="AQ51">
    <cfRule type="expression" dxfId="7895" priority="19640" stopIfTrue="1">
      <formula>AO$4&lt;TODAY()</formula>
    </cfRule>
    <cfRule type="expression" dxfId="7894" priority="19641" stopIfTrue="1">
      <formula>WEEKDAY(AO$4)=6</formula>
    </cfRule>
  </conditionalFormatting>
  <conditionalFormatting sqref="AQ51">
    <cfRule type="expression" dxfId="7893" priority="19636" stopIfTrue="1">
      <formula>AO$4&lt;TODAY()</formula>
    </cfRule>
    <cfRule type="expression" dxfId="7892" priority="19637" stopIfTrue="1">
      <formula>WEEKDAY(AO$4)=6</formula>
    </cfRule>
  </conditionalFormatting>
  <conditionalFormatting sqref="AQ52">
    <cfRule type="expression" dxfId="7891" priority="19632" stopIfTrue="1">
      <formula>AO$4&lt;TODAY()</formula>
    </cfRule>
    <cfRule type="expression" dxfId="7890" priority="19633" stopIfTrue="1">
      <formula>WEEKDAY(AO$4)=6</formula>
    </cfRule>
  </conditionalFormatting>
  <conditionalFormatting sqref="AQ52">
    <cfRule type="expression" dxfId="7889" priority="19628" stopIfTrue="1">
      <formula>AO$4&lt;TODAY()</formula>
    </cfRule>
    <cfRule type="expression" dxfId="7888" priority="19629" stopIfTrue="1">
      <formula>WEEKDAY(AO$4)=6</formula>
    </cfRule>
  </conditionalFormatting>
  <conditionalFormatting sqref="BB54">
    <cfRule type="expression" dxfId="7887" priority="19604" stopIfTrue="1">
      <formula>BA$4&lt;TODAY()</formula>
    </cfRule>
    <cfRule type="expression" dxfId="7886" priority="19605" stopIfTrue="1">
      <formula>WEEKDAY(BA$4)=6</formula>
    </cfRule>
  </conditionalFormatting>
  <conditionalFormatting sqref="BC54">
    <cfRule type="expression" dxfId="7885" priority="19606" stopIfTrue="1">
      <formula>BA$4&lt;TODAY()</formula>
    </cfRule>
    <cfRule type="expression" dxfId="7884" priority="19607" stopIfTrue="1">
      <formula>WEEKDAY(BA$4)=6</formula>
    </cfRule>
  </conditionalFormatting>
  <conditionalFormatting sqref="BC52:BC53">
    <cfRule type="expression" dxfId="7883" priority="19602" stopIfTrue="1">
      <formula>BA$4&lt;TODAY()</formula>
    </cfRule>
    <cfRule type="expression" dxfId="7882" priority="19603" stopIfTrue="1">
      <formula>WEEKDAY(BA$4)=6</formula>
    </cfRule>
  </conditionalFormatting>
  <conditionalFormatting sqref="BB51">
    <cfRule type="expression" dxfId="7881" priority="19596" stopIfTrue="1">
      <formula>BA$4&lt;TODAY()</formula>
    </cfRule>
    <cfRule type="expression" dxfId="7880" priority="19597" stopIfTrue="1">
      <formula>WEEKDAY(BA$4)=6</formula>
    </cfRule>
  </conditionalFormatting>
  <conditionalFormatting sqref="BC51">
    <cfRule type="expression" dxfId="7879" priority="19598" stopIfTrue="1">
      <formula>BA$4&lt;TODAY()</formula>
    </cfRule>
    <cfRule type="expression" dxfId="7878" priority="19599" stopIfTrue="1">
      <formula>WEEKDAY(BA$4)=6</formula>
    </cfRule>
  </conditionalFormatting>
  <conditionalFormatting sqref="BB55">
    <cfRule type="expression" dxfId="7877" priority="19592" stopIfTrue="1">
      <formula>BA$4&lt;TODAY()</formula>
    </cfRule>
    <cfRule type="expression" dxfId="7876" priority="19593" stopIfTrue="1">
      <formula>WEEKDAY(BA$4)=6</formula>
    </cfRule>
  </conditionalFormatting>
  <conditionalFormatting sqref="BB55">
    <cfRule type="expression" dxfId="7875" priority="19590" stopIfTrue="1">
      <formula>BA$4&lt;TODAY()</formula>
    </cfRule>
    <cfRule type="expression" dxfId="7874" priority="19591" stopIfTrue="1">
      <formula>WEEKDAY(BA$4)=6</formula>
    </cfRule>
  </conditionalFormatting>
  <conditionalFormatting sqref="BB55">
    <cfRule type="expression" dxfId="7873" priority="19588" stopIfTrue="1">
      <formula>BA$4&lt;TODAY()</formula>
    </cfRule>
    <cfRule type="expression" dxfId="7872" priority="19589" stopIfTrue="1">
      <formula>WEEKDAY(BA$4)=6</formula>
    </cfRule>
  </conditionalFormatting>
  <conditionalFormatting sqref="BB55">
    <cfRule type="expression" dxfId="7871" priority="19586" stopIfTrue="1">
      <formula>BA$4&lt;TODAY()</formula>
    </cfRule>
    <cfRule type="expression" dxfId="7870" priority="19587" stopIfTrue="1">
      <formula>WEEKDAY(BA$4)=6</formula>
    </cfRule>
  </conditionalFormatting>
  <conditionalFormatting sqref="BB55">
    <cfRule type="expression" dxfId="7869" priority="19584" stopIfTrue="1">
      <formula>BA$4&lt;TODAY()</formula>
    </cfRule>
    <cfRule type="expression" dxfId="7868" priority="19585" stopIfTrue="1">
      <formula>WEEKDAY(BA$4)=6</formula>
    </cfRule>
  </conditionalFormatting>
  <conditionalFormatting sqref="BB55">
    <cfRule type="expression" dxfId="7867" priority="19582" stopIfTrue="1">
      <formula>BA$4&lt;TODAY()</formula>
    </cfRule>
    <cfRule type="expression" dxfId="7866" priority="19583" stopIfTrue="1">
      <formula>WEEKDAY(BA$4)=6</formula>
    </cfRule>
  </conditionalFormatting>
  <conditionalFormatting sqref="BB55">
    <cfRule type="expression" dxfId="7865" priority="19580" stopIfTrue="1">
      <formula>BA$4&lt;TODAY()</formula>
    </cfRule>
    <cfRule type="expression" dxfId="7864" priority="19581" stopIfTrue="1">
      <formula>WEEKDAY(BA$4)=6</formula>
    </cfRule>
  </conditionalFormatting>
  <conditionalFormatting sqref="BB55">
    <cfRule type="expression" dxfId="7863" priority="19578" stopIfTrue="1">
      <formula>BA$4&lt;TODAY()</formula>
    </cfRule>
    <cfRule type="expression" dxfId="7862" priority="19579" stopIfTrue="1">
      <formula>WEEKDAY(BA$4)=6</formula>
    </cfRule>
  </conditionalFormatting>
  <conditionalFormatting sqref="BB55">
    <cfRule type="expression" dxfId="7861" priority="19576" stopIfTrue="1">
      <formula>BA$4&lt;TODAY()</formula>
    </cfRule>
    <cfRule type="expression" dxfId="7860" priority="19577" stopIfTrue="1">
      <formula>WEEKDAY(BA$4)=6</formula>
    </cfRule>
  </conditionalFormatting>
  <conditionalFormatting sqref="AP55:AP56">
    <cfRule type="expression" dxfId="7859" priority="19572" stopIfTrue="1">
      <formula>AO$4&lt;TODAY()</formula>
    </cfRule>
    <cfRule type="expression" dxfId="7858" priority="19573" stopIfTrue="1">
      <formula>WEEKDAY(AO$4)=6</formula>
    </cfRule>
  </conditionalFormatting>
  <conditionalFormatting sqref="AP55:AP56">
    <cfRule type="expression" dxfId="7857" priority="19570" stopIfTrue="1">
      <formula>AO$4&lt;TODAY()</formula>
    </cfRule>
    <cfRule type="expression" dxfId="7856" priority="19571" stopIfTrue="1">
      <formula>WEEKDAY(AO$4)=6</formula>
    </cfRule>
  </conditionalFormatting>
  <conditionalFormatting sqref="AP55:AP56">
    <cfRule type="expression" dxfId="7855" priority="19568" stopIfTrue="1">
      <formula>AO$4&lt;TODAY()</formula>
    </cfRule>
    <cfRule type="expression" dxfId="7854" priority="19569" stopIfTrue="1">
      <formula>WEEKDAY(AO$4)=6</formula>
    </cfRule>
  </conditionalFormatting>
  <conditionalFormatting sqref="AP55:AP56">
    <cfRule type="expression" dxfId="7853" priority="19566" stopIfTrue="1">
      <formula>AO$4&lt;TODAY()</formula>
    </cfRule>
    <cfRule type="expression" dxfId="7852" priority="19567" stopIfTrue="1">
      <formula>WEEKDAY(AO$4)=6</formula>
    </cfRule>
  </conditionalFormatting>
  <conditionalFormatting sqref="AP55:AP56">
    <cfRule type="expression" dxfId="7851" priority="19564" stopIfTrue="1">
      <formula>AO$4&lt;TODAY()</formula>
    </cfRule>
    <cfRule type="expression" dxfId="7850" priority="19565" stopIfTrue="1">
      <formula>WEEKDAY(AO$4)=6</formula>
    </cfRule>
  </conditionalFormatting>
  <conditionalFormatting sqref="AP55:AP56">
    <cfRule type="expression" dxfId="7849" priority="19562" stopIfTrue="1">
      <formula>AO$4&lt;TODAY()</formula>
    </cfRule>
    <cfRule type="expression" dxfId="7848" priority="19563" stopIfTrue="1">
      <formula>WEEKDAY(AO$4)=6</formula>
    </cfRule>
  </conditionalFormatting>
  <conditionalFormatting sqref="AP55:AP56">
    <cfRule type="expression" dxfId="7847" priority="19560" stopIfTrue="1">
      <formula>AO$4&lt;TODAY()</formula>
    </cfRule>
    <cfRule type="expression" dxfId="7846" priority="19561" stopIfTrue="1">
      <formula>WEEKDAY(AO$4)=6</formula>
    </cfRule>
  </conditionalFormatting>
  <conditionalFormatting sqref="AP55:AP56">
    <cfRule type="expression" dxfId="7845" priority="19558" stopIfTrue="1">
      <formula>AO$4&lt;TODAY()</formula>
    </cfRule>
    <cfRule type="expression" dxfId="7844" priority="19559" stopIfTrue="1">
      <formula>WEEKDAY(AO$4)=6</formula>
    </cfRule>
  </conditionalFormatting>
  <conditionalFormatting sqref="AP55:AP56">
    <cfRule type="expression" dxfId="7843" priority="19556" stopIfTrue="1">
      <formula>AO$4&lt;TODAY()</formula>
    </cfRule>
    <cfRule type="expression" dxfId="7842" priority="19557" stopIfTrue="1">
      <formula>WEEKDAY(AO$4)=6</formula>
    </cfRule>
  </conditionalFormatting>
  <conditionalFormatting sqref="AS54:AS55">
    <cfRule type="expression" dxfId="7841" priority="19554" stopIfTrue="1">
      <formula>AR$4&lt;TODAY()</formula>
    </cfRule>
    <cfRule type="expression" dxfId="7840" priority="19555" stopIfTrue="1">
      <formula>WEEKDAY(AR$4)=6</formula>
    </cfRule>
  </conditionalFormatting>
  <conditionalFormatting sqref="AS54:AS55">
    <cfRule type="expression" dxfId="7839" priority="19552" stopIfTrue="1">
      <formula>AR$4&lt;TODAY()</formula>
    </cfRule>
    <cfRule type="expression" dxfId="7838" priority="19553" stopIfTrue="1">
      <formula>WEEKDAY(AR$4)=6</formula>
    </cfRule>
  </conditionalFormatting>
  <conditionalFormatting sqref="AS54:AS55">
    <cfRule type="expression" dxfId="7837" priority="19550" stopIfTrue="1">
      <formula>AR$4&lt;TODAY()</formula>
    </cfRule>
    <cfRule type="expression" dxfId="7836" priority="19551" stopIfTrue="1">
      <formula>WEEKDAY(AR$4)=6</formula>
    </cfRule>
  </conditionalFormatting>
  <conditionalFormatting sqref="AS54:AS55">
    <cfRule type="expression" dxfId="7835" priority="19548" stopIfTrue="1">
      <formula>AR$4&lt;TODAY()</formula>
    </cfRule>
    <cfRule type="expression" dxfId="7834" priority="19549" stopIfTrue="1">
      <formula>WEEKDAY(AR$4)=6</formula>
    </cfRule>
  </conditionalFormatting>
  <conditionalFormatting sqref="AS54:AS55">
    <cfRule type="expression" dxfId="7833" priority="19546" stopIfTrue="1">
      <formula>AR$4&lt;TODAY()</formula>
    </cfRule>
    <cfRule type="expression" dxfId="7832" priority="19547" stopIfTrue="1">
      <formula>WEEKDAY(AR$4)=6</formula>
    </cfRule>
  </conditionalFormatting>
  <conditionalFormatting sqref="AS54:AS55">
    <cfRule type="expression" dxfId="7831" priority="19544" stopIfTrue="1">
      <formula>AR$4&lt;TODAY()</formula>
    </cfRule>
    <cfRule type="expression" dxfId="7830" priority="19545" stopIfTrue="1">
      <formula>WEEKDAY(AR$4)=6</formula>
    </cfRule>
  </conditionalFormatting>
  <conditionalFormatting sqref="AS54:AS55">
    <cfRule type="expression" dxfId="7829" priority="19542" stopIfTrue="1">
      <formula>AR$4&lt;TODAY()</formula>
    </cfRule>
    <cfRule type="expression" dxfId="7828" priority="19543" stopIfTrue="1">
      <formula>WEEKDAY(AR$4)=6</formula>
    </cfRule>
  </conditionalFormatting>
  <conditionalFormatting sqref="AS54:AS55">
    <cfRule type="expression" dxfId="7827" priority="19540" stopIfTrue="1">
      <formula>AR$4&lt;TODAY()</formula>
    </cfRule>
    <cfRule type="expression" dxfId="7826" priority="19541" stopIfTrue="1">
      <formula>WEEKDAY(AR$4)=6</formula>
    </cfRule>
  </conditionalFormatting>
  <conditionalFormatting sqref="AS54:AS55">
    <cfRule type="expression" dxfId="7825" priority="19538" stopIfTrue="1">
      <formula>AR$4&lt;TODAY()</formula>
    </cfRule>
    <cfRule type="expression" dxfId="7824" priority="19539" stopIfTrue="1">
      <formula>WEEKDAY(AR$4)=6</formula>
    </cfRule>
  </conditionalFormatting>
  <conditionalFormatting sqref="AT58:AT59">
    <cfRule type="expression" dxfId="7823" priority="19482" stopIfTrue="1">
      <formula>AR$4&lt;TODAY()</formula>
    </cfRule>
    <cfRule type="expression" dxfId="7822" priority="19483" stopIfTrue="1">
      <formula>WEEKDAY(AR$4)=6</formula>
    </cfRule>
  </conditionalFormatting>
  <conditionalFormatting sqref="AS60">
    <cfRule type="expression" dxfId="7821" priority="19478" stopIfTrue="1">
      <formula>AR$4&lt;TODAY()</formula>
    </cfRule>
    <cfRule type="expression" dxfId="7820" priority="19479" stopIfTrue="1">
      <formula>WEEKDAY(AR$4)=6</formula>
    </cfRule>
  </conditionalFormatting>
  <conditionalFormatting sqref="AS60">
    <cfRule type="expression" dxfId="7819" priority="19476" stopIfTrue="1">
      <formula>AR$4&lt;TODAY()</formula>
    </cfRule>
    <cfRule type="expression" dxfId="7818" priority="19477" stopIfTrue="1">
      <formula>WEEKDAY(AR$4)=6</formula>
    </cfRule>
  </conditionalFormatting>
  <conditionalFormatting sqref="AS60">
    <cfRule type="expression" dxfId="7817" priority="19474" stopIfTrue="1">
      <formula>AR$4&lt;TODAY()</formula>
    </cfRule>
    <cfRule type="expression" dxfId="7816" priority="19475" stopIfTrue="1">
      <formula>WEEKDAY(AR$4)=6</formula>
    </cfRule>
  </conditionalFormatting>
  <conditionalFormatting sqref="AS60">
    <cfRule type="expression" dxfId="7815" priority="19472" stopIfTrue="1">
      <formula>AR$4&lt;TODAY()</formula>
    </cfRule>
    <cfRule type="expression" dxfId="7814" priority="19473" stopIfTrue="1">
      <formula>WEEKDAY(AR$4)=6</formula>
    </cfRule>
  </conditionalFormatting>
  <conditionalFormatting sqref="AS60">
    <cfRule type="expression" dxfId="7813" priority="19470" stopIfTrue="1">
      <formula>AR$4&lt;TODAY()</formula>
    </cfRule>
    <cfRule type="expression" dxfId="7812" priority="19471" stopIfTrue="1">
      <formula>WEEKDAY(AR$4)=6</formula>
    </cfRule>
  </conditionalFormatting>
  <conditionalFormatting sqref="AS60">
    <cfRule type="expression" dxfId="7811" priority="19468" stopIfTrue="1">
      <formula>AR$4&lt;TODAY()</formula>
    </cfRule>
    <cfRule type="expression" dxfId="7810" priority="19469" stopIfTrue="1">
      <formula>WEEKDAY(AR$4)=6</formula>
    </cfRule>
  </conditionalFormatting>
  <conditionalFormatting sqref="AS60">
    <cfRule type="expression" dxfId="7809" priority="19466" stopIfTrue="1">
      <formula>AR$4&lt;TODAY()</formula>
    </cfRule>
    <cfRule type="expression" dxfId="7808" priority="19467" stopIfTrue="1">
      <formula>WEEKDAY(AR$4)=6</formula>
    </cfRule>
  </conditionalFormatting>
  <conditionalFormatting sqref="AS60">
    <cfRule type="expression" dxfId="7807" priority="19464" stopIfTrue="1">
      <formula>AR$4&lt;TODAY()</formula>
    </cfRule>
    <cfRule type="expression" dxfId="7806" priority="19465" stopIfTrue="1">
      <formula>WEEKDAY(AR$4)=6</formula>
    </cfRule>
  </conditionalFormatting>
  <conditionalFormatting sqref="AS60">
    <cfRule type="expression" dxfId="7805" priority="19462" stopIfTrue="1">
      <formula>AR$4&lt;TODAY()</formula>
    </cfRule>
    <cfRule type="expression" dxfId="7804" priority="19463" stopIfTrue="1">
      <formula>WEEKDAY(AR$4)=6</formula>
    </cfRule>
  </conditionalFormatting>
  <conditionalFormatting sqref="AS55">
    <cfRule type="expression" dxfId="7803" priority="19460" stopIfTrue="1">
      <formula>AR$4&lt;TODAY()</formula>
    </cfRule>
    <cfRule type="expression" dxfId="7802" priority="19461" stopIfTrue="1">
      <formula>WEEKDAY(AR$4)=6</formula>
    </cfRule>
  </conditionalFormatting>
  <conditionalFormatting sqref="AT56">
    <cfRule type="expression" dxfId="7801" priority="19458" stopIfTrue="1">
      <formula>AR$4&lt;TODAY()</formula>
    </cfRule>
    <cfRule type="expression" dxfId="7800" priority="19459" stopIfTrue="1">
      <formula>WEEKDAY(AR$4)=6</formula>
    </cfRule>
  </conditionalFormatting>
  <conditionalFormatting sqref="AS56">
    <cfRule type="expression" dxfId="7799" priority="19456" stopIfTrue="1">
      <formula>AR$4&lt;TODAY()</formula>
    </cfRule>
    <cfRule type="expression" dxfId="7798" priority="19457" stopIfTrue="1">
      <formula>WEEKDAY(AR$4)=6</formula>
    </cfRule>
  </conditionalFormatting>
  <conditionalFormatting sqref="AS57:AS59">
    <cfRule type="expression" dxfId="7797" priority="19436" stopIfTrue="1">
      <formula>AR$4&lt;TODAY()</formula>
    </cfRule>
    <cfRule type="expression" dxfId="7796" priority="19437" stopIfTrue="1">
      <formula>WEEKDAY(AR$4)=6</formula>
    </cfRule>
  </conditionalFormatting>
  <conditionalFormatting sqref="AS57:AS59">
    <cfRule type="expression" dxfId="7795" priority="19434" stopIfTrue="1">
      <formula>AR$4&lt;TODAY()</formula>
    </cfRule>
    <cfRule type="expression" dxfId="7794" priority="19435" stopIfTrue="1">
      <formula>WEEKDAY(AR$4)=6</formula>
    </cfRule>
  </conditionalFormatting>
  <conditionalFormatting sqref="AS57:AS59">
    <cfRule type="expression" dxfId="7793" priority="19432" stopIfTrue="1">
      <formula>AR$4&lt;TODAY()</formula>
    </cfRule>
    <cfRule type="expression" dxfId="7792" priority="19433" stopIfTrue="1">
      <formula>WEEKDAY(AR$4)=6</formula>
    </cfRule>
  </conditionalFormatting>
  <conditionalFormatting sqref="AS57:AS59">
    <cfRule type="expression" dxfId="7791" priority="19430" stopIfTrue="1">
      <formula>AR$4&lt;TODAY()</formula>
    </cfRule>
    <cfRule type="expression" dxfId="7790" priority="19431" stopIfTrue="1">
      <formula>WEEKDAY(AR$4)=6</formula>
    </cfRule>
  </conditionalFormatting>
  <conditionalFormatting sqref="AS57:AS59">
    <cfRule type="expression" dxfId="7789" priority="19428" stopIfTrue="1">
      <formula>AR$4&lt;TODAY()</formula>
    </cfRule>
    <cfRule type="expression" dxfId="7788" priority="19429" stopIfTrue="1">
      <formula>WEEKDAY(AR$4)=6</formula>
    </cfRule>
  </conditionalFormatting>
  <conditionalFormatting sqref="AS57:AS59">
    <cfRule type="expression" dxfId="7787" priority="19426" stopIfTrue="1">
      <formula>AR$4&lt;TODAY()</formula>
    </cfRule>
    <cfRule type="expression" dxfId="7786" priority="19427" stopIfTrue="1">
      <formula>WEEKDAY(AR$4)=6</formula>
    </cfRule>
  </conditionalFormatting>
  <conditionalFormatting sqref="AS57:AS59">
    <cfRule type="expression" dxfId="7785" priority="19424" stopIfTrue="1">
      <formula>AR$4&lt;TODAY()</formula>
    </cfRule>
    <cfRule type="expression" dxfId="7784" priority="19425" stopIfTrue="1">
      <formula>WEEKDAY(AR$4)=6</formula>
    </cfRule>
  </conditionalFormatting>
  <conditionalFormatting sqref="AS57:AS59">
    <cfRule type="expression" dxfId="7783" priority="19422" stopIfTrue="1">
      <formula>AR$4&lt;TODAY()</formula>
    </cfRule>
    <cfRule type="expression" dxfId="7782" priority="19423" stopIfTrue="1">
      <formula>WEEKDAY(AR$4)=6</formula>
    </cfRule>
  </conditionalFormatting>
  <conditionalFormatting sqref="AS57:AS59">
    <cfRule type="expression" dxfId="7781" priority="19420" stopIfTrue="1">
      <formula>AR$4&lt;TODAY()</formula>
    </cfRule>
    <cfRule type="expression" dxfId="7780" priority="19421" stopIfTrue="1">
      <formula>WEEKDAY(AR$4)=6</formula>
    </cfRule>
  </conditionalFormatting>
  <conditionalFormatting sqref="AS57:AS59">
    <cfRule type="expression" dxfId="7779" priority="19418" stopIfTrue="1">
      <formula>AR$4&lt;TODAY()</formula>
    </cfRule>
    <cfRule type="expression" dxfId="7778" priority="19419" stopIfTrue="1">
      <formula>WEEKDAY(AR$4)=6</formula>
    </cfRule>
  </conditionalFormatting>
  <conditionalFormatting sqref="AV52 AV54">
    <cfRule type="expression" dxfId="7777" priority="19396" stopIfTrue="1">
      <formula>AU$4&lt;TODAY()</formula>
    </cfRule>
    <cfRule type="expression" dxfId="7776" priority="19397" stopIfTrue="1">
      <formula>WEEKDAY(AU$4)=6</formula>
    </cfRule>
  </conditionalFormatting>
  <conditionalFormatting sqref="AV52 AV54">
    <cfRule type="expression" dxfId="7775" priority="19394" stopIfTrue="1">
      <formula>AU$4&lt;TODAY()</formula>
    </cfRule>
    <cfRule type="expression" dxfId="7774" priority="19395" stopIfTrue="1">
      <formula>WEEKDAY(AU$4)=6</formula>
    </cfRule>
  </conditionalFormatting>
  <conditionalFormatting sqref="AV52 AV54">
    <cfRule type="expression" dxfId="7773" priority="19392" stopIfTrue="1">
      <formula>AU$4&lt;TODAY()</formula>
    </cfRule>
    <cfRule type="expression" dxfId="7772" priority="19393" stopIfTrue="1">
      <formula>WEEKDAY(AU$4)=6</formula>
    </cfRule>
  </conditionalFormatting>
  <conditionalFormatting sqref="AV52 AV54">
    <cfRule type="expression" dxfId="7771" priority="19390" stopIfTrue="1">
      <formula>AU$4&lt;TODAY()</formula>
    </cfRule>
    <cfRule type="expression" dxfId="7770" priority="19391" stopIfTrue="1">
      <formula>WEEKDAY(AU$4)=6</formula>
    </cfRule>
  </conditionalFormatting>
  <conditionalFormatting sqref="AV52 AV54">
    <cfRule type="expression" dxfId="7769" priority="19388" stopIfTrue="1">
      <formula>AU$4&lt;TODAY()</formula>
    </cfRule>
    <cfRule type="expression" dxfId="7768" priority="19389" stopIfTrue="1">
      <formula>WEEKDAY(AU$4)=6</formula>
    </cfRule>
  </conditionalFormatting>
  <conditionalFormatting sqref="AV52 AV54">
    <cfRule type="expression" dxfId="7767" priority="19386" stopIfTrue="1">
      <formula>AU$4&lt;TODAY()</formula>
    </cfRule>
    <cfRule type="expression" dxfId="7766" priority="19387" stopIfTrue="1">
      <formula>WEEKDAY(AU$4)=6</formula>
    </cfRule>
  </conditionalFormatting>
  <conditionalFormatting sqref="AV52 AV54">
    <cfRule type="expression" dxfId="7765" priority="19384" stopIfTrue="1">
      <formula>AU$4&lt;TODAY()</formula>
    </cfRule>
    <cfRule type="expression" dxfId="7764" priority="19385" stopIfTrue="1">
      <formula>WEEKDAY(AU$4)=6</formula>
    </cfRule>
  </conditionalFormatting>
  <conditionalFormatting sqref="AV52 AV54">
    <cfRule type="expression" dxfId="7763" priority="19382" stopIfTrue="1">
      <formula>AU$4&lt;TODAY()</formula>
    </cfRule>
    <cfRule type="expression" dxfId="7762" priority="19383" stopIfTrue="1">
      <formula>WEEKDAY(AU$4)=6</formula>
    </cfRule>
  </conditionalFormatting>
  <conditionalFormatting sqref="AV52 AV54">
    <cfRule type="expression" dxfId="7761" priority="19380" stopIfTrue="1">
      <formula>AU$4&lt;TODAY()</formula>
    </cfRule>
    <cfRule type="expression" dxfId="7760" priority="19381" stopIfTrue="1">
      <formula>WEEKDAY(AU$4)=6</formula>
    </cfRule>
  </conditionalFormatting>
  <conditionalFormatting sqref="AV52 AV54">
    <cfRule type="expression" dxfId="7759" priority="19378" stopIfTrue="1">
      <formula>AU$4&lt;TODAY()</formula>
    </cfRule>
    <cfRule type="expression" dxfId="7758" priority="19379" stopIfTrue="1">
      <formula>WEEKDAY(AU$4)=6</formula>
    </cfRule>
  </conditionalFormatting>
  <conditionalFormatting sqref="AQ52">
    <cfRule type="expression" dxfId="7757" priority="19376" stopIfTrue="1">
      <formula>AO$4&lt;TODAY()</formula>
    </cfRule>
    <cfRule type="expression" dxfId="7756" priority="19377" stopIfTrue="1">
      <formula>WEEKDAY(AO$4)=6</formula>
    </cfRule>
  </conditionalFormatting>
  <conditionalFormatting sqref="AO52">
    <cfRule type="expression" dxfId="7755" priority="19374" stopIfTrue="1">
      <formula>AO$4&lt;TODAY()</formula>
    </cfRule>
    <cfRule type="expression" dxfId="7754" priority="19375" stopIfTrue="1">
      <formula>WEEKDAY(AO$4)=6</formula>
    </cfRule>
  </conditionalFormatting>
  <conditionalFormatting sqref="AO55">
    <cfRule type="expression" dxfId="7753" priority="19372" stopIfTrue="1">
      <formula>AO$4&lt;TODAY()</formula>
    </cfRule>
    <cfRule type="expression" dxfId="7752" priority="19373" stopIfTrue="1">
      <formula>WEEKDAY(AO$4)=6</formula>
    </cfRule>
  </conditionalFormatting>
  <conditionalFormatting sqref="AO55">
    <cfRule type="expression" dxfId="7751" priority="19370" stopIfTrue="1">
      <formula>AO$4&lt;TODAY()</formula>
    </cfRule>
    <cfRule type="expression" dxfId="7750" priority="19371" stopIfTrue="1">
      <formula>WEEKDAY(AO$4)=6</formula>
    </cfRule>
  </conditionalFormatting>
  <conditionalFormatting sqref="AO55">
    <cfRule type="expression" dxfId="7749" priority="19368" stopIfTrue="1">
      <formula>AO$4&lt;TODAY()</formula>
    </cfRule>
    <cfRule type="expression" dxfId="7748" priority="19369" stopIfTrue="1">
      <formula>WEEKDAY(AO$4)=6</formula>
    </cfRule>
  </conditionalFormatting>
  <conditionalFormatting sqref="AQ55">
    <cfRule type="expression" dxfId="7747" priority="19348" stopIfTrue="1">
      <formula>AO$4&lt;TODAY()</formula>
    </cfRule>
    <cfRule type="expression" dxfId="7746" priority="19349" stopIfTrue="1">
      <formula>WEEKDAY(AO$4)=6</formula>
    </cfRule>
  </conditionalFormatting>
  <conditionalFormatting sqref="AQ55">
    <cfRule type="expression" dxfId="7745" priority="19346" stopIfTrue="1">
      <formula>AO$4&lt;TODAY()</formula>
    </cfRule>
    <cfRule type="expression" dxfId="7744" priority="19347" stopIfTrue="1">
      <formula>WEEKDAY(AO$4)=6</formula>
    </cfRule>
  </conditionalFormatting>
  <conditionalFormatting sqref="AQ50">
    <cfRule type="expression" dxfId="7743" priority="19342" stopIfTrue="1">
      <formula>AO$4&lt;TODAY()</formula>
    </cfRule>
    <cfRule type="expression" dxfId="7742" priority="19343" stopIfTrue="1">
      <formula>WEEKDAY(AO$4)=6</formula>
    </cfRule>
  </conditionalFormatting>
  <conditionalFormatting sqref="AQ50">
    <cfRule type="expression" dxfId="7741" priority="19338" stopIfTrue="1">
      <formula>AO$4&lt;TODAY()</formula>
    </cfRule>
    <cfRule type="expression" dxfId="7740" priority="19339" stopIfTrue="1">
      <formula>WEEKDAY(AO$4)=6</formula>
    </cfRule>
  </conditionalFormatting>
  <conditionalFormatting sqref="AQ51">
    <cfRule type="expression" dxfId="7739" priority="19334" stopIfTrue="1">
      <formula>AO$4&lt;TODAY()</formula>
    </cfRule>
    <cfRule type="expression" dxfId="7738" priority="19335" stopIfTrue="1">
      <formula>WEEKDAY(AO$4)=6</formula>
    </cfRule>
  </conditionalFormatting>
  <conditionalFormatting sqref="AQ51">
    <cfRule type="expression" dxfId="7737" priority="19330" stopIfTrue="1">
      <formula>AO$4&lt;TODAY()</formula>
    </cfRule>
    <cfRule type="expression" dxfId="7736" priority="19331" stopIfTrue="1">
      <formula>WEEKDAY(AO$4)=6</formula>
    </cfRule>
  </conditionalFormatting>
  <conditionalFormatting sqref="AU41">
    <cfRule type="expression" dxfId="7735" priority="19319" stopIfTrue="1">
      <formula>AU$4&lt;TODAY()</formula>
    </cfRule>
  </conditionalFormatting>
  <conditionalFormatting sqref="AU41:AW41">
    <cfRule type="expression" dxfId="7734" priority="19318" stopIfTrue="1">
      <formula>AU$4&lt;TODAY()</formula>
    </cfRule>
  </conditionalFormatting>
  <conditionalFormatting sqref="AR40">
    <cfRule type="expression" dxfId="7733" priority="19317" stopIfTrue="1">
      <formula>AR$4&lt;TODAY()</formula>
    </cfRule>
  </conditionalFormatting>
  <conditionalFormatting sqref="AR40">
    <cfRule type="expression" dxfId="7732" priority="19316" stopIfTrue="1">
      <formula>AR$4&lt;TODAY()</formula>
    </cfRule>
  </conditionalFormatting>
  <conditionalFormatting sqref="AR40">
    <cfRule type="expression" dxfId="7731" priority="19315" stopIfTrue="1">
      <formula>AR$4&lt;TODAY()</formula>
    </cfRule>
  </conditionalFormatting>
  <conditionalFormatting sqref="AR40">
    <cfRule type="expression" dxfId="7730" priority="19314" stopIfTrue="1">
      <formula>AR$4&lt;TODAY()</formula>
    </cfRule>
  </conditionalFormatting>
  <conditionalFormatting sqref="BH49">
    <cfRule type="expression" dxfId="7729" priority="19310" stopIfTrue="1">
      <formula>BG$4&lt;TODAY()</formula>
    </cfRule>
    <cfRule type="expression" dxfId="7728" priority="19311" stopIfTrue="1">
      <formula>WEEKDAY(BG$4)=6</formula>
    </cfRule>
  </conditionalFormatting>
  <conditionalFormatting sqref="BI49">
    <cfRule type="expression" dxfId="7727" priority="19312" stopIfTrue="1">
      <formula>BG$4&lt;TODAY()</formula>
    </cfRule>
    <cfRule type="expression" dxfId="7726" priority="19313" stopIfTrue="1">
      <formula>WEEKDAY(BG$4)=6</formula>
    </cfRule>
  </conditionalFormatting>
  <conditionalFormatting sqref="BD57">
    <cfRule type="expression" dxfId="7725" priority="19290" stopIfTrue="1">
      <formula>BD$4&lt;TODAY()</formula>
    </cfRule>
    <cfRule type="expression" dxfId="7724" priority="19291" stopIfTrue="1">
      <formula>WEEKDAY(BD$4)=6</formula>
    </cfRule>
  </conditionalFormatting>
  <conditionalFormatting sqref="BE57">
    <cfRule type="expression" dxfId="7723" priority="19292" stopIfTrue="1">
      <formula>BD$4&lt;TODAY()</formula>
    </cfRule>
    <cfRule type="expression" dxfId="7722" priority="19293" stopIfTrue="1">
      <formula>WEEKDAY(BD$4)=6</formula>
    </cfRule>
  </conditionalFormatting>
  <conditionalFormatting sqref="BD55:BD56">
    <cfRule type="expression" dxfId="7721" priority="19288" stopIfTrue="1">
      <formula>BD$4&lt;TODAY()</formula>
    </cfRule>
    <cfRule type="expression" dxfId="7720" priority="19289" stopIfTrue="1">
      <formula>WEEKDAY(BD$4)=6</formula>
    </cfRule>
  </conditionalFormatting>
  <conditionalFormatting sqref="BD55">
    <cfRule type="expression" dxfId="7719" priority="19284" stopIfTrue="1">
      <formula>BD$4&lt;TODAY()</formula>
    </cfRule>
    <cfRule type="expression" dxfId="7718" priority="19285" stopIfTrue="1">
      <formula>WEEKDAY(BD$4)=6</formula>
    </cfRule>
  </conditionalFormatting>
  <conditionalFormatting sqref="BE55">
    <cfRule type="expression" dxfId="7717" priority="19286" stopIfTrue="1">
      <formula>BD$4&lt;TODAY()</formula>
    </cfRule>
    <cfRule type="expression" dxfId="7716" priority="19287" stopIfTrue="1">
      <formula>WEEKDAY(BD$4)=6</formula>
    </cfRule>
  </conditionalFormatting>
  <conditionalFormatting sqref="BE56">
    <cfRule type="expression" dxfId="7715" priority="19282" stopIfTrue="1">
      <formula>BD$4&lt;TODAY()</formula>
    </cfRule>
    <cfRule type="expression" dxfId="7714" priority="19283" stopIfTrue="1">
      <formula>WEEKDAY(BD$4)=6</formula>
    </cfRule>
  </conditionalFormatting>
  <conditionalFormatting sqref="BE56">
    <cfRule type="expression" dxfId="7713" priority="19280" stopIfTrue="1">
      <formula>BD$4&lt;TODAY()</formula>
    </cfRule>
    <cfRule type="expression" dxfId="7712" priority="19281" stopIfTrue="1">
      <formula>WEEKDAY(BD$4)=6</formula>
    </cfRule>
  </conditionalFormatting>
  <conditionalFormatting sqref="BE55">
    <cfRule type="expression" dxfId="7711" priority="19278" stopIfTrue="1">
      <formula>BD$4&lt;TODAY()</formula>
    </cfRule>
    <cfRule type="expression" dxfId="7710" priority="19279" stopIfTrue="1">
      <formula>WEEKDAY(BD$4)=6</formula>
    </cfRule>
  </conditionalFormatting>
  <conditionalFormatting sqref="BE55">
    <cfRule type="expression" dxfId="7709" priority="19276" stopIfTrue="1">
      <formula>BD$4&lt;TODAY()</formula>
    </cfRule>
    <cfRule type="expression" dxfId="7708" priority="19277" stopIfTrue="1">
      <formula>WEEKDAY(BD$4)=6</formula>
    </cfRule>
  </conditionalFormatting>
  <conditionalFormatting sqref="BF54">
    <cfRule type="expression" dxfId="7707" priority="19274" stopIfTrue="1">
      <formula>BD$4&lt;TODAY()</formula>
    </cfRule>
    <cfRule type="expression" dxfId="7706" priority="19275" stopIfTrue="1">
      <formula>WEEKDAY(BD$4)=6</formula>
    </cfRule>
  </conditionalFormatting>
  <conditionalFormatting sqref="BE54">
    <cfRule type="expression" dxfId="7705" priority="19272" stopIfTrue="1">
      <formula>BD$4&lt;TODAY()</formula>
    </cfRule>
    <cfRule type="expression" dxfId="7704" priority="19273" stopIfTrue="1">
      <formula>WEEKDAY(BD$4)=6</formula>
    </cfRule>
  </conditionalFormatting>
  <conditionalFormatting sqref="BF54">
    <cfRule type="expression" dxfId="7703" priority="19270" stopIfTrue="1">
      <formula>BD$4&lt;TODAY()</formula>
    </cfRule>
    <cfRule type="expression" dxfId="7702" priority="19271" stopIfTrue="1">
      <formula>WEEKDAY(BD$4)=6</formula>
    </cfRule>
  </conditionalFormatting>
  <conditionalFormatting sqref="BE54">
    <cfRule type="expression" dxfId="7701" priority="19268" stopIfTrue="1">
      <formula>BD$4&lt;TODAY()</formula>
    </cfRule>
    <cfRule type="expression" dxfId="7700" priority="19269" stopIfTrue="1">
      <formula>WEEKDAY(BD$4)=6</formula>
    </cfRule>
  </conditionalFormatting>
  <conditionalFormatting sqref="BI50">
    <cfRule type="expression" dxfId="7699" priority="19266" stopIfTrue="1">
      <formula>BG$4&lt;TODAY()</formula>
    </cfRule>
    <cfRule type="expression" dxfId="7698" priority="19267" stopIfTrue="1">
      <formula>WEEKDAY(BG$4)=6</formula>
    </cfRule>
  </conditionalFormatting>
  <conditionalFormatting sqref="BH50">
    <cfRule type="expression" dxfId="7697" priority="19264" stopIfTrue="1">
      <formula>BG$4&lt;TODAY()</formula>
    </cfRule>
    <cfRule type="expression" dxfId="7696" priority="19265" stopIfTrue="1">
      <formula>WEEKDAY(BG$4)=6</formula>
    </cfRule>
  </conditionalFormatting>
  <conditionalFormatting sqref="BI50">
    <cfRule type="expression" dxfId="7695" priority="19262" stopIfTrue="1">
      <formula>BG$4&lt;TODAY()</formula>
    </cfRule>
    <cfRule type="expression" dxfId="7694" priority="19263" stopIfTrue="1">
      <formula>WEEKDAY(BG$4)=6</formula>
    </cfRule>
  </conditionalFormatting>
  <conditionalFormatting sqref="BH50">
    <cfRule type="expression" dxfId="7693" priority="19260" stopIfTrue="1">
      <formula>BG$4&lt;TODAY()</formula>
    </cfRule>
    <cfRule type="expression" dxfId="7692" priority="19261" stopIfTrue="1">
      <formula>WEEKDAY(BG$4)=6</formula>
    </cfRule>
  </conditionalFormatting>
  <conditionalFormatting sqref="BE49">
    <cfRule type="expression" dxfId="7691" priority="19216" stopIfTrue="1">
      <formula>BD$4&lt;TODAY()</formula>
    </cfRule>
    <cfRule type="expression" dxfId="7690" priority="19217" stopIfTrue="1">
      <formula>WEEKDAY(BD$4)=6</formula>
    </cfRule>
  </conditionalFormatting>
  <conditionalFormatting sqref="BE49">
    <cfRule type="expression" dxfId="7689" priority="19210" stopIfTrue="1">
      <formula>BD$4&lt;TODAY()</formula>
    </cfRule>
    <cfRule type="expression" dxfId="7688" priority="19211" stopIfTrue="1">
      <formula>WEEKDAY(BD$4)=6</formula>
    </cfRule>
  </conditionalFormatting>
  <conditionalFormatting sqref="BE49">
    <cfRule type="expression" dxfId="7687" priority="19208" stopIfTrue="1">
      <formula>BD$4&lt;TODAY()</formula>
    </cfRule>
    <cfRule type="expression" dxfId="7686" priority="19209" stopIfTrue="1">
      <formula>WEEKDAY(BD$4)=6</formula>
    </cfRule>
  </conditionalFormatting>
  <conditionalFormatting sqref="BD49:BD50">
    <cfRule type="expression" dxfId="7685" priority="19206" stopIfTrue="1">
      <formula>BD$4&lt;TODAY()</formula>
    </cfRule>
    <cfRule type="expression" dxfId="7684" priority="19207" stopIfTrue="1">
      <formula>WEEKDAY(BD$4)=6</formula>
    </cfRule>
  </conditionalFormatting>
  <conditionalFormatting sqref="BD49">
    <cfRule type="expression" dxfId="7683" priority="19204" stopIfTrue="1">
      <formula>BD$4&lt;TODAY()</formula>
    </cfRule>
    <cfRule type="expression" dxfId="7682" priority="19205" stopIfTrue="1">
      <formula>WEEKDAY(BD$4)=6</formula>
    </cfRule>
  </conditionalFormatting>
  <conditionalFormatting sqref="BD51">
    <cfRule type="expression" dxfId="7681" priority="19200" stopIfTrue="1">
      <formula>BD$4&lt;TODAY()</formula>
    </cfRule>
    <cfRule type="expression" dxfId="7680" priority="19201" stopIfTrue="1">
      <formula>WEEKDAY(BD$4)=6</formula>
    </cfRule>
  </conditionalFormatting>
  <conditionalFormatting sqref="BH51">
    <cfRule type="expression" dxfId="7679" priority="19198" stopIfTrue="1">
      <formula>BG$4&lt;TODAY()</formula>
    </cfRule>
    <cfRule type="expression" dxfId="7678" priority="19199" stopIfTrue="1">
      <formula>WEEKDAY(BG$4)=6</formula>
    </cfRule>
  </conditionalFormatting>
  <conditionalFormatting sqref="BH51">
    <cfRule type="expression" dxfId="7677" priority="19196" stopIfTrue="1">
      <formula>BG$4&lt;TODAY()</formula>
    </cfRule>
    <cfRule type="expression" dxfId="7676" priority="19197" stopIfTrue="1">
      <formula>WEEKDAY(BG$4)=6</formula>
    </cfRule>
  </conditionalFormatting>
  <conditionalFormatting sqref="BH51">
    <cfRule type="expression" dxfId="7675" priority="19194" stopIfTrue="1">
      <formula>BG$4&lt;TODAY()</formula>
    </cfRule>
    <cfRule type="expression" dxfId="7674" priority="19195" stopIfTrue="1">
      <formula>WEEKDAY(BG$4)=6</formula>
    </cfRule>
  </conditionalFormatting>
  <conditionalFormatting sqref="BH51">
    <cfRule type="expression" dxfId="7673" priority="19192" stopIfTrue="1">
      <formula>BG$4&lt;TODAY()</formula>
    </cfRule>
    <cfRule type="expression" dxfId="7672" priority="19193" stopIfTrue="1">
      <formula>WEEKDAY(BG$4)=6</formula>
    </cfRule>
  </conditionalFormatting>
  <conditionalFormatting sqref="BH51">
    <cfRule type="expression" dxfId="7671" priority="19190" stopIfTrue="1">
      <formula>BG$4&lt;TODAY()</formula>
    </cfRule>
    <cfRule type="expression" dxfId="7670" priority="19191" stopIfTrue="1">
      <formula>WEEKDAY(BG$4)=6</formula>
    </cfRule>
  </conditionalFormatting>
  <conditionalFormatting sqref="BH51">
    <cfRule type="expression" dxfId="7669" priority="19188" stopIfTrue="1">
      <formula>BG$4&lt;TODAY()</formula>
    </cfRule>
    <cfRule type="expression" dxfId="7668" priority="19189" stopIfTrue="1">
      <formula>WEEKDAY(BG$4)=6</formula>
    </cfRule>
  </conditionalFormatting>
  <conditionalFormatting sqref="BH51">
    <cfRule type="expression" dxfId="7667" priority="19186" stopIfTrue="1">
      <formula>BG$4&lt;TODAY()</formula>
    </cfRule>
    <cfRule type="expression" dxfId="7666" priority="19187" stopIfTrue="1">
      <formula>WEEKDAY(BG$4)=6</formula>
    </cfRule>
  </conditionalFormatting>
  <conditionalFormatting sqref="BH51">
    <cfRule type="expression" dxfId="7665" priority="19184" stopIfTrue="1">
      <formula>BG$4&lt;TODAY()</formula>
    </cfRule>
    <cfRule type="expression" dxfId="7664" priority="19185" stopIfTrue="1">
      <formula>WEEKDAY(BG$4)=6</formula>
    </cfRule>
  </conditionalFormatting>
  <conditionalFormatting sqref="BH51">
    <cfRule type="expression" dxfId="7663" priority="19182" stopIfTrue="1">
      <formula>BG$4&lt;TODAY()</formula>
    </cfRule>
    <cfRule type="expression" dxfId="7662" priority="19183" stopIfTrue="1">
      <formula>WEEKDAY(BG$4)=6</formula>
    </cfRule>
  </conditionalFormatting>
  <conditionalFormatting sqref="BH55">
    <cfRule type="expression" dxfId="7661" priority="19122" stopIfTrue="1">
      <formula>BG$4&lt;TODAY()</formula>
    </cfRule>
    <cfRule type="expression" dxfId="7660" priority="19123" stopIfTrue="1">
      <formula>WEEKDAY(BG$4)=6</formula>
    </cfRule>
  </conditionalFormatting>
  <conditionalFormatting sqref="BH55">
    <cfRule type="expression" dxfId="7659" priority="19120" stopIfTrue="1">
      <formula>BG$4&lt;TODAY()</formula>
    </cfRule>
    <cfRule type="expression" dxfId="7658" priority="19121" stopIfTrue="1">
      <formula>WEEKDAY(BG$4)=6</formula>
    </cfRule>
  </conditionalFormatting>
  <conditionalFormatting sqref="BG54:BG55">
    <cfRule type="expression" dxfId="7657" priority="19114" stopIfTrue="1">
      <formula>BG$4&lt;TODAY()</formula>
    </cfRule>
    <cfRule type="expression" dxfId="7656" priority="19115" stopIfTrue="1">
      <formula>WEEKDAY(BG$4)=6</formula>
    </cfRule>
  </conditionalFormatting>
  <conditionalFormatting sqref="BG54">
    <cfRule type="expression" dxfId="7655" priority="19112" stopIfTrue="1">
      <formula>BG$4&lt;TODAY()</formula>
    </cfRule>
    <cfRule type="expression" dxfId="7654" priority="19113" stopIfTrue="1">
      <formula>WEEKDAY(BG$4)=6</formula>
    </cfRule>
  </conditionalFormatting>
  <conditionalFormatting sqref="BG53">
    <cfRule type="expression" dxfId="7653" priority="19108" stopIfTrue="1">
      <formula>BG$4&lt;TODAY()</formula>
    </cfRule>
    <cfRule type="expression" dxfId="7652" priority="19109" stopIfTrue="1">
      <formula>WEEKDAY(BG$4)=6</formula>
    </cfRule>
  </conditionalFormatting>
  <conditionalFormatting sqref="BH57">
    <cfRule type="expression" dxfId="7651" priority="19086" stopIfTrue="1">
      <formula>BG$4&lt;TODAY()</formula>
    </cfRule>
    <cfRule type="expression" dxfId="7650" priority="19087" stopIfTrue="1">
      <formula>WEEKDAY(BG$4)=6</formula>
    </cfRule>
  </conditionalFormatting>
  <conditionalFormatting sqref="BH57">
    <cfRule type="expression" dxfId="7649" priority="19084" stopIfTrue="1">
      <formula>BG$4&lt;TODAY()</formula>
    </cfRule>
    <cfRule type="expression" dxfId="7648" priority="19085" stopIfTrue="1">
      <formula>WEEKDAY(BG$4)=6</formula>
    </cfRule>
  </conditionalFormatting>
  <conditionalFormatting sqref="BH57">
    <cfRule type="expression" dxfId="7647" priority="19082" stopIfTrue="1">
      <formula>BG$4&lt;TODAY()</formula>
    </cfRule>
    <cfRule type="expression" dxfId="7646" priority="19083" stopIfTrue="1">
      <formula>WEEKDAY(BG$4)=6</formula>
    </cfRule>
  </conditionalFormatting>
  <conditionalFormatting sqref="BH57">
    <cfRule type="expression" dxfId="7645" priority="19080" stopIfTrue="1">
      <formula>BG$4&lt;TODAY()</formula>
    </cfRule>
    <cfRule type="expression" dxfId="7644" priority="19081" stopIfTrue="1">
      <formula>WEEKDAY(BG$4)=6</formula>
    </cfRule>
  </conditionalFormatting>
  <conditionalFormatting sqref="BH57">
    <cfRule type="expression" dxfId="7643" priority="19078" stopIfTrue="1">
      <formula>BG$4&lt;TODAY()</formula>
    </cfRule>
    <cfRule type="expression" dxfId="7642" priority="19079" stopIfTrue="1">
      <formula>WEEKDAY(BG$4)=6</formula>
    </cfRule>
  </conditionalFormatting>
  <conditionalFormatting sqref="BH57">
    <cfRule type="expression" dxfId="7641" priority="19076" stopIfTrue="1">
      <formula>BG$4&lt;TODAY()</formula>
    </cfRule>
    <cfRule type="expression" dxfId="7640" priority="19077" stopIfTrue="1">
      <formula>WEEKDAY(BG$4)=6</formula>
    </cfRule>
  </conditionalFormatting>
  <conditionalFormatting sqref="BH57">
    <cfRule type="expression" dxfId="7639" priority="19074" stopIfTrue="1">
      <formula>BG$4&lt;TODAY()</formula>
    </cfRule>
    <cfRule type="expression" dxfId="7638" priority="19075" stopIfTrue="1">
      <formula>WEEKDAY(BG$4)=6</formula>
    </cfRule>
  </conditionalFormatting>
  <conditionalFormatting sqref="BH57">
    <cfRule type="expression" dxfId="7637" priority="19072" stopIfTrue="1">
      <formula>BG$4&lt;TODAY()</formula>
    </cfRule>
    <cfRule type="expression" dxfId="7636" priority="19073" stopIfTrue="1">
      <formula>WEEKDAY(BG$4)=6</formula>
    </cfRule>
  </conditionalFormatting>
  <conditionalFormatting sqref="BH52">
    <cfRule type="expression" dxfId="7635" priority="19070" stopIfTrue="1">
      <formula>BG$4&lt;TODAY()</formula>
    </cfRule>
    <cfRule type="expression" dxfId="7634" priority="19071" stopIfTrue="1">
      <formula>WEEKDAY(BG$4)=6</formula>
    </cfRule>
  </conditionalFormatting>
  <conditionalFormatting sqref="BH57">
    <cfRule type="expression" dxfId="7633" priority="19088" stopIfTrue="1">
      <formula>BG$4&lt;TODAY()</formula>
    </cfRule>
    <cfRule type="expression" dxfId="7632" priority="19089" stopIfTrue="1">
      <formula>WEEKDAY(BG$4)=6</formula>
    </cfRule>
  </conditionalFormatting>
  <conditionalFormatting sqref="BH52">
    <cfRule type="expression" dxfId="7631" priority="19064" stopIfTrue="1">
      <formula>BG$4&lt;TODAY()</formula>
    </cfRule>
    <cfRule type="expression" dxfId="7630" priority="19065" stopIfTrue="1">
      <formula>WEEKDAY(BG$4)=6</formula>
    </cfRule>
  </conditionalFormatting>
  <conditionalFormatting sqref="BH52">
    <cfRule type="expression" dxfId="7629" priority="19062" stopIfTrue="1">
      <formula>BG$4&lt;TODAY()</formula>
    </cfRule>
    <cfRule type="expression" dxfId="7628" priority="19063" stopIfTrue="1">
      <formula>WEEKDAY(BG$4)=6</formula>
    </cfRule>
  </conditionalFormatting>
  <conditionalFormatting sqref="BH51">
    <cfRule type="expression" dxfId="7627" priority="19060" stopIfTrue="1">
      <formula>BG$4&lt;TODAY()</formula>
    </cfRule>
    <cfRule type="expression" dxfId="7626" priority="19061" stopIfTrue="1">
      <formula>WEEKDAY(BG$4)=6</formula>
    </cfRule>
  </conditionalFormatting>
  <conditionalFormatting sqref="BG51">
    <cfRule type="expression" dxfId="7625" priority="19058" stopIfTrue="1">
      <formula>BG$4&lt;TODAY()</formula>
    </cfRule>
    <cfRule type="expression" dxfId="7624" priority="19059" stopIfTrue="1">
      <formula>WEEKDAY(BG$4)=6</formula>
    </cfRule>
  </conditionalFormatting>
  <conditionalFormatting sqref="BH54">
    <cfRule type="expression" dxfId="7623" priority="19056" stopIfTrue="1">
      <formula>BG$4&lt;TODAY()</formula>
    </cfRule>
    <cfRule type="expression" dxfId="7622" priority="19057" stopIfTrue="1">
      <formula>WEEKDAY(BG$4)=6</formula>
    </cfRule>
  </conditionalFormatting>
  <conditionalFormatting sqref="BH54">
    <cfRule type="expression" dxfId="7621" priority="19054" stopIfTrue="1">
      <formula>BG$4&lt;TODAY()</formula>
    </cfRule>
    <cfRule type="expression" dxfId="7620" priority="19055" stopIfTrue="1">
      <formula>WEEKDAY(BG$4)=6</formula>
    </cfRule>
  </conditionalFormatting>
  <conditionalFormatting sqref="BH54">
    <cfRule type="expression" dxfId="7619" priority="19052" stopIfTrue="1">
      <formula>BG$4&lt;TODAY()</formula>
    </cfRule>
    <cfRule type="expression" dxfId="7618" priority="19053" stopIfTrue="1">
      <formula>WEEKDAY(BG$4)=6</formula>
    </cfRule>
  </conditionalFormatting>
  <conditionalFormatting sqref="BH54">
    <cfRule type="expression" dxfId="7617" priority="19050" stopIfTrue="1">
      <formula>BG$4&lt;TODAY()</formula>
    </cfRule>
    <cfRule type="expression" dxfId="7616" priority="19051" stopIfTrue="1">
      <formula>WEEKDAY(BG$4)=6</formula>
    </cfRule>
  </conditionalFormatting>
  <conditionalFormatting sqref="BH54">
    <cfRule type="expression" dxfId="7615" priority="19048" stopIfTrue="1">
      <formula>BG$4&lt;TODAY()</formula>
    </cfRule>
    <cfRule type="expression" dxfId="7614" priority="19049" stopIfTrue="1">
      <formula>WEEKDAY(BG$4)=6</formula>
    </cfRule>
  </conditionalFormatting>
  <conditionalFormatting sqref="BH54">
    <cfRule type="expression" dxfId="7613" priority="19046" stopIfTrue="1">
      <formula>BG$4&lt;TODAY()</formula>
    </cfRule>
    <cfRule type="expression" dxfId="7612" priority="19047" stopIfTrue="1">
      <formula>WEEKDAY(BG$4)=6</formula>
    </cfRule>
  </conditionalFormatting>
  <conditionalFormatting sqref="BH54">
    <cfRule type="expression" dxfId="7611" priority="19044" stopIfTrue="1">
      <formula>BG$4&lt;TODAY()</formula>
    </cfRule>
    <cfRule type="expression" dxfId="7610" priority="19045" stopIfTrue="1">
      <formula>WEEKDAY(BG$4)=6</formula>
    </cfRule>
  </conditionalFormatting>
  <conditionalFormatting sqref="BH54">
    <cfRule type="expression" dxfId="7609" priority="19042" stopIfTrue="1">
      <formula>BG$4&lt;TODAY()</formula>
    </cfRule>
    <cfRule type="expression" dxfId="7608" priority="19043" stopIfTrue="1">
      <formula>WEEKDAY(BG$4)=6</formula>
    </cfRule>
  </conditionalFormatting>
  <conditionalFormatting sqref="BH54">
    <cfRule type="expression" dxfId="7607" priority="19040" stopIfTrue="1">
      <formula>BG$4&lt;TODAY()</formula>
    </cfRule>
    <cfRule type="expression" dxfId="7606" priority="19041" stopIfTrue="1">
      <formula>WEEKDAY(BG$4)=6</formula>
    </cfRule>
  </conditionalFormatting>
  <conditionalFormatting sqref="BR60">
    <cfRule type="expression" dxfId="7605" priority="19036" stopIfTrue="1">
      <formula>BP$4&lt;TODAY()</formula>
    </cfRule>
    <cfRule type="expression" dxfId="7604" priority="19037" stopIfTrue="1">
      <formula>WEEKDAY(BP$4)=6</formula>
    </cfRule>
  </conditionalFormatting>
  <conditionalFormatting sqref="BT60">
    <cfRule type="expression" dxfId="7603" priority="19030" stopIfTrue="1">
      <formula>BS$4&lt;TODAY()</formula>
    </cfRule>
    <cfRule type="expression" dxfId="7602" priority="19031" stopIfTrue="1">
      <formula>WEEKDAY(BS$4)=6</formula>
    </cfRule>
  </conditionalFormatting>
  <conditionalFormatting sqref="BU60">
    <cfRule type="expression" dxfId="7601" priority="19032" stopIfTrue="1">
      <formula>BS$4&lt;TODAY()</formula>
    </cfRule>
    <cfRule type="expression" dxfId="7600" priority="19033" stopIfTrue="1">
      <formula>WEEKDAY(BS$4)=6</formula>
    </cfRule>
  </conditionalFormatting>
  <conditionalFormatting sqref="BH54">
    <cfRule type="expression" dxfId="7599" priority="19026" stopIfTrue="1">
      <formula>BG$4&lt;TODAY()</formula>
    </cfRule>
    <cfRule type="expression" dxfId="7598" priority="19027" stopIfTrue="1">
      <formula>WEEKDAY(BG$4)=6</formula>
    </cfRule>
  </conditionalFormatting>
  <conditionalFormatting sqref="BH54">
    <cfRule type="expression" dxfId="7597" priority="19024" stopIfTrue="1">
      <formula>BG$4&lt;TODAY()</formula>
    </cfRule>
    <cfRule type="expression" dxfId="7596" priority="19025" stopIfTrue="1">
      <formula>WEEKDAY(BG$4)=6</formula>
    </cfRule>
  </conditionalFormatting>
  <conditionalFormatting sqref="BH54">
    <cfRule type="expression" dxfId="7595" priority="19022" stopIfTrue="1">
      <formula>BG$4&lt;TODAY()</formula>
    </cfRule>
    <cfRule type="expression" dxfId="7594" priority="19023" stopIfTrue="1">
      <formula>WEEKDAY(BG$4)=6</formula>
    </cfRule>
  </conditionalFormatting>
  <conditionalFormatting sqref="BH55">
    <cfRule type="expression" dxfId="7593" priority="19020" stopIfTrue="1">
      <formula>BG$4&lt;TODAY()</formula>
    </cfRule>
    <cfRule type="expression" dxfId="7592" priority="19021" stopIfTrue="1">
      <formula>WEEKDAY(BG$4)=6</formula>
    </cfRule>
  </conditionalFormatting>
  <conditionalFormatting sqref="BH55">
    <cfRule type="expression" dxfId="7591" priority="19018" stopIfTrue="1">
      <formula>BG$4&lt;TODAY()</formula>
    </cfRule>
    <cfRule type="expression" dxfId="7590" priority="19019" stopIfTrue="1">
      <formula>WEEKDAY(BG$4)=6</formula>
    </cfRule>
  </conditionalFormatting>
  <conditionalFormatting sqref="BH55">
    <cfRule type="expression" dxfId="7589" priority="19016" stopIfTrue="1">
      <formula>BG$4&lt;TODAY()</formula>
    </cfRule>
    <cfRule type="expression" dxfId="7588" priority="19017" stopIfTrue="1">
      <formula>WEEKDAY(BG$4)=6</formula>
    </cfRule>
  </conditionalFormatting>
  <conditionalFormatting sqref="BH55">
    <cfRule type="expression" dxfId="7587" priority="19014" stopIfTrue="1">
      <formula>BG$4&lt;TODAY()</formula>
    </cfRule>
    <cfRule type="expression" dxfId="7586" priority="19015" stopIfTrue="1">
      <formula>WEEKDAY(BG$4)=6</formula>
    </cfRule>
  </conditionalFormatting>
  <conditionalFormatting sqref="BH55">
    <cfRule type="expression" dxfId="7585" priority="19012" stopIfTrue="1">
      <formula>BG$4&lt;TODAY()</formula>
    </cfRule>
    <cfRule type="expression" dxfId="7584" priority="19013" stopIfTrue="1">
      <formula>WEEKDAY(BG$4)=6</formula>
    </cfRule>
  </conditionalFormatting>
  <conditionalFormatting sqref="BH55">
    <cfRule type="expression" dxfId="7583" priority="19010" stopIfTrue="1">
      <formula>BG$4&lt;TODAY()</formula>
    </cfRule>
    <cfRule type="expression" dxfId="7582" priority="19011" stopIfTrue="1">
      <formula>WEEKDAY(BG$4)=6</formula>
    </cfRule>
  </conditionalFormatting>
  <conditionalFormatting sqref="BH55">
    <cfRule type="expression" dxfId="7581" priority="19008" stopIfTrue="1">
      <formula>BG$4&lt;TODAY()</formula>
    </cfRule>
    <cfRule type="expression" dxfId="7580" priority="19009" stopIfTrue="1">
      <formula>WEEKDAY(BG$4)=6</formula>
    </cfRule>
  </conditionalFormatting>
  <conditionalFormatting sqref="BH55">
    <cfRule type="expression" dxfId="7579" priority="19006" stopIfTrue="1">
      <formula>BG$4&lt;TODAY()</formula>
    </cfRule>
    <cfRule type="expression" dxfId="7578" priority="19007" stopIfTrue="1">
      <formula>WEEKDAY(BG$4)=6</formula>
    </cfRule>
  </conditionalFormatting>
  <conditionalFormatting sqref="BH55">
    <cfRule type="expression" dxfId="7577" priority="19004" stopIfTrue="1">
      <formula>BG$4&lt;TODAY()</formula>
    </cfRule>
    <cfRule type="expression" dxfId="7576" priority="19005" stopIfTrue="1">
      <formula>WEEKDAY(BG$4)=6</formula>
    </cfRule>
  </conditionalFormatting>
  <conditionalFormatting sqref="BK51">
    <cfRule type="expression" dxfId="7575" priority="18996" stopIfTrue="1">
      <formula>BJ$4&lt;TODAY()</formula>
    </cfRule>
    <cfRule type="expression" dxfId="7574" priority="18997" stopIfTrue="1">
      <formula>WEEKDAY(BJ$4)=6</formula>
    </cfRule>
  </conditionalFormatting>
  <conditionalFormatting sqref="BK51">
    <cfRule type="expression" dxfId="7573" priority="18994" stopIfTrue="1">
      <formula>BJ$4&lt;TODAY()</formula>
    </cfRule>
    <cfRule type="expression" dxfId="7572" priority="18995" stopIfTrue="1">
      <formula>WEEKDAY(BJ$4)=6</formula>
    </cfRule>
  </conditionalFormatting>
  <conditionalFormatting sqref="BK51">
    <cfRule type="expression" dxfId="7571" priority="18992" stopIfTrue="1">
      <formula>BJ$4&lt;TODAY()</formula>
    </cfRule>
    <cfRule type="expression" dxfId="7570" priority="18993" stopIfTrue="1">
      <formula>WEEKDAY(BJ$4)=6</formula>
    </cfRule>
  </conditionalFormatting>
  <conditionalFormatting sqref="BK51">
    <cfRule type="expression" dxfId="7569" priority="18990" stopIfTrue="1">
      <formula>BJ$4&lt;TODAY()</formula>
    </cfRule>
    <cfRule type="expression" dxfId="7568" priority="18991" stopIfTrue="1">
      <formula>WEEKDAY(BJ$4)=6</formula>
    </cfRule>
  </conditionalFormatting>
  <conditionalFormatting sqref="BK51">
    <cfRule type="expression" dxfId="7567" priority="18988" stopIfTrue="1">
      <formula>BJ$4&lt;TODAY()</formula>
    </cfRule>
    <cfRule type="expression" dxfId="7566" priority="18989" stopIfTrue="1">
      <formula>WEEKDAY(BJ$4)=6</formula>
    </cfRule>
  </conditionalFormatting>
  <conditionalFormatting sqref="BK51">
    <cfRule type="expression" dxfId="7565" priority="18986" stopIfTrue="1">
      <formula>BJ$4&lt;TODAY()</formula>
    </cfRule>
    <cfRule type="expression" dxfId="7564" priority="18987" stopIfTrue="1">
      <formula>WEEKDAY(BJ$4)=6</formula>
    </cfRule>
  </conditionalFormatting>
  <conditionalFormatting sqref="BK51">
    <cfRule type="expression" dxfId="7563" priority="18984" stopIfTrue="1">
      <formula>BJ$4&lt;TODAY()</formula>
    </cfRule>
    <cfRule type="expression" dxfId="7562" priority="18985" stopIfTrue="1">
      <formula>WEEKDAY(BJ$4)=6</formula>
    </cfRule>
  </conditionalFormatting>
  <conditionalFormatting sqref="BK51">
    <cfRule type="expression" dxfId="7561" priority="18982" stopIfTrue="1">
      <formula>BJ$4&lt;TODAY()</formula>
    </cfRule>
    <cfRule type="expression" dxfId="7560" priority="18983" stopIfTrue="1">
      <formula>WEEKDAY(BJ$4)=6</formula>
    </cfRule>
  </conditionalFormatting>
  <conditionalFormatting sqref="BK51">
    <cfRule type="expression" dxfId="7559" priority="18980" stopIfTrue="1">
      <formula>BJ$4&lt;TODAY()</formula>
    </cfRule>
    <cfRule type="expression" dxfId="7558" priority="18981" stopIfTrue="1">
      <formula>WEEKDAY(BJ$4)=6</formula>
    </cfRule>
  </conditionalFormatting>
  <conditionalFormatting sqref="BP54">
    <cfRule type="expression" dxfId="7557" priority="18976" stopIfTrue="1">
      <formula>BP$4&lt;TODAY()</formula>
    </cfRule>
    <cfRule type="expression" dxfId="7556" priority="18977" stopIfTrue="1">
      <formula>WEEKDAY(BP$4)=6</formula>
    </cfRule>
  </conditionalFormatting>
  <conditionalFormatting sqref="BO53">
    <cfRule type="expression" dxfId="7555" priority="18972" stopIfTrue="1">
      <formula>BM$4&lt;TODAY()</formula>
    </cfRule>
    <cfRule type="expression" dxfId="7554" priority="18973" stopIfTrue="1">
      <formula>WEEKDAY(BM$4)=6</formula>
    </cfRule>
  </conditionalFormatting>
  <conditionalFormatting sqref="BO53">
    <cfRule type="expression" dxfId="7553" priority="18970" stopIfTrue="1">
      <formula>BM$4&lt;TODAY()</formula>
    </cfRule>
    <cfRule type="expression" dxfId="7552" priority="18971" stopIfTrue="1">
      <formula>WEEKDAY(BM$4)=6</formula>
    </cfRule>
  </conditionalFormatting>
  <conditionalFormatting sqref="BN53">
    <cfRule type="expression" dxfId="7551" priority="18968" stopIfTrue="1">
      <formula>BM$4&lt;TODAY()</formula>
    </cfRule>
    <cfRule type="expression" dxfId="7550" priority="18969" stopIfTrue="1">
      <formula>WEEKDAY(BM$4)=6</formula>
    </cfRule>
  </conditionalFormatting>
  <conditionalFormatting sqref="BY42">
    <cfRule type="expression" dxfId="7549" priority="18957" stopIfTrue="1">
      <formula>BY$4&lt;TODAY()</formula>
    </cfRule>
  </conditionalFormatting>
  <conditionalFormatting sqref="BY42:CA42">
    <cfRule type="expression" dxfId="7548" priority="18956" stopIfTrue="1">
      <formula>BY$4&lt;TODAY()</formula>
    </cfRule>
  </conditionalFormatting>
  <conditionalFormatting sqref="CB42">
    <cfRule type="expression" dxfId="7547" priority="18953" stopIfTrue="1">
      <formula>CB$4&lt;TODAY()</formula>
    </cfRule>
  </conditionalFormatting>
  <conditionalFormatting sqref="CB42:CD42">
    <cfRule type="expression" dxfId="7546" priority="18952" stopIfTrue="1">
      <formula>CB$4&lt;TODAY()</formula>
    </cfRule>
  </conditionalFormatting>
  <conditionalFormatting sqref="BJ42">
    <cfRule type="expression" dxfId="7545" priority="18951" stopIfTrue="1">
      <formula>BJ$4&lt;TODAY()</formula>
    </cfRule>
  </conditionalFormatting>
  <conditionalFormatting sqref="BJ42:BL42">
    <cfRule type="expression" dxfId="7544" priority="18950" stopIfTrue="1">
      <formula>BJ$4&lt;TODAY()</formula>
    </cfRule>
  </conditionalFormatting>
  <conditionalFormatting sqref="BK42">
    <cfRule type="expression" dxfId="7543" priority="18949" stopIfTrue="1">
      <formula>BK$4&lt;TODAY()</formula>
    </cfRule>
  </conditionalFormatting>
  <conditionalFormatting sqref="BK42">
    <cfRule type="expression" dxfId="7542" priority="18948" stopIfTrue="1">
      <formula>BK$4&lt;TODAY()</formula>
    </cfRule>
  </conditionalFormatting>
  <conditionalFormatting sqref="BK50">
    <cfRule type="expression" dxfId="7541" priority="18934" stopIfTrue="1">
      <formula>BJ$4&lt;TODAY()</formula>
    </cfRule>
    <cfRule type="expression" dxfId="7540" priority="18935" stopIfTrue="1">
      <formula>WEEKDAY(BJ$4)=6</formula>
    </cfRule>
  </conditionalFormatting>
  <conditionalFormatting sqref="BN52">
    <cfRule type="expression" dxfId="7539" priority="18932" stopIfTrue="1">
      <formula>BM$4&lt;TODAY()</formula>
    </cfRule>
    <cfRule type="expression" dxfId="7538" priority="18933" stopIfTrue="1">
      <formula>WEEKDAY(BM$4)=6</formula>
    </cfRule>
  </conditionalFormatting>
  <conditionalFormatting sqref="BN52">
    <cfRule type="expression" dxfId="7537" priority="18930" stopIfTrue="1">
      <formula>BM$4&lt;TODAY()</formula>
    </cfRule>
    <cfRule type="expression" dxfId="7536" priority="18931" stopIfTrue="1">
      <formula>WEEKDAY(BM$4)=6</formula>
    </cfRule>
  </conditionalFormatting>
  <conditionalFormatting sqref="BN52">
    <cfRule type="expression" dxfId="7535" priority="18928" stopIfTrue="1">
      <formula>BM$4&lt;TODAY()</formula>
    </cfRule>
    <cfRule type="expression" dxfId="7534" priority="18929" stopIfTrue="1">
      <formula>WEEKDAY(BM$4)=6</formula>
    </cfRule>
  </conditionalFormatting>
  <conditionalFormatting sqref="BN52">
    <cfRule type="expression" dxfId="7533" priority="18926" stopIfTrue="1">
      <formula>BM$4&lt;TODAY()</formula>
    </cfRule>
    <cfRule type="expression" dxfId="7532" priority="18927" stopIfTrue="1">
      <formula>WEEKDAY(BM$4)=6</formula>
    </cfRule>
  </conditionalFormatting>
  <conditionalFormatting sqref="BN52">
    <cfRule type="expression" dxfId="7531" priority="18924" stopIfTrue="1">
      <formula>BM$4&lt;TODAY()</formula>
    </cfRule>
    <cfRule type="expression" dxfId="7530" priority="18925" stopIfTrue="1">
      <formula>WEEKDAY(BM$4)=6</formula>
    </cfRule>
  </conditionalFormatting>
  <conditionalFormatting sqref="BN52">
    <cfRule type="expression" dxfId="7529" priority="18922" stopIfTrue="1">
      <formula>BM$4&lt;TODAY()</formula>
    </cfRule>
    <cfRule type="expression" dxfId="7528" priority="18923" stopIfTrue="1">
      <formula>WEEKDAY(BM$4)=6</formula>
    </cfRule>
  </conditionalFormatting>
  <conditionalFormatting sqref="BN52">
    <cfRule type="expression" dxfId="7527" priority="18920" stopIfTrue="1">
      <formula>BM$4&lt;TODAY()</formula>
    </cfRule>
    <cfRule type="expression" dxfId="7526" priority="18921" stopIfTrue="1">
      <formula>WEEKDAY(BM$4)=6</formula>
    </cfRule>
  </conditionalFormatting>
  <conditionalFormatting sqref="BN52">
    <cfRule type="expression" dxfId="7525" priority="18918" stopIfTrue="1">
      <formula>BM$4&lt;TODAY()</formula>
    </cfRule>
    <cfRule type="expression" dxfId="7524" priority="18919" stopIfTrue="1">
      <formula>WEEKDAY(BM$4)=6</formula>
    </cfRule>
  </conditionalFormatting>
  <conditionalFormatting sqref="BN52">
    <cfRule type="expression" dxfId="7523" priority="18916" stopIfTrue="1">
      <formula>BM$4&lt;TODAY()</formula>
    </cfRule>
    <cfRule type="expression" dxfId="7522" priority="18917" stopIfTrue="1">
      <formula>WEEKDAY(BM$4)=6</formula>
    </cfRule>
  </conditionalFormatting>
  <conditionalFormatting sqref="BK57">
    <cfRule type="expression" dxfId="7521" priority="18894" stopIfTrue="1">
      <formula>BJ$4&lt;TODAY()</formula>
    </cfRule>
    <cfRule type="expression" dxfId="7520" priority="18895" stopIfTrue="1">
      <formula>WEEKDAY(BJ$4)=6</formula>
    </cfRule>
  </conditionalFormatting>
  <conditionalFormatting sqref="BK57">
    <cfRule type="expression" dxfId="7519" priority="18892" stopIfTrue="1">
      <formula>BJ$4&lt;TODAY()</formula>
    </cfRule>
    <cfRule type="expression" dxfId="7518" priority="18893" stopIfTrue="1">
      <formula>WEEKDAY(BJ$4)=6</formula>
    </cfRule>
  </conditionalFormatting>
  <conditionalFormatting sqref="BK57">
    <cfRule type="expression" dxfId="7517" priority="18890" stopIfTrue="1">
      <formula>BJ$4&lt;TODAY()</formula>
    </cfRule>
    <cfRule type="expression" dxfId="7516" priority="18891" stopIfTrue="1">
      <formula>WEEKDAY(BJ$4)=6</formula>
    </cfRule>
  </conditionalFormatting>
  <conditionalFormatting sqref="BK57">
    <cfRule type="expression" dxfId="7515" priority="18888" stopIfTrue="1">
      <formula>BJ$4&lt;TODAY()</formula>
    </cfRule>
    <cfRule type="expression" dxfId="7514" priority="18889" stopIfTrue="1">
      <formula>WEEKDAY(BJ$4)=6</formula>
    </cfRule>
  </conditionalFormatting>
  <conditionalFormatting sqref="BK57">
    <cfRule type="expression" dxfId="7513" priority="18886" stopIfTrue="1">
      <formula>BJ$4&lt;TODAY()</formula>
    </cfRule>
    <cfRule type="expression" dxfId="7512" priority="18887" stopIfTrue="1">
      <formula>WEEKDAY(BJ$4)=6</formula>
    </cfRule>
  </conditionalFormatting>
  <conditionalFormatting sqref="BK57">
    <cfRule type="expression" dxfId="7511" priority="18884" stopIfTrue="1">
      <formula>BJ$4&lt;TODAY()</formula>
    </cfRule>
    <cfRule type="expression" dxfId="7510" priority="18885" stopIfTrue="1">
      <formula>WEEKDAY(BJ$4)=6</formula>
    </cfRule>
  </conditionalFormatting>
  <conditionalFormatting sqref="BK57">
    <cfRule type="expression" dxfId="7509" priority="18882" stopIfTrue="1">
      <formula>BJ$4&lt;TODAY()</formula>
    </cfRule>
    <cfRule type="expression" dxfId="7508" priority="18883" stopIfTrue="1">
      <formula>WEEKDAY(BJ$4)=6</formula>
    </cfRule>
  </conditionalFormatting>
  <conditionalFormatting sqref="BK57">
    <cfRule type="expression" dxfId="7507" priority="18880" stopIfTrue="1">
      <formula>BJ$4&lt;TODAY()</formula>
    </cfRule>
    <cfRule type="expression" dxfId="7506" priority="18881" stopIfTrue="1">
      <formula>WEEKDAY(BJ$4)=6</formula>
    </cfRule>
  </conditionalFormatting>
  <conditionalFormatting sqref="BK57">
    <cfRule type="expression" dxfId="7505" priority="18878" stopIfTrue="1">
      <formula>BJ$4&lt;TODAY()</formula>
    </cfRule>
    <cfRule type="expression" dxfId="7504" priority="18879" stopIfTrue="1">
      <formula>WEEKDAY(BJ$4)=6</formula>
    </cfRule>
  </conditionalFormatting>
  <conditionalFormatting sqref="BK53">
    <cfRule type="expression" dxfId="7503" priority="18836" stopIfTrue="1">
      <formula>BJ$4&lt;TODAY()</formula>
    </cfRule>
    <cfRule type="expression" dxfId="7502" priority="18837" stopIfTrue="1">
      <formula>WEEKDAY(BJ$4)=6</formula>
    </cfRule>
  </conditionalFormatting>
  <conditionalFormatting sqref="BK53">
    <cfRule type="expression" dxfId="7501" priority="18834" stopIfTrue="1">
      <formula>BJ$4&lt;TODAY()</formula>
    </cfRule>
    <cfRule type="expression" dxfId="7500" priority="18835" stopIfTrue="1">
      <formula>WEEKDAY(BJ$4)=6</formula>
    </cfRule>
  </conditionalFormatting>
  <conditionalFormatting sqref="CC50">
    <cfRule type="expression" dxfId="7499" priority="18814" stopIfTrue="1">
      <formula>CB$4&lt;TODAY()</formula>
    </cfRule>
    <cfRule type="expression" dxfId="7498" priority="18815" stopIfTrue="1">
      <formula>WEEKDAY(CB$4)=6</formula>
    </cfRule>
  </conditionalFormatting>
  <conditionalFormatting sqref="CC50">
    <cfRule type="expression" dxfId="7497" priority="18812" stopIfTrue="1">
      <formula>CB$4&lt;TODAY()</formula>
    </cfRule>
    <cfRule type="expression" dxfId="7496" priority="18813" stopIfTrue="1">
      <formula>WEEKDAY(CB$4)=6</formula>
    </cfRule>
  </conditionalFormatting>
  <conditionalFormatting sqref="BK56">
    <cfRule type="expression" dxfId="7495" priority="18780" stopIfTrue="1">
      <formula>BJ$4&lt;TODAY()</formula>
    </cfRule>
    <cfRule type="expression" dxfId="7494" priority="18781" stopIfTrue="1">
      <formula>WEEKDAY(BJ$4)=6</formula>
    </cfRule>
  </conditionalFormatting>
  <conditionalFormatting sqref="BK56">
    <cfRule type="expression" dxfId="7493" priority="18778" stopIfTrue="1">
      <formula>BJ$4&lt;TODAY()</formula>
    </cfRule>
    <cfRule type="expression" dxfId="7492" priority="18779" stopIfTrue="1">
      <formula>WEEKDAY(BJ$4)=6</formula>
    </cfRule>
  </conditionalFormatting>
  <conditionalFormatting sqref="BK56">
    <cfRule type="expression" dxfId="7491" priority="18776" stopIfTrue="1">
      <formula>BJ$4&lt;TODAY()</formula>
    </cfRule>
    <cfRule type="expression" dxfId="7490" priority="18777" stopIfTrue="1">
      <formula>WEEKDAY(BJ$4)=6</formula>
    </cfRule>
  </conditionalFormatting>
  <conditionalFormatting sqref="BK56">
    <cfRule type="expression" dxfId="7489" priority="18774" stopIfTrue="1">
      <formula>BJ$4&lt;TODAY()</formula>
    </cfRule>
    <cfRule type="expression" dxfId="7488" priority="18775" stopIfTrue="1">
      <formula>WEEKDAY(BJ$4)=6</formula>
    </cfRule>
  </conditionalFormatting>
  <conditionalFormatting sqref="BK56">
    <cfRule type="expression" dxfId="7487" priority="18772" stopIfTrue="1">
      <formula>BJ$4&lt;TODAY()</formula>
    </cfRule>
    <cfRule type="expression" dxfId="7486" priority="18773" stopIfTrue="1">
      <formula>WEEKDAY(BJ$4)=6</formula>
    </cfRule>
  </conditionalFormatting>
  <conditionalFormatting sqref="BK56">
    <cfRule type="expression" dxfId="7485" priority="18770" stopIfTrue="1">
      <formula>BJ$4&lt;TODAY()</formula>
    </cfRule>
    <cfRule type="expression" dxfId="7484" priority="18771" stopIfTrue="1">
      <formula>WEEKDAY(BJ$4)=6</formula>
    </cfRule>
  </conditionalFormatting>
  <conditionalFormatting sqref="BK56">
    <cfRule type="expression" dxfId="7483" priority="18768" stopIfTrue="1">
      <formula>BJ$4&lt;TODAY()</formula>
    </cfRule>
    <cfRule type="expression" dxfId="7482" priority="18769" stopIfTrue="1">
      <formula>WEEKDAY(BJ$4)=6</formula>
    </cfRule>
  </conditionalFormatting>
  <conditionalFormatting sqref="BK56">
    <cfRule type="expression" dxfId="7481" priority="18766" stopIfTrue="1">
      <formula>BJ$4&lt;TODAY()</formula>
    </cfRule>
    <cfRule type="expression" dxfId="7480" priority="18767" stopIfTrue="1">
      <formula>WEEKDAY(BJ$4)=6</formula>
    </cfRule>
  </conditionalFormatting>
  <conditionalFormatting sqref="BK56">
    <cfRule type="expression" dxfId="7479" priority="18764" stopIfTrue="1">
      <formula>BJ$4&lt;TODAY()</formula>
    </cfRule>
    <cfRule type="expression" dxfId="7478" priority="18765" stopIfTrue="1">
      <formula>WEEKDAY(BJ$4)=6</formula>
    </cfRule>
  </conditionalFormatting>
  <conditionalFormatting sqref="BJ43">
    <cfRule type="expression" dxfId="7477" priority="18763" stopIfTrue="1">
      <formula>BJ$4&lt;TODAY()</formula>
    </cfRule>
  </conditionalFormatting>
  <conditionalFormatting sqref="BJ43:BL43">
    <cfRule type="expression" dxfId="7476" priority="18762" stopIfTrue="1">
      <formula>BJ$4&lt;TODAY()</formula>
    </cfRule>
  </conditionalFormatting>
  <conditionalFormatting sqref="BK43">
    <cfRule type="expression" dxfId="7475" priority="18761" stopIfTrue="1">
      <formula>BK$4&lt;TODAY()</formula>
    </cfRule>
  </conditionalFormatting>
  <conditionalFormatting sqref="BK43">
    <cfRule type="expression" dxfId="7474" priority="18760" stopIfTrue="1">
      <formula>BK$4&lt;TODAY()</formula>
    </cfRule>
  </conditionalFormatting>
  <conditionalFormatting sqref="BK55">
    <cfRule type="expression" dxfId="7473" priority="18754" stopIfTrue="1">
      <formula>BJ$4&lt;TODAY()</formula>
    </cfRule>
    <cfRule type="expression" dxfId="7472" priority="18755" stopIfTrue="1">
      <formula>WEEKDAY(BJ$4)=6</formula>
    </cfRule>
  </conditionalFormatting>
  <conditionalFormatting sqref="BK55">
    <cfRule type="expression" dxfId="7471" priority="18752" stopIfTrue="1">
      <formula>BJ$4&lt;TODAY()</formula>
    </cfRule>
    <cfRule type="expression" dxfId="7470" priority="18753" stopIfTrue="1">
      <formula>WEEKDAY(BJ$4)=6</formula>
    </cfRule>
  </conditionalFormatting>
  <conditionalFormatting sqref="BK55">
    <cfRule type="expression" dxfId="7469" priority="18750" stopIfTrue="1">
      <formula>BJ$4&lt;TODAY()</formula>
    </cfRule>
    <cfRule type="expression" dxfId="7468" priority="18751" stopIfTrue="1">
      <formula>WEEKDAY(BJ$4)=6</formula>
    </cfRule>
  </conditionalFormatting>
  <conditionalFormatting sqref="BK55">
    <cfRule type="expression" dxfId="7467" priority="18748" stopIfTrue="1">
      <formula>BJ$4&lt;TODAY()</formula>
    </cfRule>
    <cfRule type="expression" dxfId="7466" priority="18749" stopIfTrue="1">
      <formula>WEEKDAY(BJ$4)=6</formula>
    </cfRule>
  </conditionalFormatting>
  <conditionalFormatting sqref="BK55">
    <cfRule type="expression" dxfId="7465" priority="18746" stopIfTrue="1">
      <formula>BJ$4&lt;TODAY()</formula>
    </cfRule>
    <cfRule type="expression" dxfId="7464" priority="18747" stopIfTrue="1">
      <formula>WEEKDAY(BJ$4)=6</formula>
    </cfRule>
  </conditionalFormatting>
  <conditionalFormatting sqref="BK55">
    <cfRule type="expression" dxfId="7463" priority="18744" stopIfTrue="1">
      <formula>BJ$4&lt;TODAY()</formula>
    </cfRule>
    <cfRule type="expression" dxfId="7462" priority="18745" stopIfTrue="1">
      <formula>WEEKDAY(BJ$4)=6</formula>
    </cfRule>
  </conditionalFormatting>
  <conditionalFormatting sqref="BK55">
    <cfRule type="expression" dxfId="7461" priority="18742" stopIfTrue="1">
      <formula>BJ$4&lt;TODAY()</formula>
    </cfRule>
    <cfRule type="expression" dxfId="7460" priority="18743" stopIfTrue="1">
      <formula>WEEKDAY(BJ$4)=6</formula>
    </cfRule>
  </conditionalFormatting>
  <conditionalFormatting sqref="BK55">
    <cfRule type="expression" dxfId="7459" priority="18740" stopIfTrue="1">
      <formula>BJ$4&lt;TODAY()</formula>
    </cfRule>
    <cfRule type="expression" dxfId="7458" priority="18741" stopIfTrue="1">
      <formula>WEEKDAY(BJ$4)=6</formula>
    </cfRule>
  </conditionalFormatting>
  <conditionalFormatting sqref="BK55">
    <cfRule type="expression" dxfId="7457" priority="18738" stopIfTrue="1">
      <formula>BJ$4&lt;TODAY()</formula>
    </cfRule>
    <cfRule type="expression" dxfId="7456" priority="18739" stopIfTrue="1">
      <formula>WEEKDAY(BJ$4)=6</formula>
    </cfRule>
  </conditionalFormatting>
  <conditionalFormatting sqref="BK54">
    <cfRule type="expression" dxfId="7455" priority="18736" stopIfTrue="1">
      <formula>BJ$4&lt;TODAY()</formula>
    </cfRule>
    <cfRule type="expression" dxfId="7454" priority="18737" stopIfTrue="1">
      <formula>WEEKDAY(BJ$4)=6</formula>
    </cfRule>
  </conditionalFormatting>
  <conditionalFormatting sqref="BK54">
    <cfRule type="expression" dxfId="7453" priority="18734" stopIfTrue="1">
      <formula>BJ$4&lt;TODAY()</formula>
    </cfRule>
    <cfRule type="expression" dxfId="7452" priority="18735" stopIfTrue="1">
      <formula>WEEKDAY(BJ$4)=6</formula>
    </cfRule>
  </conditionalFormatting>
  <conditionalFormatting sqref="BK54">
    <cfRule type="expression" dxfId="7451" priority="18732" stopIfTrue="1">
      <formula>BJ$4&lt;TODAY()</formula>
    </cfRule>
    <cfRule type="expression" dxfId="7450" priority="18733" stopIfTrue="1">
      <formula>WEEKDAY(BJ$4)=6</formula>
    </cfRule>
  </conditionalFormatting>
  <conditionalFormatting sqref="BK54">
    <cfRule type="expression" dxfId="7449" priority="18730" stopIfTrue="1">
      <formula>BJ$4&lt;TODAY()</formula>
    </cfRule>
    <cfRule type="expression" dxfId="7448" priority="18731" stopIfTrue="1">
      <formula>WEEKDAY(BJ$4)=6</formula>
    </cfRule>
  </conditionalFormatting>
  <conditionalFormatting sqref="BK54">
    <cfRule type="expression" dxfId="7447" priority="18728" stopIfTrue="1">
      <formula>BJ$4&lt;TODAY()</formula>
    </cfRule>
    <cfRule type="expression" dxfId="7446" priority="18729" stopIfTrue="1">
      <formula>WEEKDAY(BJ$4)=6</formula>
    </cfRule>
  </conditionalFormatting>
  <conditionalFormatting sqref="BK54">
    <cfRule type="expression" dxfId="7445" priority="18726" stopIfTrue="1">
      <formula>BJ$4&lt;TODAY()</formula>
    </cfRule>
    <cfRule type="expression" dxfId="7444" priority="18727" stopIfTrue="1">
      <formula>WEEKDAY(BJ$4)=6</formula>
    </cfRule>
  </conditionalFormatting>
  <conditionalFormatting sqref="BK54">
    <cfRule type="expression" dxfId="7443" priority="18724" stopIfTrue="1">
      <formula>BJ$4&lt;TODAY()</formula>
    </cfRule>
    <cfRule type="expression" dxfId="7442" priority="18725" stopIfTrue="1">
      <formula>WEEKDAY(BJ$4)=6</formula>
    </cfRule>
  </conditionalFormatting>
  <conditionalFormatting sqref="BK54">
    <cfRule type="expression" dxfId="7441" priority="18722" stopIfTrue="1">
      <formula>BJ$4&lt;TODAY()</formula>
    </cfRule>
    <cfRule type="expression" dxfId="7440" priority="18723" stopIfTrue="1">
      <formula>WEEKDAY(BJ$4)=6</formula>
    </cfRule>
  </conditionalFormatting>
  <conditionalFormatting sqref="BK54">
    <cfRule type="expression" dxfId="7439" priority="18720" stopIfTrue="1">
      <formula>BJ$4&lt;TODAY()</formula>
    </cfRule>
    <cfRule type="expression" dxfId="7438" priority="18721" stopIfTrue="1">
      <formula>WEEKDAY(BJ$4)=6</formula>
    </cfRule>
  </conditionalFormatting>
  <conditionalFormatting sqref="BQ53">
    <cfRule type="expression" dxfId="7437" priority="18710" stopIfTrue="1">
      <formula>BP$4&lt;TODAY()</formula>
    </cfRule>
    <cfRule type="expression" dxfId="7436" priority="18711" stopIfTrue="1">
      <formula>WEEKDAY(BP$4)=6</formula>
    </cfRule>
  </conditionalFormatting>
  <conditionalFormatting sqref="BP53">
    <cfRule type="expression" dxfId="7435" priority="18708" stopIfTrue="1">
      <formula>BP$4&lt;TODAY()</formula>
    </cfRule>
    <cfRule type="expression" dxfId="7434" priority="18709" stopIfTrue="1">
      <formula>WEEKDAY(BP$4)=6</formula>
    </cfRule>
  </conditionalFormatting>
  <conditionalFormatting sqref="BQ55">
    <cfRule type="expression" dxfId="7433" priority="18702" stopIfTrue="1">
      <formula>BP$4&lt;TODAY()</formula>
    </cfRule>
    <cfRule type="expression" dxfId="7432" priority="18703" stopIfTrue="1">
      <formula>WEEKDAY(BP$4)=6</formula>
    </cfRule>
  </conditionalFormatting>
  <conditionalFormatting sqref="BQ54">
    <cfRule type="expression" dxfId="7431" priority="18700" stopIfTrue="1">
      <formula>BP$4&lt;TODAY()</formula>
    </cfRule>
    <cfRule type="expression" dxfId="7430" priority="18701" stopIfTrue="1">
      <formula>WEEKDAY(BP$4)=6</formula>
    </cfRule>
  </conditionalFormatting>
  <conditionalFormatting sqref="BV52:BV54">
    <cfRule type="expression" dxfId="7429" priority="18694" stopIfTrue="1">
      <formula>BV$4&lt;TODAY()</formula>
    </cfRule>
    <cfRule type="expression" dxfId="7428" priority="18695" stopIfTrue="1">
      <formula>WEEKDAY(BV$4)=6</formula>
    </cfRule>
  </conditionalFormatting>
  <conditionalFormatting sqref="BW50">
    <cfRule type="expression" dxfId="7427" priority="18692" stopIfTrue="1">
      <formula>BV$4&lt;TODAY()</formula>
    </cfRule>
    <cfRule type="expression" dxfId="7426" priority="18693" stopIfTrue="1">
      <formula>WEEKDAY(BV$4)=6</formula>
    </cfRule>
  </conditionalFormatting>
  <conditionalFormatting sqref="CD55">
    <cfRule type="expression" dxfId="7425" priority="18688" stopIfTrue="1">
      <formula>CB$4&lt;TODAY()</formula>
    </cfRule>
    <cfRule type="expression" dxfId="7424" priority="18689" stopIfTrue="1">
      <formula>WEEKDAY(CB$4)=6</formula>
    </cfRule>
  </conditionalFormatting>
  <conditionalFormatting sqref="BS42">
    <cfRule type="expression" dxfId="7423" priority="18663" stopIfTrue="1">
      <formula>BS$4&lt;TODAY()</formula>
    </cfRule>
  </conditionalFormatting>
  <conditionalFormatting sqref="BS42:BU42">
    <cfRule type="expression" dxfId="7422" priority="18662" stopIfTrue="1">
      <formula>BS$4&lt;TODAY()</formula>
    </cfRule>
  </conditionalFormatting>
  <conditionalFormatting sqref="BT42">
    <cfRule type="expression" dxfId="7421" priority="18661" stopIfTrue="1">
      <formula>BT$4&lt;TODAY()</formula>
    </cfRule>
  </conditionalFormatting>
  <conditionalFormatting sqref="BT42">
    <cfRule type="expression" dxfId="7420" priority="18660" stopIfTrue="1">
      <formula>BT$4&lt;TODAY()</formula>
    </cfRule>
  </conditionalFormatting>
  <conditionalFormatting sqref="BS43">
    <cfRule type="expression" dxfId="7419" priority="18659" stopIfTrue="1">
      <formula>BS$4&lt;TODAY()</formula>
    </cfRule>
  </conditionalFormatting>
  <conditionalFormatting sqref="BS43:BU43">
    <cfRule type="expression" dxfId="7418" priority="18658" stopIfTrue="1">
      <formula>BS$4&lt;TODAY()</formula>
    </cfRule>
  </conditionalFormatting>
  <conditionalFormatting sqref="BS44">
    <cfRule type="expression" dxfId="7417" priority="18657" stopIfTrue="1">
      <formula>BS$4&lt;TODAY()</formula>
    </cfRule>
  </conditionalFormatting>
  <conditionalFormatting sqref="BS44:BU44">
    <cfRule type="expression" dxfId="7416" priority="18656" stopIfTrue="1">
      <formula>BS$4&lt;TODAY()</formula>
    </cfRule>
  </conditionalFormatting>
  <conditionalFormatting sqref="BT44">
    <cfRule type="expression" dxfId="7415" priority="18655" stopIfTrue="1">
      <formula>BT$4&lt;TODAY()</formula>
    </cfRule>
  </conditionalFormatting>
  <conditionalFormatting sqref="BT44">
    <cfRule type="expression" dxfId="7414" priority="18654" stopIfTrue="1">
      <formula>BT$4&lt;TODAY()</formula>
    </cfRule>
  </conditionalFormatting>
  <conditionalFormatting sqref="BP58:BP59">
    <cfRule type="expression" dxfId="7413" priority="18646" stopIfTrue="1">
      <formula>BP$4&lt;TODAY()</formula>
    </cfRule>
    <cfRule type="expression" dxfId="7412" priority="18647" stopIfTrue="1">
      <formula>WEEKDAY(BP$4)=6</formula>
    </cfRule>
  </conditionalFormatting>
  <conditionalFormatting sqref="BU58:BU59">
    <cfRule type="expression" dxfId="7411" priority="18640" stopIfTrue="1">
      <formula>BS$4&lt;TODAY()</formula>
    </cfRule>
    <cfRule type="expression" dxfId="7410" priority="18641" stopIfTrue="1">
      <formula>WEEKDAY(BS$4)=6</formula>
    </cfRule>
  </conditionalFormatting>
  <conditionalFormatting sqref="BW51">
    <cfRule type="expression" dxfId="7409" priority="18636" stopIfTrue="1">
      <formula>BV$4&lt;TODAY()</formula>
    </cfRule>
    <cfRule type="expression" dxfId="7408" priority="18637" stopIfTrue="1">
      <formula>WEEKDAY(BV$4)=6</formula>
    </cfRule>
  </conditionalFormatting>
  <conditionalFormatting sqref="BV51">
    <cfRule type="expression" dxfId="7407" priority="18634" stopIfTrue="1">
      <formula>BV$4&lt;TODAY()</formula>
    </cfRule>
    <cfRule type="expression" dxfId="7406" priority="18635" stopIfTrue="1">
      <formula>WEEKDAY(BV$4)=6</formula>
    </cfRule>
  </conditionalFormatting>
  <conditionalFormatting sqref="CA54">
    <cfRule type="expression" dxfId="7405" priority="18624" stopIfTrue="1">
      <formula>BY$4&lt;TODAY()</formula>
    </cfRule>
    <cfRule type="expression" dxfId="7404" priority="18625" stopIfTrue="1">
      <formula>WEEKDAY(BY$4)=6</formula>
    </cfRule>
  </conditionalFormatting>
  <conditionalFormatting sqref="CA53">
    <cfRule type="expression" dxfId="7403" priority="18622" stopIfTrue="1">
      <formula>BY$4&lt;TODAY()</formula>
    </cfRule>
    <cfRule type="expression" dxfId="7402" priority="18623" stopIfTrue="1">
      <formula>WEEKDAY(BY$4)=6</formula>
    </cfRule>
  </conditionalFormatting>
  <conditionalFormatting sqref="BS58:BS59">
    <cfRule type="expression" dxfId="7401" priority="18604" stopIfTrue="1">
      <formula>BS$4&lt;TODAY()</formula>
    </cfRule>
    <cfRule type="expression" dxfId="7400" priority="18605" stopIfTrue="1">
      <formula>WEEKDAY(BS$4)=6</formula>
    </cfRule>
  </conditionalFormatting>
  <conditionalFormatting sqref="BT58:BT59">
    <cfRule type="expression" dxfId="7399" priority="18602" stopIfTrue="1">
      <formula>BS$4&lt;TODAY()</formula>
    </cfRule>
    <cfRule type="expression" dxfId="7398" priority="18603" stopIfTrue="1">
      <formula>WEEKDAY(BS$4)=6</formula>
    </cfRule>
  </conditionalFormatting>
  <conditionalFormatting sqref="BX57">
    <cfRule type="expression" dxfId="7397" priority="18600" stopIfTrue="1">
      <formula>BV$4&lt;TODAY()</formula>
    </cfRule>
    <cfRule type="expression" dxfId="7396" priority="18601" stopIfTrue="1">
      <formula>WEEKDAY(BV$4)=6</formula>
    </cfRule>
  </conditionalFormatting>
  <conditionalFormatting sqref="BX57">
    <cfRule type="expression" dxfId="7395" priority="18598" stopIfTrue="1">
      <formula>BV$4&lt;TODAY()</formula>
    </cfRule>
    <cfRule type="expression" dxfId="7394" priority="18599" stopIfTrue="1">
      <formula>WEEKDAY(BV$4)=6</formula>
    </cfRule>
  </conditionalFormatting>
  <conditionalFormatting sqref="CJ56">
    <cfRule type="expression" dxfId="7393" priority="18556" stopIfTrue="1">
      <formula>CH$4&lt;TODAY()</formula>
    </cfRule>
    <cfRule type="expression" dxfId="7392" priority="18557" stopIfTrue="1">
      <formula>WEEKDAY(CH$4)=6</formula>
    </cfRule>
  </conditionalFormatting>
  <conditionalFormatting sqref="CE43">
    <cfRule type="expression" dxfId="7391" priority="18543" stopIfTrue="1">
      <formula>CE$4&lt;TODAY()</formula>
    </cfRule>
  </conditionalFormatting>
  <conditionalFormatting sqref="CE43:CG43">
    <cfRule type="expression" dxfId="7390" priority="18542" stopIfTrue="1">
      <formula>CE$4&lt;TODAY()</formula>
    </cfRule>
  </conditionalFormatting>
  <conditionalFormatting sqref="BW54">
    <cfRule type="expression" dxfId="7389" priority="18528" stopIfTrue="1">
      <formula>BV$4&lt;TODAY()</formula>
    </cfRule>
    <cfRule type="expression" dxfId="7388" priority="18529" stopIfTrue="1">
      <formula>WEEKDAY(BV$4)=6</formula>
    </cfRule>
  </conditionalFormatting>
  <conditionalFormatting sqref="BV55">
    <cfRule type="expression" dxfId="7387" priority="18526" stopIfTrue="1">
      <formula>BV$4&lt;TODAY()</formula>
    </cfRule>
    <cfRule type="expression" dxfId="7386" priority="18527" stopIfTrue="1">
      <formula>WEEKDAY(BV$4)=6</formula>
    </cfRule>
  </conditionalFormatting>
  <conditionalFormatting sqref="BW55">
    <cfRule type="expression" dxfId="7385" priority="18524" stopIfTrue="1">
      <formula>BV$4&lt;TODAY()</formula>
    </cfRule>
    <cfRule type="expression" dxfId="7384" priority="18525" stopIfTrue="1">
      <formula>WEEKDAY(BV$4)=6</formula>
    </cfRule>
  </conditionalFormatting>
  <conditionalFormatting sqref="BW55">
    <cfRule type="expression" dxfId="7383" priority="18522" stopIfTrue="1">
      <formula>BV$4&lt;TODAY()</formula>
    </cfRule>
    <cfRule type="expression" dxfId="7382" priority="18523" stopIfTrue="1">
      <formula>WEEKDAY(BV$4)=6</formula>
    </cfRule>
  </conditionalFormatting>
  <conditionalFormatting sqref="BX56">
    <cfRule type="expression" dxfId="7381" priority="18520" stopIfTrue="1">
      <formula>BV$4&lt;TODAY()</formula>
    </cfRule>
    <cfRule type="expression" dxfId="7380" priority="18521" stopIfTrue="1">
      <formula>WEEKDAY(BV$4)=6</formula>
    </cfRule>
  </conditionalFormatting>
  <conditionalFormatting sqref="BX56">
    <cfRule type="expression" dxfId="7379" priority="18518" stopIfTrue="1">
      <formula>BV$4&lt;TODAY()</formula>
    </cfRule>
    <cfRule type="expression" dxfId="7378" priority="18519" stopIfTrue="1">
      <formula>WEEKDAY(BV$4)=6</formula>
    </cfRule>
  </conditionalFormatting>
  <conditionalFormatting sqref="BW56">
    <cfRule type="expression" dxfId="7377" priority="18516" stopIfTrue="1">
      <formula>BV$4&lt;TODAY()</formula>
    </cfRule>
    <cfRule type="expression" dxfId="7376" priority="18517" stopIfTrue="1">
      <formula>WEEKDAY(BV$4)=6</formula>
    </cfRule>
  </conditionalFormatting>
  <conditionalFormatting sqref="BW56">
    <cfRule type="expression" dxfId="7375" priority="18514" stopIfTrue="1">
      <formula>BV$4&lt;TODAY()</formula>
    </cfRule>
    <cfRule type="expression" dxfId="7374" priority="18515" stopIfTrue="1">
      <formula>WEEKDAY(BV$4)=6</formula>
    </cfRule>
  </conditionalFormatting>
  <conditionalFormatting sqref="BW56">
    <cfRule type="expression" dxfId="7373" priority="18512" stopIfTrue="1">
      <formula>BV$4&lt;TODAY()</formula>
    </cfRule>
    <cfRule type="expression" dxfId="7372" priority="18513" stopIfTrue="1">
      <formula>WEEKDAY(BV$4)=6</formula>
    </cfRule>
  </conditionalFormatting>
  <conditionalFormatting sqref="BW56">
    <cfRule type="expression" dxfId="7371" priority="18510" stopIfTrue="1">
      <formula>BV$4&lt;TODAY()</formula>
    </cfRule>
    <cfRule type="expression" dxfId="7370" priority="18511" stopIfTrue="1">
      <formula>WEEKDAY(BV$4)=6</formula>
    </cfRule>
  </conditionalFormatting>
  <conditionalFormatting sqref="BW56">
    <cfRule type="expression" dxfId="7369" priority="18508" stopIfTrue="1">
      <formula>BV$4&lt;TODAY()</formula>
    </cfRule>
    <cfRule type="expression" dxfId="7368" priority="18509" stopIfTrue="1">
      <formula>WEEKDAY(BV$4)=6</formula>
    </cfRule>
  </conditionalFormatting>
  <conditionalFormatting sqref="BW56">
    <cfRule type="expression" dxfId="7367" priority="18506" stopIfTrue="1">
      <formula>BV$4&lt;TODAY()</formula>
    </cfRule>
    <cfRule type="expression" dxfId="7366" priority="18507" stopIfTrue="1">
      <formula>WEEKDAY(BV$4)=6</formula>
    </cfRule>
  </conditionalFormatting>
  <conditionalFormatting sqref="BW56">
    <cfRule type="expression" dxfId="7365" priority="18504" stopIfTrue="1">
      <formula>BV$4&lt;TODAY()</formula>
    </cfRule>
    <cfRule type="expression" dxfId="7364" priority="18505" stopIfTrue="1">
      <formula>WEEKDAY(BV$4)=6</formula>
    </cfRule>
  </conditionalFormatting>
  <conditionalFormatting sqref="BW56">
    <cfRule type="expression" dxfId="7363" priority="18502" stopIfTrue="1">
      <formula>BV$4&lt;TODAY()</formula>
    </cfRule>
    <cfRule type="expression" dxfId="7362" priority="18503" stopIfTrue="1">
      <formula>WEEKDAY(BV$4)=6</formula>
    </cfRule>
  </conditionalFormatting>
  <conditionalFormatting sqref="BW56">
    <cfRule type="expression" dxfId="7361" priority="18500" stopIfTrue="1">
      <formula>BV$4&lt;TODAY()</formula>
    </cfRule>
    <cfRule type="expression" dxfId="7360" priority="18501" stopIfTrue="1">
      <formula>WEEKDAY(BV$4)=6</formula>
    </cfRule>
  </conditionalFormatting>
  <conditionalFormatting sqref="BW57">
    <cfRule type="expression" dxfId="7359" priority="18498" stopIfTrue="1">
      <formula>BV$4&lt;TODAY()</formula>
    </cfRule>
    <cfRule type="expression" dxfId="7358" priority="18499" stopIfTrue="1">
      <formula>WEEKDAY(BV$4)=6</formula>
    </cfRule>
  </conditionalFormatting>
  <conditionalFormatting sqref="BX58:BX59">
    <cfRule type="expression" dxfId="7357" priority="18494" stopIfTrue="1">
      <formula>BV$4&lt;TODAY()</formula>
    </cfRule>
    <cfRule type="expression" dxfId="7356" priority="18495" stopIfTrue="1">
      <formula>WEEKDAY(BV$4)=6</formula>
    </cfRule>
  </conditionalFormatting>
  <conditionalFormatting sqref="BW58:BW59">
    <cfRule type="expression" dxfId="7355" priority="18484" stopIfTrue="1">
      <formula>BV$4&lt;TODAY()</formula>
    </cfRule>
    <cfRule type="expression" dxfId="7354" priority="18485" stopIfTrue="1">
      <formula>WEEKDAY(BV$4)=6</formula>
    </cfRule>
  </conditionalFormatting>
  <conditionalFormatting sqref="BZ51">
    <cfRule type="expression" dxfId="7353" priority="18454" stopIfTrue="1">
      <formula>BY$4&lt;TODAY()</formula>
    </cfRule>
    <cfRule type="expression" dxfId="7352" priority="18455" stopIfTrue="1">
      <formula>WEEKDAY(BY$4)=6</formula>
    </cfRule>
  </conditionalFormatting>
  <conditionalFormatting sqref="BZ51">
    <cfRule type="expression" dxfId="7351" priority="18452" stopIfTrue="1">
      <formula>BY$4&lt;TODAY()</formula>
    </cfRule>
    <cfRule type="expression" dxfId="7350" priority="18453" stopIfTrue="1">
      <formula>WEEKDAY(BY$4)=6</formula>
    </cfRule>
  </conditionalFormatting>
  <conditionalFormatting sqref="BZ51">
    <cfRule type="expression" dxfId="7349" priority="18450" stopIfTrue="1">
      <formula>BY$4&lt;TODAY()</formula>
    </cfRule>
    <cfRule type="expression" dxfId="7348" priority="18451" stopIfTrue="1">
      <formula>WEEKDAY(BY$4)=6</formula>
    </cfRule>
  </conditionalFormatting>
  <conditionalFormatting sqref="BZ51">
    <cfRule type="expression" dxfId="7347" priority="18448" stopIfTrue="1">
      <formula>BY$4&lt;TODAY()</formula>
    </cfRule>
    <cfRule type="expression" dxfId="7346" priority="18449" stopIfTrue="1">
      <formula>WEEKDAY(BY$4)=6</formula>
    </cfRule>
  </conditionalFormatting>
  <conditionalFormatting sqref="BZ51">
    <cfRule type="expression" dxfId="7345" priority="18446" stopIfTrue="1">
      <formula>BY$4&lt;TODAY()</formula>
    </cfRule>
    <cfRule type="expression" dxfId="7344" priority="18447" stopIfTrue="1">
      <formula>WEEKDAY(BY$4)=6</formula>
    </cfRule>
  </conditionalFormatting>
  <conditionalFormatting sqref="BZ51">
    <cfRule type="expression" dxfId="7343" priority="18444" stopIfTrue="1">
      <formula>BY$4&lt;TODAY()</formula>
    </cfRule>
    <cfRule type="expression" dxfId="7342" priority="18445" stopIfTrue="1">
      <formula>WEEKDAY(BY$4)=6</formula>
    </cfRule>
  </conditionalFormatting>
  <conditionalFormatting sqref="BZ51">
    <cfRule type="expression" dxfId="7341" priority="18442" stopIfTrue="1">
      <formula>BY$4&lt;TODAY()</formula>
    </cfRule>
    <cfRule type="expression" dxfId="7340" priority="18443" stopIfTrue="1">
      <formula>WEEKDAY(BY$4)=6</formula>
    </cfRule>
  </conditionalFormatting>
  <conditionalFormatting sqref="BZ51">
    <cfRule type="expression" dxfId="7339" priority="18440" stopIfTrue="1">
      <formula>BY$4&lt;TODAY()</formula>
    </cfRule>
    <cfRule type="expression" dxfId="7338" priority="18441" stopIfTrue="1">
      <formula>WEEKDAY(BY$4)=6</formula>
    </cfRule>
  </conditionalFormatting>
  <conditionalFormatting sqref="BZ51">
    <cfRule type="expression" dxfId="7337" priority="18438" stopIfTrue="1">
      <formula>BY$4&lt;TODAY()</formula>
    </cfRule>
    <cfRule type="expression" dxfId="7336" priority="18439" stopIfTrue="1">
      <formula>WEEKDAY(BY$4)=6</formula>
    </cfRule>
  </conditionalFormatting>
  <conditionalFormatting sqref="BY52">
    <cfRule type="expression" dxfId="7335" priority="18436" stopIfTrue="1">
      <formula>BY$4&lt;TODAY()</formula>
    </cfRule>
    <cfRule type="expression" dxfId="7334" priority="18437" stopIfTrue="1">
      <formula>WEEKDAY(BY$4)=6</formula>
    </cfRule>
  </conditionalFormatting>
  <conditionalFormatting sqref="CD57">
    <cfRule type="expression" dxfId="7333" priority="18412" stopIfTrue="1">
      <formula>CB$4&lt;TODAY()</formula>
    </cfRule>
    <cfRule type="expression" dxfId="7332" priority="18413" stopIfTrue="1">
      <formula>WEEKDAY(CB$4)=6</formula>
    </cfRule>
  </conditionalFormatting>
  <conditionalFormatting sqref="CI49">
    <cfRule type="expression" dxfId="7331" priority="18406" stopIfTrue="1">
      <formula>CH$4&lt;TODAY()</formula>
    </cfRule>
    <cfRule type="expression" dxfId="7330" priority="18407" stopIfTrue="1">
      <formula>WEEKDAY(CH$4)=6</formula>
    </cfRule>
  </conditionalFormatting>
  <conditionalFormatting sqref="CE42">
    <cfRule type="expression" dxfId="7329" priority="18381" stopIfTrue="1">
      <formula>CE$4&lt;TODAY()</formula>
    </cfRule>
  </conditionalFormatting>
  <conditionalFormatting sqref="CE42">
    <cfRule type="expression" dxfId="7328" priority="18380" stopIfTrue="1">
      <formula>CE$4&lt;TODAY()</formula>
    </cfRule>
  </conditionalFormatting>
  <conditionalFormatting sqref="CF51">
    <cfRule type="expression" dxfId="7327" priority="18344" stopIfTrue="1">
      <formula>CE$4&lt;TODAY()</formula>
    </cfRule>
    <cfRule type="expression" dxfId="7326" priority="18345" stopIfTrue="1">
      <formula>WEEKDAY(CE$4)=6</formula>
    </cfRule>
  </conditionalFormatting>
  <conditionalFormatting sqref="CC59">
    <cfRule type="expression" dxfId="7325" priority="18252" stopIfTrue="1">
      <formula>CB$4&lt;TODAY()</formula>
    </cfRule>
    <cfRule type="expression" dxfId="7324" priority="18253" stopIfTrue="1">
      <formula>WEEKDAY(CB$4)=6</formula>
    </cfRule>
  </conditionalFormatting>
  <conditionalFormatting sqref="CI50">
    <cfRule type="expression" dxfId="7323" priority="18244" stopIfTrue="1">
      <formula>CH$4&lt;TODAY()</formula>
    </cfRule>
    <cfRule type="expression" dxfId="7322" priority="18245" stopIfTrue="1">
      <formula>WEEKDAY(CH$4)=6</formula>
    </cfRule>
  </conditionalFormatting>
  <conditionalFormatting sqref="CI50">
    <cfRule type="expression" dxfId="7321" priority="18242" stopIfTrue="1">
      <formula>CH$4&lt;TODAY()</formula>
    </cfRule>
    <cfRule type="expression" dxfId="7320" priority="18243" stopIfTrue="1">
      <formula>WEEKDAY(CH$4)=6</formula>
    </cfRule>
  </conditionalFormatting>
  <conditionalFormatting sqref="CR51">
    <cfRule type="expression" dxfId="7319" priority="18240" stopIfTrue="1">
      <formula>CQ$4&lt;TODAY()</formula>
    </cfRule>
    <cfRule type="expression" dxfId="7318" priority="18241" stopIfTrue="1">
      <formula>WEEKDAY(CQ$4)=6</formula>
    </cfRule>
  </conditionalFormatting>
  <conditionalFormatting sqref="CR51">
    <cfRule type="expression" dxfId="7317" priority="18238" stopIfTrue="1">
      <formula>CQ$4&lt;TODAY()</formula>
    </cfRule>
    <cfRule type="expression" dxfId="7316" priority="18239" stopIfTrue="1">
      <formula>WEEKDAY(CQ$4)=6</formula>
    </cfRule>
  </conditionalFormatting>
  <conditionalFormatting sqref="CR51">
    <cfRule type="expression" dxfId="7315" priority="18236" stopIfTrue="1">
      <formula>CQ$4&lt;TODAY()</formula>
    </cfRule>
    <cfRule type="expression" dxfId="7314" priority="18237" stopIfTrue="1">
      <formula>WEEKDAY(CQ$4)=6</formula>
    </cfRule>
  </conditionalFormatting>
  <conditionalFormatting sqref="CR51">
    <cfRule type="expression" dxfId="7313" priority="18234" stopIfTrue="1">
      <formula>CQ$4&lt;TODAY()</formula>
    </cfRule>
    <cfRule type="expression" dxfId="7312" priority="18235" stopIfTrue="1">
      <formula>WEEKDAY(CQ$4)=6</formula>
    </cfRule>
  </conditionalFormatting>
  <conditionalFormatting sqref="CR51">
    <cfRule type="expression" dxfId="7311" priority="18232" stopIfTrue="1">
      <formula>CQ$4&lt;TODAY()</formula>
    </cfRule>
    <cfRule type="expression" dxfId="7310" priority="18233" stopIfTrue="1">
      <formula>WEEKDAY(CQ$4)=6</formula>
    </cfRule>
  </conditionalFormatting>
  <conditionalFormatting sqref="CR51">
    <cfRule type="expression" dxfId="7309" priority="18230" stopIfTrue="1">
      <formula>CQ$4&lt;TODAY()</formula>
    </cfRule>
    <cfRule type="expression" dxfId="7308" priority="18231" stopIfTrue="1">
      <formula>WEEKDAY(CQ$4)=6</formula>
    </cfRule>
  </conditionalFormatting>
  <conditionalFormatting sqref="CR51">
    <cfRule type="expression" dxfId="7307" priority="18228" stopIfTrue="1">
      <formula>CQ$4&lt;TODAY()</formula>
    </cfRule>
    <cfRule type="expression" dxfId="7306" priority="18229" stopIfTrue="1">
      <formula>WEEKDAY(CQ$4)=6</formula>
    </cfRule>
  </conditionalFormatting>
  <conditionalFormatting sqref="CR51">
    <cfRule type="expression" dxfId="7305" priority="18226" stopIfTrue="1">
      <formula>CQ$4&lt;TODAY()</formula>
    </cfRule>
    <cfRule type="expression" dxfId="7304" priority="18227" stopIfTrue="1">
      <formula>WEEKDAY(CQ$4)=6</formula>
    </cfRule>
  </conditionalFormatting>
  <conditionalFormatting sqref="CR51">
    <cfRule type="expression" dxfId="7303" priority="18224" stopIfTrue="1">
      <formula>CQ$4&lt;TODAY()</formula>
    </cfRule>
    <cfRule type="expression" dxfId="7302" priority="18225" stopIfTrue="1">
      <formula>WEEKDAY(CQ$4)=6</formula>
    </cfRule>
  </conditionalFormatting>
  <conditionalFormatting sqref="CR50">
    <cfRule type="expression" dxfId="7301" priority="18222" stopIfTrue="1">
      <formula>CQ$4&lt;TODAY()</formula>
    </cfRule>
    <cfRule type="expression" dxfId="7300" priority="18223" stopIfTrue="1">
      <formula>WEEKDAY(CQ$4)=6</formula>
    </cfRule>
  </conditionalFormatting>
  <conditionalFormatting sqref="CR50">
    <cfRule type="expression" dxfId="7299" priority="18220" stopIfTrue="1">
      <formula>CQ$4&lt;TODAY()</formula>
    </cfRule>
    <cfRule type="expression" dxfId="7298" priority="18221" stopIfTrue="1">
      <formula>WEEKDAY(CQ$4)=6</formula>
    </cfRule>
  </conditionalFormatting>
  <conditionalFormatting sqref="CQ50">
    <cfRule type="expression" dxfId="7297" priority="18218" stopIfTrue="1">
      <formula>CQ$4&lt;TODAY()</formula>
    </cfRule>
    <cfRule type="expression" dxfId="7296" priority="18219" stopIfTrue="1">
      <formula>WEEKDAY(CQ$4)=6</formula>
    </cfRule>
  </conditionalFormatting>
  <conditionalFormatting sqref="CQ50">
    <cfRule type="expression" dxfId="7295" priority="18216" stopIfTrue="1">
      <formula>CQ$4&lt;TODAY()</formula>
    </cfRule>
    <cfRule type="expression" dxfId="7294" priority="18217" stopIfTrue="1">
      <formula>WEEKDAY(CQ$4)=6</formula>
    </cfRule>
  </conditionalFormatting>
  <conditionalFormatting sqref="CI57">
    <cfRule type="expression" dxfId="7293" priority="18172" stopIfTrue="1">
      <formula>CH$4&lt;TODAY()</formula>
    </cfRule>
    <cfRule type="expression" dxfId="7292" priority="18173" stopIfTrue="1">
      <formula>WEEKDAY(CH$4)=6</formula>
    </cfRule>
  </conditionalFormatting>
  <conditionalFormatting sqref="BZ50">
    <cfRule type="expression" dxfId="7291" priority="18170" stopIfTrue="1">
      <formula>BY$4&lt;TODAY()</formula>
    </cfRule>
    <cfRule type="expression" dxfId="7290" priority="18171" stopIfTrue="1">
      <formula>WEEKDAY(BY$4)=6</formula>
    </cfRule>
  </conditionalFormatting>
  <conditionalFormatting sqref="CM53">
    <cfRule type="expression" dxfId="7289" priority="18158" stopIfTrue="1">
      <formula>CK$4&lt;TODAY()</formula>
    </cfRule>
    <cfRule type="expression" dxfId="7288" priority="18159" stopIfTrue="1">
      <formula>WEEKDAY(CK$4)=6</formula>
    </cfRule>
  </conditionalFormatting>
  <conditionalFormatting sqref="BZ58">
    <cfRule type="expression" dxfId="7287" priority="18134" stopIfTrue="1">
      <formula>BY$4&lt;TODAY()</formula>
    </cfRule>
    <cfRule type="expression" dxfId="7286" priority="18135" stopIfTrue="1">
      <formula>WEEKDAY(BY$4)=6</formula>
    </cfRule>
  </conditionalFormatting>
  <conditionalFormatting sqref="CC55">
    <cfRule type="expression" dxfId="7285" priority="18130" stopIfTrue="1">
      <formula>CB$4&lt;TODAY()</formula>
    </cfRule>
    <cfRule type="expression" dxfId="7284" priority="18131" stopIfTrue="1">
      <formula>WEEKDAY(CB$4)=6</formula>
    </cfRule>
  </conditionalFormatting>
  <conditionalFormatting sqref="CC56">
    <cfRule type="expression" dxfId="7283" priority="18128" stopIfTrue="1">
      <formula>CB$4&lt;TODAY()</formula>
    </cfRule>
    <cfRule type="expression" dxfId="7282" priority="18129" stopIfTrue="1">
      <formula>WEEKDAY(CB$4)=6</formula>
    </cfRule>
  </conditionalFormatting>
  <conditionalFormatting sqref="CF57">
    <cfRule type="expression" dxfId="7281" priority="18122" stopIfTrue="1">
      <formula>CE$4&lt;TODAY()</formula>
    </cfRule>
    <cfRule type="expression" dxfId="7280" priority="18123" stopIfTrue="1">
      <formula>WEEKDAY(CE$4)=6</formula>
    </cfRule>
  </conditionalFormatting>
  <conditionalFormatting sqref="CF57">
    <cfRule type="expression" dxfId="7279" priority="18120" stopIfTrue="1">
      <formula>CE$4&lt;TODAY()</formula>
    </cfRule>
    <cfRule type="expression" dxfId="7278" priority="18121" stopIfTrue="1">
      <formula>WEEKDAY(CE$4)=6</formula>
    </cfRule>
  </conditionalFormatting>
  <conditionalFormatting sqref="CF60">
    <cfRule type="expression" dxfId="7277" priority="18114" stopIfTrue="1">
      <formula>CE$4&lt;TODAY()</formula>
    </cfRule>
    <cfRule type="expression" dxfId="7276" priority="18115" stopIfTrue="1">
      <formula>WEEKDAY(CE$4)=6</formula>
    </cfRule>
  </conditionalFormatting>
  <conditionalFormatting sqref="CF60">
    <cfRule type="expression" dxfId="7275" priority="18112" stopIfTrue="1">
      <formula>CE$4&lt;TODAY()</formula>
    </cfRule>
    <cfRule type="expression" dxfId="7274" priority="18113" stopIfTrue="1">
      <formula>WEEKDAY(CE$4)=6</formula>
    </cfRule>
  </conditionalFormatting>
  <conditionalFormatting sqref="CF58:CF59">
    <cfRule type="expression" dxfId="7273" priority="18110" stopIfTrue="1">
      <formula>CE$4&lt;TODAY()</formula>
    </cfRule>
    <cfRule type="expression" dxfId="7272" priority="18111" stopIfTrue="1">
      <formula>WEEKDAY(CE$4)=6</formula>
    </cfRule>
  </conditionalFormatting>
  <conditionalFormatting sqref="CF58:CF59">
    <cfRule type="expression" dxfId="7271" priority="18108" stopIfTrue="1">
      <formula>CE$4&lt;TODAY()</formula>
    </cfRule>
    <cfRule type="expression" dxfId="7270" priority="18109" stopIfTrue="1">
      <formula>WEEKDAY(CE$4)=6</formula>
    </cfRule>
  </conditionalFormatting>
  <conditionalFormatting sqref="CC57">
    <cfRule type="expression" dxfId="7269" priority="18106" stopIfTrue="1">
      <formula>CB$4&lt;TODAY()</formula>
    </cfRule>
    <cfRule type="expression" dxfId="7268" priority="18107" stopIfTrue="1">
      <formula>WEEKDAY(CB$4)=6</formula>
    </cfRule>
  </conditionalFormatting>
  <conditionalFormatting sqref="CE40">
    <cfRule type="expression" dxfId="7267" priority="18043" stopIfTrue="1">
      <formula>CE$4&lt;TODAY()</formula>
    </cfRule>
  </conditionalFormatting>
  <conditionalFormatting sqref="CE40:CG40">
    <cfRule type="expression" dxfId="7266" priority="18042" stopIfTrue="1">
      <formula>CE$4&lt;TODAY()</formula>
    </cfRule>
  </conditionalFormatting>
  <conditionalFormatting sqref="CB43">
    <cfRule type="expression" dxfId="7265" priority="18041" stopIfTrue="1">
      <formula>CB$4&lt;TODAY()</formula>
    </cfRule>
  </conditionalFormatting>
  <conditionalFormatting sqref="CB43:CD43">
    <cfRule type="expression" dxfId="7264" priority="18040" stopIfTrue="1">
      <formula>CB$4&lt;TODAY()</formula>
    </cfRule>
  </conditionalFormatting>
  <conditionalFormatting sqref="CI51">
    <cfRule type="expression" dxfId="7263" priority="18000" stopIfTrue="1">
      <formula>CH$4&lt;TODAY()</formula>
    </cfRule>
    <cfRule type="expression" dxfId="7262" priority="18001" stopIfTrue="1">
      <formula>WEEKDAY(CH$4)=6</formula>
    </cfRule>
  </conditionalFormatting>
  <conditionalFormatting sqref="CI51">
    <cfRule type="expression" dxfId="7261" priority="17998" stopIfTrue="1">
      <formula>CH$4&lt;TODAY()</formula>
    </cfRule>
    <cfRule type="expression" dxfId="7260" priority="17999" stopIfTrue="1">
      <formula>WEEKDAY(CH$4)=6</formula>
    </cfRule>
  </conditionalFormatting>
  <conditionalFormatting sqref="CI51">
    <cfRule type="expression" dxfId="7259" priority="17996" stopIfTrue="1">
      <formula>CH$4&lt;TODAY()</formula>
    </cfRule>
    <cfRule type="expression" dxfId="7258" priority="17997" stopIfTrue="1">
      <formula>WEEKDAY(CH$4)=6</formula>
    </cfRule>
  </conditionalFormatting>
  <conditionalFormatting sqref="CI51">
    <cfRule type="expression" dxfId="7257" priority="17994" stopIfTrue="1">
      <formula>CH$4&lt;TODAY()</formula>
    </cfRule>
    <cfRule type="expression" dxfId="7256" priority="17995" stopIfTrue="1">
      <formula>WEEKDAY(CH$4)=6</formula>
    </cfRule>
  </conditionalFormatting>
  <conditionalFormatting sqref="CI51">
    <cfRule type="expression" dxfId="7255" priority="17992" stopIfTrue="1">
      <formula>CH$4&lt;TODAY()</formula>
    </cfRule>
    <cfRule type="expression" dxfId="7254" priority="17993" stopIfTrue="1">
      <formula>WEEKDAY(CH$4)=6</formula>
    </cfRule>
  </conditionalFormatting>
  <conditionalFormatting sqref="CI51">
    <cfRule type="expression" dxfId="7253" priority="17990" stopIfTrue="1">
      <formula>CH$4&lt;TODAY()</formula>
    </cfRule>
    <cfRule type="expression" dxfId="7252" priority="17991" stopIfTrue="1">
      <formula>WEEKDAY(CH$4)=6</formula>
    </cfRule>
  </conditionalFormatting>
  <conditionalFormatting sqref="CI51">
    <cfRule type="expression" dxfId="7251" priority="17988" stopIfTrue="1">
      <formula>CH$4&lt;TODAY()</formula>
    </cfRule>
    <cfRule type="expression" dxfId="7250" priority="17989" stopIfTrue="1">
      <formula>WEEKDAY(CH$4)=6</formula>
    </cfRule>
  </conditionalFormatting>
  <conditionalFormatting sqref="CI51">
    <cfRule type="expression" dxfId="7249" priority="17986" stopIfTrue="1">
      <formula>CH$4&lt;TODAY()</formula>
    </cfRule>
    <cfRule type="expression" dxfId="7248" priority="17987" stopIfTrue="1">
      <formula>WEEKDAY(CH$4)=6</formula>
    </cfRule>
  </conditionalFormatting>
  <conditionalFormatting sqref="CI51">
    <cfRule type="expression" dxfId="7247" priority="17984" stopIfTrue="1">
      <formula>CH$4&lt;TODAY()</formula>
    </cfRule>
    <cfRule type="expression" dxfId="7246" priority="17985" stopIfTrue="1">
      <formula>WEEKDAY(CH$4)=6</formula>
    </cfRule>
  </conditionalFormatting>
  <conditionalFormatting sqref="CJ51">
    <cfRule type="expression" dxfId="7245" priority="17982" stopIfTrue="1">
      <formula>CH$4&lt;TODAY()</formula>
    </cfRule>
    <cfRule type="expression" dxfId="7244" priority="17983" stopIfTrue="1">
      <formula>WEEKDAY(CH$4)=6</formula>
    </cfRule>
  </conditionalFormatting>
  <conditionalFormatting sqref="CJ54">
    <cfRule type="expression" dxfId="7243" priority="17980" stopIfTrue="1">
      <formula>CH$4&lt;TODAY()</formula>
    </cfRule>
    <cfRule type="expression" dxfId="7242" priority="17981" stopIfTrue="1">
      <formula>WEEKDAY(CH$4)=6</formula>
    </cfRule>
  </conditionalFormatting>
  <conditionalFormatting sqref="CK42">
    <cfRule type="expression" dxfId="7241" priority="17977" stopIfTrue="1">
      <formula>CK$4&lt;TODAY()</formula>
    </cfRule>
  </conditionalFormatting>
  <conditionalFormatting sqref="CK42">
    <cfRule type="expression" dxfId="7240" priority="17976" stopIfTrue="1">
      <formula>CK$4&lt;TODAY()</formula>
    </cfRule>
  </conditionalFormatting>
  <conditionalFormatting sqref="CY53">
    <cfRule type="expression" dxfId="7239" priority="17972" stopIfTrue="1">
      <formula>CW$4&lt;TODAY()</formula>
    </cfRule>
    <cfRule type="expression" dxfId="7238" priority="17973" stopIfTrue="1">
      <formula>WEEKDAY(CW$4)=6</formula>
    </cfRule>
  </conditionalFormatting>
  <conditionalFormatting sqref="CI56">
    <cfRule type="expression" dxfId="7237" priority="17968" stopIfTrue="1">
      <formula>CH$4&lt;TODAY()</formula>
    </cfRule>
    <cfRule type="expression" dxfId="7236" priority="17969" stopIfTrue="1">
      <formula>WEEKDAY(CH$4)=6</formula>
    </cfRule>
  </conditionalFormatting>
  <conditionalFormatting sqref="CL56">
    <cfRule type="expression" dxfId="7235" priority="17966" stopIfTrue="1">
      <formula>CK$4&lt;TODAY()</formula>
    </cfRule>
    <cfRule type="expression" dxfId="7234" priority="17967" stopIfTrue="1">
      <formula>WEEKDAY(CK$4)=6</formula>
    </cfRule>
  </conditionalFormatting>
  <conditionalFormatting sqref="CL56">
    <cfRule type="expression" dxfId="7233" priority="17964" stopIfTrue="1">
      <formula>CK$4&lt;TODAY()</formula>
    </cfRule>
    <cfRule type="expression" dxfId="7232" priority="17965" stopIfTrue="1">
      <formula>WEEKDAY(CK$4)=6</formula>
    </cfRule>
  </conditionalFormatting>
  <conditionalFormatting sqref="CL56">
    <cfRule type="expression" dxfId="7231" priority="17962" stopIfTrue="1">
      <formula>CK$4&lt;TODAY()</formula>
    </cfRule>
    <cfRule type="expression" dxfId="7230" priority="17963" stopIfTrue="1">
      <formula>WEEKDAY(CK$4)=6</formula>
    </cfRule>
  </conditionalFormatting>
  <conditionalFormatting sqref="CL56">
    <cfRule type="expression" dxfId="7229" priority="17960" stopIfTrue="1">
      <formula>CK$4&lt;TODAY()</formula>
    </cfRule>
    <cfRule type="expression" dxfId="7228" priority="17961" stopIfTrue="1">
      <formula>WEEKDAY(CK$4)=6</formula>
    </cfRule>
  </conditionalFormatting>
  <conditionalFormatting sqref="CL56">
    <cfRule type="expression" dxfId="7227" priority="17958" stopIfTrue="1">
      <formula>CK$4&lt;TODAY()</formula>
    </cfRule>
    <cfRule type="expression" dxfId="7226" priority="17959" stopIfTrue="1">
      <formula>WEEKDAY(CK$4)=6</formula>
    </cfRule>
  </conditionalFormatting>
  <conditionalFormatting sqref="CL56">
    <cfRule type="expression" dxfId="7225" priority="17956" stopIfTrue="1">
      <formula>CK$4&lt;TODAY()</formula>
    </cfRule>
    <cfRule type="expression" dxfId="7224" priority="17957" stopIfTrue="1">
      <formula>WEEKDAY(CK$4)=6</formula>
    </cfRule>
  </conditionalFormatting>
  <conditionalFormatting sqref="CL56">
    <cfRule type="expression" dxfId="7223" priority="17954" stopIfTrue="1">
      <formula>CK$4&lt;TODAY()</formula>
    </cfRule>
    <cfRule type="expression" dxfId="7222" priority="17955" stopIfTrue="1">
      <formula>WEEKDAY(CK$4)=6</formula>
    </cfRule>
  </conditionalFormatting>
  <conditionalFormatting sqref="CL56">
    <cfRule type="expression" dxfId="7221" priority="17952" stopIfTrue="1">
      <formula>CK$4&lt;TODAY()</formula>
    </cfRule>
    <cfRule type="expression" dxfId="7220" priority="17953" stopIfTrue="1">
      <formula>WEEKDAY(CK$4)=6</formula>
    </cfRule>
  </conditionalFormatting>
  <conditionalFormatting sqref="CL56">
    <cfRule type="expression" dxfId="7219" priority="17950" stopIfTrue="1">
      <formula>CK$4&lt;TODAY()</formula>
    </cfRule>
    <cfRule type="expression" dxfId="7218" priority="17951" stopIfTrue="1">
      <formula>WEEKDAY(CK$4)=6</formula>
    </cfRule>
  </conditionalFormatting>
  <conditionalFormatting sqref="CX58:CX60">
    <cfRule type="expression" dxfId="7217" priority="17948" stopIfTrue="1">
      <formula>CW$4&lt;TODAY()</formula>
    </cfRule>
    <cfRule type="expression" dxfId="7216" priority="17949" stopIfTrue="1">
      <formula>WEEKDAY(CW$4)=6</formula>
    </cfRule>
  </conditionalFormatting>
  <conditionalFormatting sqref="CK44:CM44">
    <cfRule type="expression" dxfId="7215" priority="17927" stopIfTrue="1">
      <formula>CK$4&lt;TODAY()</formula>
    </cfRule>
  </conditionalFormatting>
  <conditionalFormatting sqref="CK44:CM44">
    <cfRule type="expression" dxfId="7214" priority="17926" stopIfTrue="1">
      <formula>CK$4&lt;TODAY()</formula>
    </cfRule>
  </conditionalFormatting>
  <conditionalFormatting sqref="CN44:CP44">
    <cfRule type="expression" dxfId="7213" priority="17925" stopIfTrue="1">
      <formula>CN$4&lt;TODAY()</formula>
    </cfRule>
  </conditionalFormatting>
  <conditionalFormatting sqref="CN44:CP44">
    <cfRule type="expression" dxfId="7212" priority="17924" stopIfTrue="1">
      <formula>CN$4&lt;TODAY()</formula>
    </cfRule>
  </conditionalFormatting>
  <conditionalFormatting sqref="DP51">
    <cfRule type="expression" dxfId="7211" priority="17904" stopIfTrue="1">
      <formula>DO$4&lt;TODAY()</formula>
    </cfRule>
    <cfRule type="expression" dxfId="7210" priority="17905" stopIfTrue="1">
      <formula>WEEKDAY(DO$4)=6</formula>
    </cfRule>
  </conditionalFormatting>
  <conditionalFormatting sqref="DP51">
    <cfRule type="expression" dxfId="7209" priority="17902" stopIfTrue="1">
      <formula>DO$4&lt;TODAY()</formula>
    </cfRule>
    <cfRule type="expression" dxfId="7208" priority="17903" stopIfTrue="1">
      <formula>WEEKDAY(DO$4)=6</formula>
    </cfRule>
  </conditionalFormatting>
  <conditionalFormatting sqref="DP51">
    <cfRule type="expression" dxfId="7207" priority="17900" stopIfTrue="1">
      <formula>DO$4&lt;TODAY()</formula>
    </cfRule>
    <cfRule type="expression" dxfId="7206" priority="17901" stopIfTrue="1">
      <formula>WEEKDAY(DO$4)=6</formula>
    </cfRule>
  </conditionalFormatting>
  <conditionalFormatting sqref="DP51">
    <cfRule type="expression" dxfId="7205" priority="17898" stopIfTrue="1">
      <formula>DO$4&lt;TODAY()</formula>
    </cfRule>
    <cfRule type="expression" dxfId="7204" priority="17899" stopIfTrue="1">
      <formula>WEEKDAY(DO$4)=6</formula>
    </cfRule>
  </conditionalFormatting>
  <conditionalFormatting sqref="DP51">
    <cfRule type="expression" dxfId="7203" priority="17896" stopIfTrue="1">
      <formula>DO$4&lt;TODAY()</formula>
    </cfRule>
    <cfRule type="expression" dxfId="7202" priority="17897" stopIfTrue="1">
      <formula>WEEKDAY(DO$4)=6</formula>
    </cfRule>
  </conditionalFormatting>
  <conditionalFormatting sqref="DP51">
    <cfRule type="expression" dxfId="7201" priority="17894" stopIfTrue="1">
      <formula>DO$4&lt;TODAY()</formula>
    </cfRule>
    <cfRule type="expression" dxfId="7200" priority="17895" stopIfTrue="1">
      <formula>WEEKDAY(DO$4)=6</formula>
    </cfRule>
  </conditionalFormatting>
  <conditionalFormatting sqref="DP51">
    <cfRule type="expression" dxfId="7199" priority="17892" stopIfTrue="1">
      <formula>DO$4&lt;TODAY()</formula>
    </cfRule>
    <cfRule type="expression" dxfId="7198" priority="17893" stopIfTrue="1">
      <formula>WEEKDAY(DO$4)=6</formula>
    </cfRule>
  </conditionalFormatting>
  <conditionalFormatting sqref="DP51">
    <cfRule type="expression" dxfId="7197" priority="17890" stopIfTrue="1">
      <formula>DO$4&lt;TODAY()</formula>
    </cfRule>
    <cfRule type="expression" dxfId="7196" priority="17891" stopIfTrue="1">
      <formula>WEEKDAY(DO$4)=6</formula>
    </cfRule>
  </conditionalFormatting>
  <conditionalFormatting sqref="DP51">
    <cfRule type="expression" dxfId="7195" priority="17888" stopIfTrue="1">
      <formula>DO$4&lt;TODAY()</formula>
    </cfRule>
    <cfRule type="expression" dxfId="7194" priority="17889" stopIfTrue="1">
      <formula>WEEKDAY(DO$4)=6</formula>
    </cfRule>
  </conditionalFormatting>
  <conditionalFormatting sqref="CQ60">
    <cfRule type="expression" dxfId="7193" priority="17856" stopIfTrue="1">
      <formula>CQ$4&lt;TODAY()</formula>
    </cfRule>
    <cfRule type="expression" dxfId="7192" priority="17857" stopIfTrue="1">
      <formula>WEEKDAY(CQ$4)=6</formula>
    </cfRule>
  </conditionalFormatting>
  <conditionalFormatting sqref="CR60">
    <cfRule type="expression" dxfId="7191" priority="17858" stopIfTrue="1">
      <formula>CQ$4&lt;TODAY()</formula>
    </cfRule>
    <cfRule type="expression" dxfId="7190" priority="17859" stopIfTrue="1">
      <formula>WEEKDAY(CQ$4)=6</formula>
    </cfRule>
  </conditionalFormatting>
  <conditionalFormatting sqref="CR58:CR59">
    <cfRule type="expression" dxfId="7189" priority="17850" stopIfTrue="1">
      <formula>CQ$4&lt;TODAY()</formula>
    </cfRule>
    <cfRule type="expression" dxfId="7188" priority="17851" stopIfTrue="1">
      <formula>WEEKDAY(CQ$4)=6</formula>
    </cfRule>
  </conditionalFormatting>
  <conditionalFormatting sqref="CR58:CR59">
    <cfRule type="expression" dxfId="7187" priority="17848" stopIfTrue="1">
      <formula>CQ$4&lt;TODAY()</formula>
    </cfRule>
    <cfRule type="expression" dxfId="7186" priority="17849" stopIfTrue="1">
      <formula>WEEKDAY(CQ$4)=6</formula>
    </cfRule>
  </conditionalFormatting>
  <conditionalFormatting sqref="CR58:CR59">
    <cfRule type="expression" dxfId="7185" priority="17846" stopIfTrue="1">
      <formula>CQ$4&lt;TODAY()</formula>
    </cfRule>
    <cfRule type="expression" dxfId="7184" priority="17847" stopIfTrue="1">
      <formula>WEEKDAY(CQ$4)=6</formula>
    </cfRule>
  </conditionalFormatting>
  <conditionalFormatting sqref="CR58:CR59">
    <cfRule type="expression" dxfId="7183" priority="17844" stopIfTrue="1">
      <formula>CQ$4&lt;TODAY()</formula>
    </cfRule>
    <cfRule type="expression" dxfId="7182" priority="17845" stopIfTrue="1">
      <formula>WEEKDAY(CQ$4)=6</formula>
    </cfRule>
  </conditionalFormatting>
  <conditionalFormatting sqref="CR58:CR59">
    <cfRule type="expression" dxfId="7181" priority="17842" stopIfTrue="1">
      <formula>CQ$4&lt;TODAY()</formula>
    </cfRule>
    <cfRule type="expression" dxfId="7180" priority="17843" stopIfTrue="1">
      <formula>WEEKDAY(CQ$4)=6</formula>
    </cfRule>
  </conditionalFormatting>
  <conditionalFormatting sqref="CR58:CR59">
    <cfRule type="expression" dxfId="7179" priority="17840" stopIfTrue="1">
      <formula>CQ$4&lt;TODAY()</formula>
    </cfRule>
    <cfRule type="expression" dxfId="7178" priority="17841" stopIfTrue="1">
      <formula>WEEKDAY(CQ$4)=6</formula>
    </cfRule>
  </conditionalFormatting>
  <conditionalFormatting sqref="CR58:CR59">
    <cfRule type="expression" dxfId="7177" priority="17838" stopIfTrue="1">
      <formula>CQ$4&lt;TODAY()</formula>
    </cfRule>
    <cfRule type="expression" dxfId="7176" priority="17839" stopIfTrue="1">
      <formula>WEEKDAY(CQ$4)=6</formula>
    </cfRule>
  </conditionalFormatting>
  <conditionalFormatting sqref="CR58:CR59">
    <cfRule type="expression" dxfId="7175" priority="17836" stopIfTrue="1">
      <formula>CQ$4&lt;TODAY()</formula>
    </cfRule>
    <cfRule type="expression" dxfId="7174" priority="17837" stopIfTrue="1">
      <formula>WEEKDAY(CQ$4)=6</formula>
    </cfRule>
  </conditionalFormatting>
  <conditionalFormatting sqref="CR58:CR59">
    <cfRule type="expression" dxfId="7173" priority="17834" stopIfTrue="1">
      <formula>CQ$4&lt;TODAY()</formula>
    </cfRule>
    <cfRule type="expression" dxfId="7172" priority="17835" stopIfTrue="1">
      <formula>WEEKDAY(CQ$4)=6</formula>
    </cfRule>
  </conditionalFormatting>
  <conditionalFormatting sqref="CR56">
    <cfRule type="expression" dxfId="7171" priority="17826" stopIfTrue="1">
      <formula>CQ$4&lt;TODAY()</formula>
    </cfRule>
    <cfRule type="expression" dxfId="7170" priority="17827" stopIfTrue="1">
      <formula>WEEKDAY(CQ$4)=6</formula>
    </cfRule>
  </conditionalFormatting>
  <conditionalFormatting sqref="CR56">
    <cfRule type="expression" dxfId="7169" priority="17824" stopIfTrue="1">
      <formula>CQ$4&lt;TODAY()</formula>
    </cfRule>
    <cfRule type="expression" dxfId="7168" priority="17825" stopIfTrue="1">
      <formula>WEEKDAY(CQ$4)=6</formula>
    </cfRule>
  </conditionalFormatting>
  <conditionalFormatting sqref="CR56">
    <cfRule type="expression" dxfId="7167" priority="17822" stopIfTrue="1">
      <formula>CQ$4&lt;TODAY()</formula>
    </cfRule>
    <cfRule type="expression" dxfId="7166" priority="17823" stopIfTrue="1">
      <formula>WEEKDAY(CQ$4)=6</formula>
    </cfRule>
  </conditionalFormatting>
  <conditionalFormatting sqref="CR56">
    <cfRule type="expression" dxfId="7165" priority="17820" stopIfTrue="1">
      <formula>CQ$4&lt;TODAY()</formula>
    </cfRule>
    <cfRule type="expression" dxfId="7164" priority="17821" stopIfTrue="1">
      <formula>WEEKDAY(CQ$4)=6</formula>
    </cfRule>
  </conditionalFormatting>
  <conditionalFormatting sqref="CR56">
    <cfRule type="expression" dxfId="7163" priority="17818" stopIfTrue="1">
      <formula>CQ$4&lt;TODAY()</formula>
    </cfRule>
    <cfRule type="expression" dxfId="7162" priority="17819" stopIfTrue="1">
      <formula>WEEKDAY(CQ$4)=6</formula>
    </cfRule>
  </conditionalFormatting>
  <conditionalFormatting sqref="CR56">
    <cfRule type="expression" dxfId="7161" priority="17816" stopIfTrue="1">
      <formula>CQ$4&lt;TODAY()</formula>
    </cfRule>
    <cfRule type="expression" dxfId="7160" priority="17817" stopIfTrue="1">
      <formula>WEEKDAY(CQ$4)=6</formula>
    </cfRule>
  </conditionalFormatting>
  <conditionalFormatting sqref="CR56">
    <cfRule type="expression" dxfId="7159" priority="17814" stopIfTrue="1">
      <formula>CQ$4&lt;TODAY()</formula>
    </cfRule>
    <cfRule type="expression" dxfId="7158" priority="17815" stopIfTrue="1">
      <formula>WEEKDAY(CQ$4)=6</formula>
    </cfRule>
  </conditionalFormatting>
  <conditionalFormatting sqref="CR56">
    <cfRule type="expression" dxfId="7157" priority="17812" stopIfTrue="1">
      <formula>CQ$4&lt;TODAY()</formula>
    </cfRule>
    <cfRule type="expression" dxfId="7156" priority="17813" stopIfTrue="1">
      <formula>WEEKDAY(CQ$4)=6</formula>
    </cfRule>
  </conditionalFormatting>
  <conditionalFormatting sqref="CR56">
    <cfRule type="expression" dxfId="7155" priority="17810" stopIfTrue="1">
      <formula>CQ$4&lt;TODAY()</formula>
    </cfRule>
    <cfRule type="expression" dxfId="7154" priority="17811" stopIfTrue="1">
      <formula>WEEKDAY(CQ$4)=6</formula>
    </cfRule>
  </conditionalFormatting>
  <conditionalFormatting sqref="CT50:CT51">
    <cfRule type="expression" dxfId="7153" priority="17790" stopIfTrue="1">
      <formula>CT$4&lt;TODAY()</formula>
    </cfRule>
    <cfRule type="expression" dxfId="7152" priority="17791" stopIfTrue="1">
      <formula>WEEKDAY(CT$4)=6</formula>
    </cfRule>
  </conditionalFormatting>
  <conditionalFormatting sqref="CY51:CY52">
    <cfRule type="expression" dxfId="7151" priority="17766" stopIfTrue="1">
      <formula>CW$4&lt;TODAY()</formula>
    </cfRule>
    <cfRule type="expression" dxfId="7150" priority="17767" stopIfTrue="1">
      <formula>WEEKDAY(CW$4)=6</formula>
    </cfRule>
  </conditionalFormatting>
  <conditionalFormatting sqref="CX51">
    <cfRule type="expression" dxfId="7149" priority="17764" stopIfTrue="1">
      <formula>CW$4&lt;TODAY()</formula>
    </cfRule>
    <cfRule type="expression" dxfId="7148" priority="17765" stopIfTrue="1">
      <formula>WEEKDAY(CW$4)=6</formula>
    </cfRule>
  </conditionalFormatting>
  <conditionalFormatting sqref="CY53">
    <cfRule type="expression" dxfId="7147" priority="17762" stopIfTrue="1">
      <formula>CW$4&lt;TODAY()</formula>
    </cfRule>
    <cfRule type="expression" dxfId="7146" priority="17763" stopIfTrue="1">
      <formula>WEEKDAY(CW$4)=6</formula>
    </cfRule>
  </conditionalFormatting>
  <conditionalFormatting sqref="DA50">
    <cfRule type="expression" dxfId="7145" priority="17734" stopIfTrue="1">
      <formula>CZ$4&lt;TODAY()</formula>
    </cfRule>
    <cfRule type="expression" dxfId="7144" priority="17735" stopIfTrue="1">
      <formula>WEEKDAY(CZ$4)=6</formula>
    </cfRule>
  </conditionalFormatting>
  <conditionalFormatting sqref="DB50">
    <cfRule type="expression" dxfId="7143" priority="17736" stopIfTrue="1">
      <formula>CZ$4&lt;TODAY()</formula>
    </cfRule>
    <cfRule type="expression" dxfId="7142" priority="17737" stopIfTrue="1">
      <formula>WEEKDAY(CZ$4)=6</formula>
    </cfRule>
  </conditionalFormatting>
  <conditionalFormatting sqref="DA49">
    <cfRule type="expression" dxfId="7141" priority="17730" stopIfTrue="1">
      <formula>CZ$4&lt;TODAY()</formula>
    </cfRule>
    <cfRule type="expression" dxfId="7140" priority="17731" stopIfTrue="1">
      <formula>WEEKDAY(CZ$4)=6</formula>
    </cfRule>
  </conditionalFormatting>
  <conditionalFormatting sqref="DB49">
    <cfRule type="expression" dxfId="7139" priority="17732" stopIfTrue="1">
      <formula>CZ$4&lt;TODAY()</formula>
    </cfRule>
    <cfRule type="expression" dxfId="7138" priority="17733" stopIfTrue="1">
      <formula>WEEKDAY(CZ$4)=6</formula>
    </cfRule>
  </conditionalFormatting>
  <conditionalFormatting sqref="CT53">
    <cfRule type="expression" dxfId="7137" priority="17708" stopIfTrue="1">
      <formula>CT$4&lt;TODAY()</formula>
    </cfRule>
    <cfRule type="expression" dxfId="7136" priority="17709" stopIfTrue="1">
      <formula>WEEKDAY(CT$4)=6</formula>
    </cfRule>
  </conditionalFormatting>
  <conditionalFormatting sqref="DT48">
    <cfRule type="expression" dxfId="7135" priority="17610" stopIfTrue="1">
      <formula>DR$4&lt;TODAY()</formula>
    </cfRule>
    <cfRule type="expression" dxfId="7134" priority="17611" stopIfTrue="1">
      <formula>WEEKDAY(DR$4)=6</formula>
    </cfRule>
  </conditionalFormatting>
  <conditionalFormatting sqref="DS48">
    <cfRule type="expression" dxfId="7133" priority="17609" stopIfTrue="1">
      <formula>DR$4&lt;TODAY()</formula>
    </cfRule>
  </conditionalFormatting>
  <conditionalFormatting sqref="DT50:DT51">
    <cfRule type="expression" dxfId="7132" priority="17589" stopIfTrue="1">
      <formula>DR$4&lt;TODAY()</formula>
    </cfRule>
    <cfRule type="expression" dxfId="7131" priority="17590" stopIfTrue="1">
      <formula>WEEKDAY(DR$4)=6</formula>
    </cfRule>
  </conditionalFormatting>
  <conditionalFormatting sqref="DS51">
    <cfRule type="expression" dxfId="7130" priority="17588" stopIfTrue="1">
      <formula>DR$4&lt;TODAY()</formula>
    </cfRule>
  </conditionalFormatting>
  <conditionalFormatting sqref="DS51">
    <cfRule type="expression" dxfId="7129" priority="17587" stopIfTrue="1">
      <formula>DR$4&lt;TODAY()</formula>
    </cfRule>
  </conditionalFormatting>
  <conditionalFormatting sqref="DS51">
    <cfRule type="expression" dxfId="7128" priority="17586" stopIfTrue="1">
      <formula>DR$4&lt;TODAY()</formula>
    </cfRule>
  </conditionalFormatting>
  <conditionalFormatting sqref="DS51">
    <cfRule type="expression" dxfId="7127" priority="17585" stopIfTrue="1">
      <formula>DR$4&lt;TODAY()</formula>
    </cfRule>
  </conditionalFormatting>
  <conditionalFormatting sqref="DS51">
    <cfRule type="expression" dxfId="7126" priority="17584" stopIfTrue="1">
      <formula>DR$4&lt;TODAY()</formula>
    </cfRule>
  </conditionalFormatting>
  <conditionalFormatting sqref="DS51">
    <cfRule type="expression" dxfId="7125" priority="17583" stopIfTrue="1">
      <formula>DR$4&lt;TODAY()</formula>
    </cfRule>
  </conditionalFormatting>
  <conditionalFormatting sqref="DS51">
    <cfRule type="expression" dxfId="7124" priority="17582" stopIfTrue="1">
      <formula>DR$4&lt;TODAY()</formula>
    </cfRule>
  </conditionalFormatting>
  <conditionalFormatting sqref="DS51">
    <cfRule type="expression" dxfId="7123" priority="17581" stopIfTrue="1">
      <formula>DR$4&lt;TODAY()</formula>
    </cfRule>
  </conditionalFormatting>
  <conditionalFormatting sqref="DS51">
    <cfRule type="expression" dxfId="7122" priority="17580" stopIfTrue="1">
      <formula>DR$4&lt;TODAY()</formula>
    </cfRule>
  </conditionalFormatting>
  <conditionalFormatting sqref="DS51">
    <cfRule type="expression" dxfId="7121" priority="17579" stopIfTrue="1">
      <formula>DR$4&lt;TODAY()</formula>
    </cfRule>
  </conditionalFormatting>
  <conditionalFormatting sqref="DS51">
    <cfRule type="expression" dxfId="7120" priority="17578" stopIfTrue="1">
      <formula>DR$4&lt;TODAY()</formula>
    </cfRule>
  </conditionalFormatting>
  <conditionalFormatting sqref="DS51">
    <cfRule type="expression" dxfId="7119" priority="17577" stopIfTrue="1">
      <formula>DR$4&lt;TODAY()</formula>
    </cfRule>
  </conditionalFormatting>
  <conditionalFormatting sqref="DS51">
    <cfRule type="expression" dxfId="7118" priority="17576" stopIfTrue="1">
      <formula>DR$4&lt;TODAY()</formula>
    </cfRule>
  </conditionalFormatting>
  <conditionalFormatting sqref="DS51">
    <cfRule type="expression" dxfId="7117" priority="17575" stopIfTrue="1">
      <formula>DR$4&lt;TODAY()</formula>
    </cfRule>
  </conditionalFormatting>
  <conditionalFormatting sqref="DS51">
    <cfRule type="expression" dxfId="7116" priority="17574" stopIfTrue="1">
      <formula>DR$4&lt;TODAY()</formula>
    </cfRule>
  </conditionalFormatting>
  <conditionalFormatting sqref="DS51">
    <cfRule type="expression" dxfId="7115" priority="17573" stopIfTrue="1">
      <formula>DR$4&lt;TODAY()</formula>
    </cfRule>
  </conditionalFormatting>
  <conditionalFormatting sqref="DS51">
    <cfRule type="expression" dxfId="7114" priority="17572" stopIfTrue="1">
      <formula>DR$4&lt;TODAY()</formula>
    </cfRule>
  </conditionalFormatting>
  <conditionalFormatting sqref="DS51">
    <cfRule type="expression" dxfId="7113" priority="17571" stopIfTrue="1">
      <formula>DR$4&lt;TODAY()</formula>
    </cfRule>
  </conditionalFormatting>
  <conditionalFormatting sqref="DS51">
    <cfRule type="expression" dxfId="7112" priority="17570" stopIfTrue="1">
      <formula>DR$4&lt;TODAY()</formula>
    </cfRule>
  </conditionalFormatting>
  <conditionalFormatting sqref="DS51">
    <cfRule type="expression" dxfId="7111" priority="17569" stopIfTrue="1">
      <formula>DR$4&lt;TODAY()</formula>
    </cfRule>
  </conditionalFormatting>
  <conditionalFormatting sqref="DS51">
    <cfRule type="expression" dxfId="7110" priority="17568" stopIfTrue="1">
      <formula>DR$4&lt;TODAY()</formula>
    </cfRule>
  </conditionalFormatting>
  <conditionalFormatting sqref="DS51">
    <cfRule type="expression" dxfId="7109" priority="17567" stopIfTrue="1">
      <formula>DR$4&lt;TODAY()</formula>
    </cfRule>
  </conditionalFormatting>
  <conditionalFormatting sqref="DS51">
    <cfRule type="expression" dxfId="7108" priority="17566" stopIfTrue="1">
      <formula>DR$4&lt;TODAY()</formula>
    </cfRule>
  </conditionalFormatting>
  <conditionalFormatting sqref="DS51">
    <cfRule type="expression" dxfId="7107" priority="17565" stopIfTrue="1">
      <formula>DR$4&lt;TODAY()</formula>
    </cfRule>
  </conditionalFormatting>
  <conditionalFormatting sqref="DS51">
    <cfRule type="expression" dxfId="7106" priority="17564" stopIfTrue="1">
      <formula>DR$4&lt;TODAY()</formula>
    </cfRule>
  </conditionalFormatting>
  <conditionalFormatting sqref="DS51">
    <cfRule type="expression" dxfId="7105" priority="17563" stopIfTrue="1">
      <formula>DR$4&lt;TODAY()</formula>
    </cfRule>
  </conditionalFormatting>
  <conditionalFormatting sqref="DS51">
    <cfRule type="expression" dxfId="7104" priority="17562" stopIfTrue="1">
      <formula>DR$4&lt;TODAY()</formula>
    </cfRule>
  </conditionalFormatting>
  <conditionalFormatting sqref="DS51">
    <cfRule type="expression" dxfId="7103" priority="17561" stopIfTrue="1">
      <formula>DR$4&lt;TODAY()</formula>
    </cfRule>
  </conditionalFormatting>
  <conditionalFormatting sqref="DS51">
    <cfRule type="expression" dxfId="7102" priority="17560" stopIfTrue="1">
      <formula>DR$4&lt;TODAY()</formula>
    </cfRule>
  </conditionalFormatting>
  <conditionalFormatting sqref="DS51">
    <cfRule type="expression" dxfId="7101" priority="17559" stopIfTrue="1">
      <formula>DR$4&lt;TODAY()</formula>
    </cfRule>
  </conditionalFormatting>
  <conditionalFormatting sqref="DS51">
    <cfRule type="expression" dxfId="7100" priority="17558" stopIfTrue="1">
      <formula>DR$4&lt;TODAY()</formula>
    </cfRule>
  </conditionalFormatting>
  <conditionalFormatting sqref="DS51">
    <cfRule type="expression" dxfId="7099" priority="17557" stopIfTrue="1">
      <formula>DR$4&lt;TODAY()</formula>
    </cfRule>
  </conditionalFormatting>
  <conditionalFormatting sqref="DS51">
    <cfRule type="expression" dxfId="7098" priority="17556" stopIfTrue="1">
      <formula>DR$4&lt;TODAY()</formula>
    </cfRule>
  </conditionalFormatting>
  <conditionalFormatting sqref="DS51">
    <cfRule type="expression" dxfId="7097" priority="17555" stopIfTrue="1">
      <formula>DR$4&lt;TODAY()</formula>
    </cfRule>
  </conditionalFormatting>
  <conditionalFormatting sqref="DS51">
    <cfRule type="expression" dxfId="7096" priority="17554" stopIfTrue="1">
      <formula>DR$4&lt;TODAY()</formula>
    </cfRule>
  </conditionalFormatting>
  <conditionalFormatting sqref="DS51">
    <cfRule type="expression" dxfId="7095" priority="17553" stopIfTrue="1">
      <formula>DR$4&lt;TODAY()</formula>
    </cfRule>
  </conditionalFormatting>
  <conditionalFormatting sqref="DS51">
    <cfRule type="expression" dxfId="7094" priority="17552" stopIfTrue="1">
      <formula>DR$4&lt;TODAY()</formula>
    </cfRule>
  </conditionalFormatting>
  <conditionalFormatting sqref="DS51">
    <cfRule type="expression" dxfId="7093" priority="17551" stopIfTrue="1">
      <formula>DR$4&lt;TODAY()</formula>
    </cfRule>
  </conditionalFormatting>
  <conditionalFormatting sqref="DS51">
    <cfRule type="expression" dxfId="7092" priority="17550" stopIfTrue="1">
      <formula>DR$4&lt;TODAY()</formula>
    </cfRule>
  </conditionalFormatting>
  <conditionalFormatting sqref="DS51">
    <cfRule type="expression" dxfId="7091" priority="17549" stopIfTrue="1">
      <formula>DR$4&lt;TODAY()</formula>
    </cfRule>
  </conditionalFormatting>
  <conditionalFormatting sqref="DS51">
    <cfRule type="expression" dxfId="7090" priority="17548" stopIfTrue="1">
      <formula>DR$4&lt;TODAY()</formula>
    </cfRule>
  </conditionalFormatting>
  <conditionalFormatting sqref="DS51">
    <cfRule type="expression" dxfId="7089" priority="17547" stopIfTrue="1">
      <formula>DR$4&lt;TODAY()</formula>
    </cfRule>
  </conditionalFormatting>
  <conditionalFormatting sqref="DS51">
    <cfRule type="expression" dxfId="7088" priority="17546" stopIfTrue="1">
      <formula>DR$4&lt;TODAY()</formula>
    </cfRule>
  </conditionalFormatting>
  <conditionalFormatting sqref="DS51">
    <cfRule type="expression" dxfId="7087" priority="17545" stopIfTrue="1">
      <formula>DR$4&lt;TODAY()</formula>
    </cfRule>
  </conditionalFormatting>
  <conditionalFormatting sqref="DS51">
    <cfRule type="expression" dxfId="7086" priority="17544" stopIfTrue="1">
      <formula>DR$4&lt;TODAY()</formula>
    </cfRule>
  </conditionalFormatting>
  <conditionalFormatting sqref="DS51">
    <cfRule type="expression" dxfId="7085" priority="17543" stopIfTrue="1">
      <formula>DR$4&lt;TODAY()</formula>
    </cfRule>
  </conditionalFormatting>
  <conditionalFormatting sqref="DS51">
    <cfRule type="expression" dxfId="7084" priority="17542" stopIfTrue="1">
      <formula>DR$4&lt;TODAY()</formula>
    </cfRule>
  </conditionalFormatting>
  <conditionalFormatting sqref="DS51">
    <cfRule type="expression" dxfId="7083" priority="17447" stopIfTrue="1">
      <formula>DR$4&lt;TODAY()</formula>
    </cfRule>
  </conditionalFormatting>
  <conditionalFormatting sqref="CY54">
    <cfRule type="expression" dxfId="7082" priority="17399" stopIfTrue="1">
      <formula>CW$4&lt;TODAY()</formula>
    </cfRule>
    <cfRule type="expression" dxfId="7081" priority="17400" stopIfTrue="1">
      <formula>WEEKDAY(CW$4)=6</formula>
    </cfRule>
  </conditionalFormatting>
  <conditionalFormatting sqref="DS58:DS59">
    <cfRule type="expression" dxfId="7080" priority="17358" stopIfTrue="1">
      <formula>DR$4&lt;TODAY()</formula>
    </cfRule>
  </conditionalFormatting>
  <conditionalFormatting sqref="DS58:DS59">
    <cfRule type="expression" dxfId="7079" priority="17357" stopIfTrue="1">
      <formula>DR$4&lt;TODAY()</formula>
    </cfRule>
  </conditionalFormatting>
  <conditionalFormatting sqref="DS58:DS59">
    <cfRule type="expression" dxfId="7078" priority="17356" stopIfTrue="1">
      <formula>DR$4&lt;TODAY()</formula>
    </cfRule>
  </conditionalFormatting>
  <conditionalFormatting sqref="DS58:DS59">
    <cfRule type="expression" dxfId="7077" priority="17355" stopIfTrue="1">
      <formula>DR$4&lt;TODAY()</formula>
    </cfRule>
  </conditionalFormatting>
  <conditionalFormatting sqref="DS58:DS59">
    <cfRule type="expression" dxfId="7076" priority="17354" stopIfTrue="1">
      <formula>DR$4&lt;TODAY()</formula>
    </cfRule>
  </conditionalFormatting>
  <conditionalFormatting sqref="DS58:DS59">
    <cfRule type="expression" dxfId="7075" priority="17353" stopIfTrue="1">
      <formula>DR$4&lt;TODAY()</formula>
    </cfRule>
  </conditionalFormatting>
  <conditionalFormatting sqref="DS58:DS59">
    <cfRule type="expression" dxfId="7074" priority="17352" stopIfTrue="1">
      <formula>DR$4&lt;TODAY()</formula>
    </cfRule>
  </conditionalFormatting>
  <conditionalFormatting sqref="DS58:DS59">
    <cfRule type="expression" dxfId="7073" priority="17351" stopIfTrue="1">
      <formula>DR$4&lt;TODAY()</formula>
    </cfRule>
  </conditionalFormatting>
  <conditionalFormatting sqref="DS58:DS59">
    <cfRule type="expression" dxfId="7072" priority="17350" stopIfTrue="1">
      <formula>DR$4&lt;TODAY()</formula>
    </cfRule>
  </conditionalFormatting>
  <conditionalFormatting sqref="DS58:DS59">
    <cfRule type="expression" dxfId="7071" priority="17349" stopIfTrue="1">
      <formula>DR$4&lt;TODAY()</formula>
    </cfRule>
  </conditionalFormatting>
  <conditionalFormatting sqref="DS58:DS59">
    <cfRule type="expression" dxfId="7070" priority="17348" stopIfTrue="1">
      <formula>DR$4&lt;TODAY()</formula>
    </cfRule>
  </conditionalFormatting>
  <conditionalFormatting sqref="DS58:DS59">
    <cfRule type="expression" dxfId="7069" priority="17347" stopIfTrue="1">
      <formula>DR$4&lt;TODAY()</formula>
    </cfRule>
  </conditionalFormatting>
  <conditionalFormatting sqref="DS58:DS59">
    <cfRule type="expression" dxfId="7068" priority="17346" stopIfTrue="1">
      <formula>DR$4&lt;TODAY()</formula>
    </cfRule>
  </conditionalFormatting>
  <conditionalFormatting sqref="DS58:DS59">
    <cfRule type="expression" dxfId="7067" priority="17345" stopIfTrue="1">
      <formula>DR$4&lt;TODAY()</formula>
    </cfRule>
  </conditionalFormatting>
  <conditionalFormatting sqref="DS58:DS59">
    <cfRule type="expression" dxfId="7066" priority="17344" stopIfTrue="1">
      <formula>DR$4&lt;TODAY()</formula>
    </cfRule>
  </conditionalFormatting>
  <conditionalFormatting sqref="DS58:DS59">
    <cfRule type="expression" dxfId="7065" priority="17343" stopIfTrue="1">
      <formula>DR$4&lt;TODAY()</formula>
    </cfRule>
  </conditionalFormatting>
  <conditionalFormatting sqref="DS58:DS59">
    <cfRule type="expression" dxfId="7064" priority="17342" stopIfTrue="1">
      <formula>DR$4&lt;TODAY()</formula>
    </cfRule>
  </conditionalFormatting>
  <conditionalFormatting sqref="DS58:DS59">
    <cfRule type="expression" dxfId="7063" priority="17341" stopIfTrue="1">
      <formula>DR$4&lt;TODAY()</formula>
    </cfRule>
  </conditionalFormatting>
  <conditionalFormatting sqref="DS58:DS59">
    <cfRule type="expression" dxfId="7062" priority="17340" stopIfTrue="1">
      <formula>DR$4&lt;TODAY()</formula>
    </cfRule>
  </conditionalFormatting>
  <conditionalFormatting sqref="DS58:DS59">
    <cfRule type="expression" dxfId="7061" priority="17339" stopIfTrue="1">
      <formula>DR$4&lt;TODAY()</formula>
    </cfRule>
  </conditionalFormatting>
  <conditionalFormatting sqref="DS58:DS59">
    <cfRule type="expression" dxfId="7060" priority="17338" stopIfTrue="1">
      <formula>DR$4&lt;TODAY()</formula>
    </cfRule>
  </conditionalFormatting>
  <conditionalFormatting sqref="DS58:DS59">
    <cfRule type="expression" dxfId="7059" priority="17337" stopIfTrue="1">
      <formula>DR$4&lt;TODAY()</formula>
    </cfRule>
  </conditionalFormatting>
  <conditionalFormatting sqref="DS58:DS59">
    <cfRule type="expression" dxfId="7058" priority="17336" stopIfTrue="1">
      <formula>DR$4&lt;TODAY()</formula>
    </cfRule>
  </conditionalFormatting>
  <conditionalFormatting sqref="DS54">
    <cfRule type="expression" dxfId="7057" priority="17335" stopIfTrue="1">
      <formula>DR$4&lt;TODAY()</formula>
    </cfRule>
  </conditionalFormatting>
  <conditionalFormatting sqref="DS54">
    <cfRule type="expression" dxfId="7056" priority="17334" stopIfTrue="1">
      <formula>DR$4&lt;TODAY()</formula>
    </cfRule>
  </conditionalFormatting>
  <conditionalFormatting sqref="DS54">
    <cfRule type="expression" dxfId="7055" priority="17333" stopIfTrue="1">
      <formula>DR$4&lt;TODAY()</formula>
    </cfRule>
  </conditionalFormatting>
  <conditionalFormatting sqref="DS54">
    <cfRule type="expression" dxfId="7054" priority="17332" stopIfTrue="1">
      <formula>DR$4&lt;TODAY()</formula>
    </cfRule>
  </conditionalFormatting>
  <conditionalFormatting sqref="DS54">
    <cfRule type="expression" dxfId="7053" priority="17331" stopIfTrue="1">
      <formula>DR$4&lt;TODAY()</formula>
    </cfRule>
  </conditionalFormatting>
  <conditionalFormatting sqref="DS54">
    <cfRule type="expression" dxfId="7052" priority="17330" stopIfTrue="1">
      <formula>DR$4&lt;TODAY()</formula>
    </cfRule>
  </conditionalFormatting>
  <conditionalFormatting sqref="DS54">
    <cfRule type="expression" dxfId="7051" priority="17329" stopIfTrue="1">
      <formula>DR$4&lt;TODAY()</formula>
    </cfRule>
  </conditionalFormatting>
  <conditionalFormatting sqref="DS54">
    <cfRule type="expression" dxfId="7050" priority="17328" stopIfTrue="1">
      <formula>DR$4&lt;TODAY()</formula>
    </cfRule>
  </conditionalFormatting>
  <conditionalFormatting sqref="DS54">
    <cfRule type="expression" dxfId="7049" priority="17327" stopIfTrue="1">
      <formula>DR$4&lt;TODAY()</formula>
    </cfRule>
  </conditionalFormatting>
  <conditionalFormatting sqref="DS54">
    <cfRule type="expression" dxfId="7048" priority="17326" stopIfTrue="1">
      <formula>DR$4&lt;TODAY()</formula>
    </cfRule>
  </conditionalFormatting>
  <conditionalFormatting sqref="DS54">
    <cfRule type="expression" dxfId="7047" priority="17325" stopIfTrue="1">
      <formula>DR$4&lt;TODAY()</formula>
    </cfRule>
  </conditionalFormatting>
  <conditionalFormatting sqref="DS54">
    <cfRule type="expression" dxfId="7046" priority="17324" stopIfTrue="1">
      <formula>DR$4&lt;TODAY()</formula>
    </cfRule>
  </conditionalFormatting>
  <conditionalFormatting sqref="DS54">
    <cfRule type="expression" dxfId="7045" priority="17323" stopIfTrue="1">
      <formula>DR$4&lt;TODAY()</formula>
    </cfRule>
  </conditionalFormatting>
  <conditionalFormatting sqref="DS54">
    <cfRule type="expression" dxfId="7044" priority="17322" stopIfTrue="1">
      <formula>DR$4&lt;TODAY()</formula>
    </cfRule>
  </conditionalFormatting>
  <conditionalFormatting sqref="DS54">
    <cfRule type="expression" dxfId="7043" priority="17321" stopIfTrue="1">
      <formula>DR$4&lt;TODAY()</formula>
    </cfRule>
  </conditionalFormatting>
  <conditionalFormatting sqref="DS54">
    <cfRule type="expression" dxfId="7042" priority="17320" stopIfTrue="1">
      <formula>DR$4&lt;TODAY()</formula>
    </cfRule>
  </conditionalFormatting>
  <conditionalFormatting sqref="DS54">
    <cfRule type="expression" dxfId="7041" priority="17319" stopIfTrue="1">
      <formula>DR$4&lt;TODAY()</formula>
    </cfRule>
  </conditionalFormatting>
  <conditionalFormatting sqref="DS54">
    <cfRule type="expression" dxfId="7040" priority="17318" stopIfTrue="1">
      <formula>DR$4&lt;TODAY()</formula>
    </cfRule>
  </conditionalFormatting>
  <conditionalFormatting sqref="DS54">
    <cfRule type="expression" dxfId="7039" priority="17317" stopIfTrue="1">
      <formula>DR$4&lt;TODAY()</formula>
    </cfRule>
  </conditionalFormatting>
  <conditionalFormatting sqref="DS54">
    <cfRule type="expression" dxfId="7038" priority="17316" stopIfTrue="1">
      <formula>DR$4&lt;TODAY()</formula>
    </cfRule>
  </conditionalFormatting>
  <conditionalFormatting sqref="DS54">
    <cfRule type="expression" dxfId="7037" priority="17315" stopIfTrue="1">
      <formula>DR$4&lt;TODAY()</formula>
    </cfRule>
  </conditionalFormatting>
  <conditionalFormatting sqref="DS54">
    <cfRule type="expression" dxfId="7036" priority="17314" stopIfTrue="1">
      <formula>DR$4&lt;TODAY()</formula>
    </cfRule>
  </conditionalFormatting>
  <conditionalFormatting sqref="DS54">
    <cfRule type="expression" dxfId="7035" priority="17313" stopIfTrue="1">
      <formula>DR$4&lt;TODAY()</formula>
    </cfRule>
  </conditionalFormatting>
  <conditionalFormatting sqref="DS58:DS59">
    <cfRule type="expression" dxfId="7034" priority="17312" stopIfTrue="1">
      <formula>DR$4&lt;TODAY()</formula>
    </cfRule>
  </conditionalFormatting>
  <conditionalFormatting sqref="DS58:DS59">
    <cfRule type="expression" dxfId="7033" priority="17311" stopIfTrue="1">
      <formula>DR$4&lt;TODAY()</formula>
    </cfRule>
  </conditionalFormatting>
  <conditionalFormatting sqref="DS58:DS59">
    <cfRule type="expression" dxfId="7032" priority="17310" stopIfTrue="1">
      <formula>DR$4&lt;TODAY()</formula>
    </cfRule>
  </conditionalFormatting>
  <conditionalFormatting sqref="DS58:DS59">
    <cfRule type="expression" dxfId="7031" priority="17309" stopIfTrue="1">
      <formula>DR$4&lt;TODAY()</formula>
    </cfRule>
  </conditionalFormatting>
  <conditionalFormatting sqref="DS58:DS59">
    <cfRule type="expression" dxfId="7030" priority="17308" stopIfTrue="1">
      <formula>DR$4&lt;TODAY()</formula>
    </cfRule>
  </conditionalFormatting>
  <conditionalFormatting sqref="DS58:DS59">
    <cfRule type="expression" dxfId="7029" priority="17307" stopIfTrue="1">
      <formula>DR$4&lt;TODAY()</formula>
    </cfRule>
  </conditionalFormatting>
  <conditionalFormatting sqref="DS58:DS59">
    <cfRule type="expression" dxfId="7028" priority="17306" stopIfTrue="1">
      <formula>DR$4&lt;TODAY()</formula>
    </cfRule>
  </conditionalFormatting>
  <conditionalFormatting sqref="DS58:DS59">
    <cfRule type="expression" dxfId="7027" priority="17305" stopIfTrue="1">
      <formula>DR$4&lt;TODAY()</formula>
    </cfRule>
  </conditionalFormatting>
  <conditionalFormatting sqref="DS58:DS59">
    <cfRule type="expression" dxfId="7026" priority="17304" stopIfTrue="1">
      <formula>DR$4&lt;TODAY()</formula>
    </cfRule>
  </conditionalFormatting>
  <conditionalFormatting sqref="DS58:DS59">
    <cfRule type="expression" dxfId="7025" priority="17303" stopIfTrue="1">
      <formula>DR$4&lt;TODAY()</formula>
    </cfRule>
  </conditionalFormatting>
  <conditionalFormatting sqref="DS58:DS59">
    <cfRule type="expression" dxfId="7024" priority="17302" stopIfTrue="1">
      <formula>DR$4&lt;TODAY()</formula>
    </cfRule>
  </conditionalFormatting>
  <conditionalFormatting sqref="DS58:DS59">
    <cfRule type="expression" dxfId="7023" priority="17301" stopIfTrue="1">
      <formula>DR$4&lt;TODAY()</formula>
    </cfRule>
  </conditionalFormatting>
  <conditionalFormatting sqref="DS58:DS59">
    <cfRule type="expression" dxfId="7022" priority="17300" stopIfTrue="1">
      <formula>DR$4&lt;TODAY()</formula>
    </cfRule>
  </conditionalFormatting>
  <conditionalFormatting sqref="DS58:DS59">
    <cfRule type="expression" dxfId="7021" priority="17299" stopIfTrue="1">
      <formula>DR$4&lt;TODAY()</formula>
    </cfRule>
  </conditionalFormatting>
  <conditionalFormatting sqref="DS58:DS59">
    <cfRule type="expression" dxfId="7020" priority="17298" stopIfTrue="1">
      <formula>DR$4&lt;TODAY()</formula>
    </cfRule>
  </conditionalFormatting>
  <conditionalFormatting sqref="DS58:DS59">
    <cfRule type="expression" dxfId="7019" priority="17297" stopIfTrue="1">
      <formula>DR$4&lt;TODAY()</formula>
    </cfRule>
  </conditionalFormatting>
  <conditionalFormatting sqref="DS58:DS59">
    <cfRule type="expression" dxfId="7018" priority="17296" stopIfTrue="1">
      <formula>DR$4&lt;TODAY()</formula>
    </cfRule>
  </conditionalFormatting>
  <conditionalFormatting sqref="DS58:DS59">
    <cfRule type="expression" dxfId="7017" priority="17295" stopIfTrue="1">
      <formula>DR$4&lt;TODAY()</formula>
    </cfRule>
  </conditionalFormatting>
  <conditionalFormatting sqref="DS58:DS59">
    <cfRule type="expression" dxfId="7016" priority="17294" stopIfTrue="1">
      <formula>DR$4&lt;TODAY()</formula>
    </cfRule>
  </conditionalFormatting>
  <conditionalFormatting sqref="DS58:DS59">
    <cfRule type="expression" dxfId="7015" priority="17293" stopIfTrue="1">
      <formula>DR$4&lt;TODAY()</formula>
    </cfRule>
  </conditionalFormatting>
  <conditionalFormatting sqref="DS58:DS59">
    <cfRule type="expression" dxfId="7014" priority="17292" stopIfTrue="1">
      <formula>DR$4&lt;TODAY()</formula>
    </cfRule>
  </conditionalFormatting>
  <conditionalFormatting sqref="DS58:DS59">
    <cfRule type="expression" dxfId="7013" priority="17291" stopIfTrue="1">
      <formula>DR$4&lt;TODAY()</formula>
    </cfRule>
  </conditionalFormatting>
  <conditionalFormatting sqref="DS58:DS59">
    <cfRule type="expression" dxfId="7012" priority="17290" stopIfTrue="1">
      <formula>DR$4&lt;TODAY()</formula>
    </cfRule>
  </conditionalFormatting>
  <conditionalFormatting sqref="DS58:DS59">
    <cfRule type="expression" dxfId="7011" priority="17289" stopIfTrue="1">
      <formula>DR$4&lt;TODAY()</formula>
    </cfRule>
  </conditionalFormatting>
  <conditionalFormatting sqref="DS54">
    <cfRule type="expression" dxfId="7010" priority="17288" stopIfTrue="1">
      <formula>DR$4&lt;TODAY()</formula>
    </cfRule>
  </conditionalFormatting>
  <conditionalFormatting sqref="DS54">
    <cfRule type="expression" dxfId="7009" priority="17287" stopIfTrue="1">
      <formula>DR$4&lt;TODAY()</formula>
    </cfRule>
  </conditionalFormatting>
  <conditionalFormatting sqref="DS54">
    <cfRule type="expression" dxfId="7008" priority="17286" stopIfTrue="1">
      <formula>DR$4&lt;TODAY()</formula>
    </cfRule>
  </conditionalFormatting>
  <conditionalFormatting sqref="DS54">
    <cfRule type="expression" dxfId="7007" priority="17285" stopIfTrue="1">
      <formula>DR$4&lt;TODAY()</formula>
    </cfRule>
  </conditionalFormatting>
  <conditionalFormatting sqref="DS54">
    <cfRule type="expression" dxfId="7006" priority="17284" stopIfTrue="1">
      <formula>DR$4&lt;TODAY()</formula>
    </cfRule>
  </conditionalFormatting>
  <conditionalFormatting sqref="DS54">
    <cfRule type="expression" dxfId="7005" priority="17283" stopIfTrue="1">
      <formula>DR$4&lt;TODAY()</formula>
    </cfRule>
  </conditionalFormatting>
  <conditionalFormatting sqref="DS54">
    <cfRule type="expression" dxfId="7004" priority="17282" stopIfTrue="1">
      <formula>DR$4&lt;TODAY()</formula>
    </cfRule>
  </conditionalFormatting>
  <conditionalFormatting sqref="DS54">
    <cfRule type="expression" dxfId="7003" priority="17281" stopIfTrue="1">
      <formula>DR$4&lt;TODAY()</formula>
    </cfRule>
  </conditionalFormatting>
  <conditionalFormatting sqref="DS54">
    <cfRule type="expression" dxfId="7002" priority="17280" stopIfTrue="1">
      <formula>DR$4&lt;TODAY()</formula>
    </cfRule>
  </conditionalFormatting>
  <conditionalFormatting sqref="DS54">
    <cfRule type="expression" dxfId="7001" priority="17279" stopIfTrue="1">
      <formula>DR$4&lt;TODAY()</formula>
    </cfRule>
  </conditionalFormatting>
  <conditionalFormatting sqref="DS54">
    <cfRule type="expression" dxfId="7000" priority="17278" stopIfTrue="1">
      <formula>DR$4&lt;TODAY()</formula>
    </cfRule>
  </conditionalFormatting>
  <conditionalFormatting sqref="DS54">
    <cfRule type="expression" dxfId="6999" priority="17277" stopIfTrue="1">
      <formula>DR$4&lt;TODAY()</formula>
    </cfRule>
  </conditionalFormatting>
  <conditionalFormatting sqref="DS54">
    <cfRule type="expression" dxfId="6998" priority="17276" stopIfTrue="1">
      <formula>DR$4&lt;TODAY()</formula>
    </cfRule>
  </conditionalFormatting>
  <conditionalFormatting sqref="DS54">
    <cfRule type="expression" dxfId="6997" priority="17275" stopIfTrue="1">
      <formula>DR$4&lt;TODAY()</formula>
    </cfRule>
  </conditionalFormatting>
  <conditionalFormatting sqref="DS54">
    <cfRule type="expression" dxfId="6996" priority="17274" stopIfTrue="1">
      <formula>DR$4&lt;TODAY()</formula>
    </cfRule>
  </conditionalFormatting>
  <conditionalFormatting sqref="DS54">
    <cfRule type="expression" dxfId="6995" priority="17273" stopIfTrue="1">
      <formula>DR$4&lt;TODAY()</formula>
    </cfRule>
  </conditionalFormatting>
  <conditionalFormatting sqref="DS54">
    <cfRule type="expression" dxfId="6994" priority="17272" stopIfTrue="1">
      <formula>DR$4&lt;TODAY()</formula>
    </cfRule>
  </conditionalFormatting>
  <conditionalFormatting sqref="DS54">
    <cfRule type="expression" dxfId="6993" priority="17271" stopIfTrue="1">
      <formula>DR$4&lt;TODAY()</formula>
    </cfRule>
  </conditionalFormatting>
  <conditionalFormatting sqref="DS54">
    <cfRule type="expression" dxfId="6992" priority="17270" stopIfTrue="1">
      <formula>DR$4&lt;TODAY()</formula>
    </cfRule>
  </conditionalFormatting>
  <conditionalFormatting sqref="DS54">
    <cfRule type="expression" dxfId="6991" priority="17269" stopIfTrue="1">
      <formula>DR$4&lt;TODAY()</formula>
    </cfRule>
  </conditionalFormatting>
  <conditionalFormatting sqref="DS54">
    <cfRule type="expression" dxfId="6990" priority="17268" stopIfTrue="1">
      <formula>DR$4&lt;TODAY()</formula>
    </cfRule>
  </conditionalFormatting>
  <conditionalFormatting sqref="DS54">
    <cfRule type="expression" dxfId="6989" priority="17267" stopIfTrue="1">
      <formula>DR$4&lt;TODAY()</formula>
    </cfRule>
  </conditionalFormatting>
  <conditionalFormatting sqref="DS54">
    <cfRule type="expression" dxfId="6988" priority="17266" stopIfTrue="1">
      <formula>DR$4&lt;TODAY()</formula>
    </cfRule>
  </conditionalFormatting>
  <conditionalFormatting sqref="DS54">
    <cfRule type="expression" dxfId="6987" priority="17265" stopIfTrue="1">
      <formula>DR$4&lt;TODAY()</formula>
    </cfRule>
  </conditionalFormatting>
  <conditionalFormatting sqref="DS55">
    <cfRule type="expression" dxfId="6986" priority="17242" stopIfTrue="1">
      <formula>DR$4&lt;TODAY()</formula>
    </cfRule>
  </conditionalFormatting>
  <conditionalFormatting sqref="DS57">
    <cfRule type="expression" dxfId="6985" priority="17217" stopIfTrue="1">
      <formula>DR$4&lt;TODAY()</formula>
    </cfRule>
  </conditionalFormatting>
  <conditionalFormatting sqref="DS57">
    <cfRule type="expression" dxfId="6984" priority="17215" stopIfTrue="1">
      <formula>DR$4&lt;TODAY()</formula>
    </cfRule>
  </conditionalFormatting>
  <conditionalFormatting sqref="DS57">
    <cfRule type="expression" dxfId="6983" priority="17214" stopIfTrue="1">
      <formula>DR$4&lt;TODAY()</formula>
    </cfRule>
  </conditionalFormatting>
  <conditionalFormatting sqref="DS57">
    <cfRule type="expression" dxfId="6982" priority="17213" stopIfTrue="1">
      <formula>DR$4&lt;TODAY()</formula>
    </cfRule>
  </conditionalFormatting>
  <conditionalFormatting sqref="DS57">
    <cfRule type="expression" dxfId="6981" priority="17212" stopIfTrue="1">
      <formula>DR$4&lt;TODAY()</formula>
    </cfRule>
  </conditionalFormatting>
  <conditionalFormatting sqref="DS57">
    <cfRule type="expression" dxfId="6980" priority="17211" stopIfTrue="1">
      <formula>DR$4&lt;TODAY()</formula>
    </cfRule>
  </conditionalFormatting>
  <conditionalFormatting sqref="DS57">
    <cfRule type="expression" dxfId="6979" priority="17210" stopIfTrue="1">
      <formula>DR$4&lt;TODAY()</formula>
    </cfRule>
  </conditionalFormatting>
  <conditionalFormatting sqref="DS57">
    <cfRule type="expression" dxfId="6978" priority="17209" stopIfTrue="1">
      <formula>DR$4&lt;TODAY()</formula>
    </cfRule>
  </conditionalFormatting>
  <conditionalFormatting sqref="DS57">
    <cfRule type="expression" dxfId="6977" priority="17208" stopIfTrue="1">
      <formula>DR$4&lt;TODAY()</formula>
    </cfRule>
  </conditionalFormatting>
  <conditionalFormatting sqref="DS57">
    <cfRule type="expression" dxfId="6976" priority="17207" stopIfTrue="1">
      <formula>DR$4&lt;TODAY()</formula>
    </cfRule>
  </conditionalFormatting>
  <conditionalFormatting sqref="DS57">
    <cfRule type="expression" dxfId="6975" priority="17206" stopIfTrue="1">
      <formula>DR$4&lt;TODAY()</formula>
    </cfRule>
  </conditionalFormatting>
  <conditionalFormatting sqref="DS57">
    <cfRule type="expression" dxfId="6974" priority="17205" stopIfTrue="1">
      <formula>DR$4&lt;TODAY()</formula>
    </cfRule>
  </conditionalFormatting>
  <conditionalFormatting sqref="DS57">
    <cfRule type="expression" dxfId="6973" priority="17204" stopIfTrue="1">
      <formula>DR$4&lt;TODAY()</formula>
    </cfRule>
  </conditionalFormatting>
  <conditionalFormatting sqref="DS57">
    <cfRule type="expression" dxfId="6972" priority="17203" stopIfTrue="1">
      <formula>DR$4&lt;TODAY()</formula>
    </cfRule>
  </conditionalFormatting>
  <conditionalFormatting sqref="DS57">
    <cfRule type="expression" dxfId="6971" priority="17202" stopIfTrue="1">
      <formula>DR$4&lt;TODAY()</formula>
    </cfRule>
  </conditionalFormatting>
  <conditionalFormatting sqref="DS57">
    <cfRule type="expression" dxfId="6970" priority="17201" stopIfTrue="1">
      <formula>DR$4&lt;TODAY()</formula>
    </cfRule>
  </conditionalFormatting>
  <conditionalFormatting sqref="DS57">
    <cfRule type="expression" dxfId="6969" priority="17200" stopIfTrue="1">
      <formula>DR$4&lt;TODAY()</formula>
    </cfRule>
  </conditionalFormatting>
  <conditionalFormatting sqref="DS57">
    <cfRule type="expression" dxfId="6968" priority="17199" stopIfTrue="1">
      <formula>DR$4&lt;TODAY()</formula>
    </cfRule>
  </conditionalFormatting>
  <conditionalFormatting sqref="DS57">
    <cfRule type="expression" dxfId="6967" priority="17198" stopIfTrue="1">
      <formula>DR$4&lt;TODAY()</formula>
    </cfRule>
  </conditionalFormatting>
  <conditionalFormatting sqref="DS57">
    <cfRule type="expression" dxfId="6966" priority="17197" stopIfTrue="1">
      <formula>DR$4&lt;TODAY()</formula>
    </cfRule>
  </conditionalFormatting>
  <conditionalFormatting sqref="DS57">
    <cfRule type="expression" dxfId="6965" priority="17196" stopIfTrue="1">
      <formula>DR$4&lt;TODAY()</formula>
    </cfRule>
  </conditionalFormatting>
  <conditionalFormatting sqref="DS57">
    <cfRule type="expression" dxfId="6964" priority="17195" stopIfTrue="1">
      <formula>DR$4&lt;TODAY()</formula>
    </cfRule>
  </conditionalFormatting>
  <conditionalFormatting sqref="DS57">
    <cfRule type="expression" dxfId="6963" priority="17194" stopIfTrue="1">
      <formula>DR$4&lt;TODAY()</formula>
    </cfRule>
  </conditionalFormatting>
  <conditionalFormatting sqref="DS57">
    <cfRule type="expression" dxfId="6962" priority="17193" stopIfTrue="1">
      <formula>DR$4&lt;TODAY()</formula>
    </cfRule>
  </conditionalFormatting>
  <conditionalFormatting sqref="DS57">
    <cfRule type="expression" dxfId="6961" priority="17192" stopIfTrue="1">
      <formula>DR$4&lt;TODAY()</formula>
    </cfRule>
  </conditionalFormatting>
  <conditionalFormatting sqref="DS54">
    <cfRule type="expression" dxfId="6960" priority="17097" stopIfTrue="1">
      <formula>DR$4&lt;TODAY()</formula>
    </cfRule>
  </conditionalFormatting>
  <conditionalFormatting sqref="DU48">
    <cfRule type="expression" dxfId="6959" priority="17059" stopIfTrue="1">
      <formula>DU$4&lt;TODAY()</formula>
    </cfRule>
    <cfRule type="expression" dxfId="6958" priority="17060" stopIfTrue="1">
      <formula>WEEKDAY(DU$4)=6</formula>
    </cfRule>
  </conditionalFormatting>
  <conditionalFormatting sqref="DV48">
    <cfRule type="expression" dxfId="6957" priority="17058" stopIfTrue="1">
      <formula>DU$4&lt;TODAY()</formula>
    </cfRule>
  </conditionalFormatting>
  <conditionalFormatting sqref="DV48">
    <cfRule type="expression" dxfId="6956" priority="17057" stopIfTrue="1">
      <formula>DU$4&lt;TODAY()</formula>
    </cfRule>
  </conditionalFormatting>
  <conditionalFormatting sqref="DV48">
    <cfRule type="expression" dxfId="6955" priority="17056" stopIfTrue="1">
      <formula>DU$4&lt;TODAY()</formula>
    </cfRule>
  </conditionalFormatting>
  <conditionalFormatting sqref="DV48">
    <cfRule type="expression" dxfId="6954" priority="17055" stopIfTrue="1">
      <formula>DU$4&lt;TODAY()</formula>
    </cfRule>
  </conditionalFormatting>
  <conditionalFormatting sqref="DV48">
    <cfRule type="expression" dxfId="6953" priority="17054" stopIfTrue="1">
      <formula>DU$4&lt;TODAY()</formula>
    </cfRule>
  </conditionalFormatting>
  <conditionalFormatting sqref="DV48">
    <cfRule type="expression" dxfId="6952" priority="17053" stopIfTrue="1">
      <formula>DU$4&lt;TODAY()</formula>
    </cfRule>
  </conditionalFormatting>
  <conditionalFormatting sqref="DV48">
    <cfRule type="expression" dxfId="6951" priority="17052" stopIfTrue="1">
      <formula>DU$4&lt;TODAY()</formula>
    </cfRule>
  </conditionalFormatting>
  <conditionalFormatting sqref="DV48">
    <cfRule type="expression" dxfId="6950" priority="17051" stopIfTrue="1">
      <formula>DU$4&lt;TODAY()</formula>
    </cfRule>
  </conditionalFormatting>
  <conditionalFormatting sqref="DV48">
    <cfRule type="expression" dxfId="6949" priority="17050" stopIfTrue="1">
      <formula>DU$4&lt;TODAY()</formula>
    </cfRule>
  </conditionalFormatting>
  <conditionalFormatting sqref="DV48">
    <cfRule type="expression" dxfId="6948" priority="17049" stopIfTrue="1">
      <formula>DU$4&lt;TODAY()</formula>
    </cfRule>
  </conditionalFormatting>
  <conditionalFormatting sqref="DV48">
    <cfRule type="expression" dxfId="6947" priority="17048" stopIfTrue="1">
      <formula>DU$4&lt;TODAY()</formula>
    </cfRule>
  </conditionalFormatting>
  <conditionalFormatting sqref="DV48">
    <cfRule type="expression" dxfId="6946" priority="17047" stopIfTrue="1">
      <formula>DU$4&lt;TODAY()</formula>
    </cfRule>
  </conditionalFormatting>
  <conditionalFormatting sqref="DV48">
    <cfRule type="expression" dxfId="6945" priority="17046" stopIfTrue="1">
      <formula>DU$4&lt;TODAY()</formula>
    </cfRule>
  </conditionalFormatting>
  <conditionalFormatting sqref="DV48">
    <cfRule type="expression" dxfId="6944" priority="17045" stopIfTrue="1">
      <formula>DU$4&lt;TODAY()</formula>
    </cfRule>
  </conditionalFormatting>
  <conditionalFormatting sqref="DV48">
    <cfRule type="expression" dxfId="6943" priority="17044" stopIfTrue="1">
      <formula>DU$4&lt;TODAY()</formula>
    </cfRule>
  </conditionalFormatting>
  <conditionalFormatting sqref="DV48">
    <cfRule type="expression" dxfId="6942" priority="17043" stopIfTrue="1">
      <formula>DU$4&lt;TODAY()</formula>
    </cfRule>
  </conditionalFormatting>
  <conditionalFormatting sqref="DV48">
    <cfRule type="expression" dxfId="6941" priority="17042" stopIfTrue="1">
      <formula>DU$4&lt;TODAY()</formula>
    </cfRule>
  </conditionalFormatting>
  <conditionalFormatting sqref="DV48">
    <cfRule type="expression" dxfId="6940" priority="17041" stopIfTrue="1">
      <formula>DU$4&lt;TODAY()</formula>
    </cfRule>
  </conditionalFormatting>
  <conditionalFormatting sqref="DV48">
    <cfRule type="expression" dxfId="6939" priority="17040" stopIfTrue="1">
      <formula>DU$4&lt;TODAY()</formula>
    </cfRule>
  </conditionalFormatting>
  <conditionalFormatting sqref="DV48">
    <cfRule type="expression" dxfId="6938" priority="17039" stopIfTrue="1">
      <formula>DU$4&lt;TODAY()</formula>
    </cfRule>
  </conditionalFormatting>
  <conditionalFormatting sqref="DV48">
    <cfRule type="expression" dxfId="6937" priority="17038" stopIfTrue="1">
      <formula>DU$4&lt;TODAY()</formula>
    </cfRule>
  </conditionalFormatting>
  <conditionalFormatting sqref="DV48">
    <cfRule type="expression" dxfId="6936" priority="17037" stopIfTrue="1">
      <formula>DU$4&lt;TODAY()</formula>
    </cfRule>
  </conditionalFormatting>
  <conditionalFormatting sqref="DV48">
    <cfRule type="expression" dxfId="6935" priority="17036" stopIfTrue="1">
      <formula>DU$4&lt;TODAY()</formula>
    </cfRule>
  </conditionalFormatting>
  <conditionalFormatting sqref="DV48">
    <cfRule type="expression" dxfId="6934" priority="17035" stopIfTrue="1">
      <formula>DU$4&lt;TODAY()</formula>
    </cfRule>
  </conditionalFormatting>
  <conditionalFormatting sqref="DV48">
    <cfRule type="expression" dxfId="6933" priority="17034" stopIfTrue="1">
      <formula>DU$4&lt;TODAY()</formula>
    </cfRule>
  </conditionalFormatting>
  <conditionalFormatting sqref="DV48">
    <cfRule type="expression" dxfId="6932" priority="17033" stopIfTrue="1">
      <formula>DU$4&lt;TODAY()</formula>
    </cfRule>
  </conditionalFormatting>
  <conditionalFormatting sqref="DV48">
    <cfRule type="expression" dxfId="6931" priority="17032" stopIfTrue="1">
      <formula>DU$4&lt;TODAY()</formula>
    </cfRule>
  </conditionalFormatting>
  <conditionalFormatting sqref="DV48">
    <cfRule type="expression" dxfId="6930" priority="17031" stopIfTrue="1">
      <formula>DU$4&lt;TODAY()</formula>
    </cfRule>
  </conditionalFormatting>
  <conditionalFormatting sqref="DV48">
    <cfRule type="expression" dxfId="6929" priority="17030" stopIfTrue="1">
      <formula>DU$4&lt;TODAY()</formula>
    </cfRule>
  </conditionalFormatting>
  <conditionalFormatting sqref="DV48">
    <cfRule type="expression" dxfId="6928" priority="17029" stopIfTrue="1">
      <formula>DU$4&lt;TODAY()</formula>
    </cfRule>
  </conditionalFormatting>
  <conditionalFormatting sqref="DV48">
    <cfRule type="expression" dxfId="6927" priority="17028" stopIfTrue="1">
      <formula>DU$4&lt;TODAY()</formula>
    </cfRule>
  </conditionalFormatting>
  <conditionalFormatting sqref="DV48">
    <cfRule type="expression" dxfId="6926" priority="17027" stopIfTrue="1">
      <formula>DU$4&lt;TODAY()</formula>
    </cfRule>
  </conditionalFormatting>
  <conditionalFormatting sqref="DV48">
    <cfRule type="expression" dxfId="6925" priority="17026" stopIfTrue="1">
      <formula>DU$4&lt;TODAY()</formula>
    </cfRule>
  </conditionalFormatting>
  <conditionalFormatting sqref="DV48">
    <cfRule type="expression" dxfId="6924" priority="17025" stopIfTrue="1">
      <formula>DU$4&lt;TODAY()</formula>
    </cfRule>
  </conditionalFormatting>
  <conditionalFormatting sqref="DV48">
    <cfRule type="expression" dxfId="6923" priority="17024" stopIfTrue="1">
      <formula>DU$4&lt;TODAY()</formula>
    </cfRule>
  </conditionalFormatting>
  <conditionalFormatting sqref="DV48">
    <cfRule type="expression" dxfId="6922" priority="17023" stopIfTrue="1">
      <formula>DU$4&lt;TODAY()</formula>
    </cfRule>
  </conditionalFormatting>
  <conditionalFormatting sqref="DV48">
    <cfRule type="expression" dxfId="6921" priority="17022" stopIfTrue="1">
      <formula>DU$4&lt;TODAY()</formula>
    </cfRule>
  </conditionalFormatting>
  <conditionalFormatting sqref="DV48">
    <cfRule type="expression" dxfId="6920" priority="17021" stopIfTrue="1">
      <formula>DU$4&lt;TODAY()</formula>
    </cfRule>
  </conditionalFormatting>
  <conditionalFormatting sqref="DV48">
    <cfRule type="expression" dxfId="6919" priority="17020" stopIfTrue="1">
      <formula>DU$4&lt;TODAY()</formula>
    </cfRule>
  </conditionalFormatting>
  <conditionalFormatting sqref="DV48">
    <cfRule type="expression" dxfId="6918" priority="17019" stopIfTrue="1">
      <formula>DU$4&lt;TODAY()</formula>
    </cfRule>
  </conditionalFormatting>
  <conditionalFormatting sqref="DV48">
    <cfRule type="expression" dxfId="6917" priority="17018" stopIfTrue="1">
      <formula>DU$4&lt;TODAY()</formula>
    </cfRule>
  </conditionalFormatting>
  <conditionalFormatting sqref="DV48">
    <cfRule type="expression" dxfId="6916" priority="17017" stopIfTrue="1">
      <formula>DU$4&lt;TODAY()</formula>
    </cfRule>
  </conditionalFormatting>
  <conditionalFormatting sqref="DV48">
    <cfRule type="expression" dxfId="6915" priority="17016" stopIfTrue="1">
      <formula>DU$4&lt;TODAY()</formula>
    </cfRule>
  </conditionalFormatting>
  <conditionalFormatting sqref="DV48">
    <cfRule type="expression" dxfId="6914" priority="17015" stopIfTrue="1">
      <formula>DU$4&lt;TODAY()</formula>
    </cfRule>
  </conditionalFormatting>
  <conditionalFormatting sqref="DV48">
    <cfRule type="expression" dxfId="6913" priority="17014" stopIfTrue="1">
      <formula>DU$4&lt;TODAY()</formula>
    </cfRule>
  </conditionalFormatting>
  <conditionalFormatting sqref="DV48">
    <cfRule type="expression" dxfId="6912" priority="17013" stopIfTrue="1">
      <formula>DU$4&lt;TODAY()</formula>
    </cfRule>
  </conditionalFormatting>
  <conditionalFormatting sqref="DV48">
    <cfRule type="expression" dxfId="6911" priority="17012" stopIfTrue="1">
      <formula>DU$4&lt;TODAY()</formula>
    </cfRule>
  </conditionalFormatting>
  <conditionalFormatting sqref="DV49">
    <cfRule type="expression" dxfId="6910" priority="17010" stopIfTrue="1">
      <formula>DU$4&lt;TODAY()</formula>
    </cfRule>
    <cfRule type="expression" dxfId="6909" priority="17011" stopIfTrue="1">
      <formula>WEEKDAY(DU$4)=6</formula>
    </cfRule>
  </conditionalFormatting>
  <conditionalFormatting sqref="DV49">
    <cfRule type="expression" dxfId="6908" priority="17008" stopIfTrue="1">
      <formula>DU$4&lt;TODAY()</formula>
    </cfRule>
    <cfRule type="expression" dxfId="6907" priority="17009" stopIfTrue="1">
      <formula>WEEKDAY(DU$4)=6</formula>
    </cfRule>
  </conditionalFormatting>
  <conditionalFormatting sqref="DV49">
    <cfRule type="expression" dxfId="6906" priority="17006" stopIfTrue="1">
      <formula>DU$4&lt;TODAY()</formula>
    </cfRule>
    <cfRule type="expression" dxfId="6905" priority="17007" stopIfTrue="1">
      <formula>WEEKDAY(DU$4)=6</formula>
    </cfRule>
  </conditionalFormatting>
  <conditionalFormatting sqref="DV49">
    <cfRule type="expression" dxfId="6904" priority="17004" stopIfTrue="1">
      <formula>DU$4&lt;TODAY()</formula>
    </cfRule>
    <cfRule type="expression" dxfId="6903" priority="17005" stopIfTrue="1">
      <formula>WEEKDAY(DU$4)=6</formula>
    </cfRule>
  </conditionalFormatting>
  <conditionalFormatting sqref="DV49">
    <cfRule type="expression" dxfId="6902" priority="17002" stopIfTrue="1">
      <formula>DU$4&lt;TODAY()</formula>
    </cfRule>
    <cfRule type="expression" dxfId="6901" priority="17003" stopIfTrue="1">
      <formula>WEEKDAY(DU$4)=6</formula>
    </cfRule>
  </conditionalFormatting>
  <conditionalFormatting sqref="DV49">
    <cfRule type="expression" dxfId="6900" priority="17000" stopIfTrue="1">
      <formula>DU$4&lt;TODAY()</formula>
    </cfRule>
    <cfRule type="expression" dxfId="6899" priority="17001" stopIfTrue="1">
      <formula>WEEKDAY(DU$4)=6</formula>
    </cfRule>
  </conditionalFormatting>
  <conditionalFormatting sqref="DV49">
    <cfRule type="expression" dxfId="6898" priority="16998" stopIfTrue="1">
      <formula>DU$4&lt;TODAY()</formula>
    </cfRule>
    <cfRule type="expression" dxfId="6897" priority="16999" stopIfTrue="1">
      <formula>WEEKDAY(DU$4)=6</formula>
    </cfRule>
  </conditionalFormatting>
  <conditionalFormatting sqref="DV49">
    <cfRule type="expression" dxfId="6896" priority="16996" stopIfTrue="1">
      <formula>DU$4&lt;TODAY()</formula>
    </cfRule>
    <cfRule type="expression" dxfId="6895" priority="16997" stopIfTrue="1">
      <formula>WEEKDAY(DU$4)=6</formula>
    </cfRule>
  </conditionalFormatting>
  <conditionalFormatting sqref="DV49">
    <cfRule type="expression" dxfId="6894" priority="16994" stopIfTrue="1">
      <formula>DU$4&lt;TODAY()</formula>
    </cfRule>
    <cfRule type="expression" dxfId="6893" priority="16995" stopIfTrue="1">
      <formula>WEEKDAY(DU$4)=6</formula>
    </cfRule>
  </conditionalFormatting>
  <conditionalFormatting sqref="CN41">
    <cfRule type="expression" dxfId="6892" priority="16975" stopIfTrue="1">
      <formula>CN$4&lt;TODAY()</formula>
    </cfRule>
  </conditionalFormatting>
  <conditionalFormatting sqref="CN41:CP41">
    <cfRule type="expression" dxfId="6891" priority="16974" stopIfTrue="1">
      <formula>CN$4&lt;TODAY()</formula>
    </cfRule>
  </conditionalFormatting>
  <conditionalFormatting sqref="CN40">
    <cfRule type="expression" dxfId="6890" priority="16973" stopIfTrue="1">
      <formula>CN$4&lt;TODAY()</formula>
    </cfRule>
  </conditionalFormatting>
  <conditionalFormatting sqref="CN40">
    <cfRule type="expression" dxfId="6889" priority="16972" stopIfTrue="1">
      <formula>CN$4&lt;TODAY()</formula>
    </cfRule>
  </conditionalFormatting>
  <conditionalFormatting sqref="CZ53">
    <cfRule type="expression" dxfId="6888" priority="16954" stopIfTrue="1">
      <formula>CZ$4&lt;TODAY()</formula>
    </cfRule>
    <cfRule type="expression" dxfId="6887" priority="16955" stopIfTrue="1">
      <formula>WEEKDAY(CZ$4)=6</formula>
    </cfRule>
  </conditionalFormatting>
  <conditionalFormatting sqref="DB53">
    <cfRule type="expression" dxfId="6886" priority="16956" stopIfTrue="1">
      <formula>CZ$4&lt;TODAY()</formula>
    </cfRule>
    <cfRule type="expression" dxfId="6885" priority="16957" stopIfTrue="1">
      <formula>WEEKDAY(CZ$4)=6</formula>
    </cfRule>
  </conditionalFormatting>
  <conditionalFormatting sqref="DA53">
    <cfRule type="expression" dxfId="6884" priority="16952" stopIfTrue="1">
      <formula>CZ$4&lt;TODAY()</formula>
    </cfRule>
    <cfRule type="expression" dxfId="6883" priority="16953" stopIfTrue="1">
      <formula>WEEKDAY(CZ$4)=6</formula>
    </cfRule>
  </conditionalFormatting>
  <conditionalFormatting sqref="DF42:DF44">
    <cfRule type="expression" dxfId="6882" priority="16931" stopIfTrue="1">
      <formula>DF$4&lt;TODAY()</formula>
    </cfRule>
  </conditionalFormatting>
  <conditionalFormatting sqref="DF42:DH44">
    <cfRule type="expression" dxfId="6881" priority="16930" stopIfTrue="1">
      <formula>DF$4&lt;TODAY()</formula>
    </cfRule>
  </conditionalFormatting>
  <conditionalFormatting sqref="DD50">
    <cfRule type="expression" dxfId="6880" priority="16906" stopIfTrue="1">
      <formula>DC$4&lt;TODAY()</formula>
    </cfRule>
    <cfRule type="expression" dxfId="6879" priority="16907" stopIfTrue="1">
      <formula>WEEKDAY(DC$4)=6</formula>
    </cfRule>
  </conditionalFormatting>
  <conditionalFormatting sqref="DE50">
    <cfRule type="expression" dxfId="6878" priority="16908" stopIfTrue="1">
      <formula>DC$4&lt;TODAY()</formula>
    </cfRule>
    <cfRule type="expression" dxfId="6877" priority="16909" stopIfTrue="1">
      <formula>WEEKDAY(DC$4)=6</formula>
    </cfRule>
  </conditionalFormatting>
  <conditionalFormatting sqref="DD51">
    <cfRule type="expression" dxfId="6876" priority="16904" stopIfTrue="1">
      <formula>DC$4&lt;TODAY()</formula>
    </cfRule>
    <cfRule type="expression" dxfId="6875" priority="16905" stopIfTrue="1">
      <formula>WEEKDAY(DC$4)=6</formula>
    </cfRule>
  </conditionalFormatting>
  <conditionalFormatting sqref="DD51">
    <cfRule type="expression" dxfId="6874" priority="16902" stopIfTrue="1">
      <formula>DC$4&lt;TODAY()</formula>
    </cfRule>
    <cfRule type="expression" dxfId="6873" priority="16903" stopIfTrue="1">
      <formula>WEEKDAY(DC$4)=6</formula>
    </cfRule>
  </conditionalFormatting>
  <conditionalFormatting sqref="DD51">
    <cfRule type="expression" dxfId="6872" priority="16900" stopIfTrue="1">
      <formula>DC$4&lt;TODAY()</formula>
    </cfRule>
    <cfRule type="expression" dxfId="6871" priority="16901" stopIfTrue="1">
      <formula>WEEKDAY(DC$4)=6</formula>
    </cfRule>
  </conditionalFormatting>
  <conditionalFormatting sqref="DD51">
    <cfRule type="expression" dxfId="6870" priority="16898" stopIfTrue="1">
      <formula>DC$4&lt;TODAY()</formula>
    </cfRule>
    <cfRule type="expression" dxfId="6869" priority="16899" stopIfTrue="1">
      <formula>WEEKDAY(DC$4)=6</formula>
    </cfRule>
  </conditionalFormatting>
  <conditionalFormatting sqref="DD51">
    <cfRule type="expression" dxfId="6868" priority="16896" stopIfTrue="1">
      <formula>DC$4&lt;TODAY()</formula>
    </cfRule>
    <cfRule type="expression" dxfId="6867" priority="16897" stopIfTrue="1">
      <formula>WEEKDAY(DC$4)=6</formula>
    </cfRule>
  </conditionalFormatting>
  <conditionalFormatting sqref="DD51">
    <cfRule type="expression" dxfId="6866" priority="16894" stopIfTrue="1">
      <formula>DC$4&lt;TODAY()</formula>
    </cfRule>
    <cfRule type="expression" dxfId="6865" priority="16895" stopIfTrue="1">
      <formula>WEEKDAY(DC$4)=6</formula>
    </cfRule>
  </conditionalFormatting>
  <conditionalFormatting sqref="DD51">
    <cfRule type="expression" dxfId="6864" priority="16892" stopIfTrue="1">
      <formula>DC$4&lt;TODAY()</formula>
    </cfRule>
    <cfRule type="expression" dxfId="6863" priority="16893" stopIfTrue="1">
      <formula>WEEKDAY(DC$4)=6</formula>
    </cfRule>
  </conditionalFormatting>
  <conditionalFormatting sqref="DD51">
    <cfRule type="expression" dxfId="6862" priority="16890" stopIfTrue="1">
      <formula>DC$4&lt;TODAY()</formula>
    </cfRule>
    <cfRule type="expression" dxfId="6861" priority="16891" stopIfTrue="1">
      <formula>WEEKDAY(DC$4)=6</formula>
    </cfRule>
  </conditionalFormatting>
  <conditionalFormatting sqref="DD51">
    <cfRule type="expression" dxfId="6860" priority="16888" stopIfTrue="1">
      <formula>DC$4&lt;TODAY()</formula>
    </cfRule>
    <cfRule type="expression" dxfId="6859" priority="16889" stopIfTrue="1">
      <formula>WEEKDAY(DC$4)=6</formula>
    </cfRule>
  </conditionalFormatting>
  <conditionalFormatting sqref="CX57">
    <cfRule type="expression" dxfId="6858" priority="16886" stopIfTrue="1">
      <formula>CW$4&lt;TODAY()</formula>
    </cfRule>
    <cfRule type="expression" dxfId="6857" priority="16887" stopIfTrue="1">
      <formula>WEEKDAY(CW$4)=6</formula>
    </cfRule>
  </conditionalFormatting>
  <conditionalFormatting sqref="CX57">
    <cfRule type="expression" dxfId="6856" priority="16884" stopIfTrue="1">
      <formula>CW$4&lt;TODAY()</formula>
    </cfRule>
    <cfRule type="expression" dxfId="6855" priority="16885" stopIfTrue="1">
      <formula>WEEKDAY(CW$4)=6</formula>
    </cfRule>
  </conditionalFormatting>
  <conditionalFormatting sqref="CX57">
    <cfRule type="expression" dxfId="6854" priority="16882" stopIfTrue="1">
      <formula>CW$4&lt;TODAY()</formula>
    </cfRule>
    <cfRule type="expression" dxfId="6853" priority="16883" stopIfTrue="1">
      <formula>WEEKDAY(CW$4)=6</formula>
    </cfRule>
  </conditionalFormatting>
  <conditionalFormatting sqref="CX57">
    <cfRule type="expression" dxfId="6852" priority="16880" stopIfTrue="1">
      <formula>CW$4&lt;TODAY()</formula>
    </cfRule>
    <cfRule type="expression" dxfId="6851" priority="16881" stopIfTrue="1">
      <formula>WEEKDAY(CW$4)=6</formula>
    </cfRule>
  </conditionalFormatting>
  <conditionalFormatting sqref="CX57">
    <cfRule type="expression" dxfId="6850" priority="16878" stopIfTrue="1">
      <formula>CW$4&lt;TODAY()</formula>
    </cfRule>
    <cfRule type="expression" dxfId="6849" priority="16879" stopIfTrue="1">
      <formula>WEEKDAY(CW$4)=6</formula>
    </cfRule>
  </conditionalFormatting>
  <conditionalFormatting sqref="CX57">
    <cfRule type="expression" dxfId="6848" priority="16876" stopIfTrue="1">
      <formula>CW$4&lt;TODAY()</formula>
    </cfRule>
    <cfRule type="expression" dxfId="6847" priority="16877" stopIfTrue="1">
      <formula>WEEKDAY(CW$4)=6</formula>
    </cfRule>
  </conditionalFormatting>
  <conditionalFormatting sqref="CX57">
    <cfRule type="expression" dxfId="6846" priority="16874" stopIfTrue="1">
      <formula>CW$4&lt;TODAY()</formula>
    </cfRule>
    <cfRule type="expression" dxfId="6845" priority="16875" stopIfTrue="1">
      <formula>WEEKDAY(CW$4)=6</formula>
    </cfRule>
  </conditionalFormatting>
  <conditionalFormatting sqref="CX57">
    <cfRule type="expression" dxfId="6844" priority="16872" stopIfTrue="1">
      <formula>CW$4&lt;TODAY()</formula>
    </cfRule>
    <cfRule type="expression" dxfId="6843" priority="16873" stopIfTrue="1">
      <formula>WEEKDAY(CW$4)=6</formula>
    </cfRule>
  </conditionalFormatting>
  <conditionalFormatting sqref="CX57">
    <cfRule type="expression" dxfId="6842" priority="16870" stopIfTrue="1">
      <formula>CW$4&lt;TODAY()</formula>
    </cfRule>
    <cfRule type="expression" dxfId="6841" priority="16871" stopIfTrue="1">
      <formula>WEEKDAY(CW$4)=6</formula>
    </cfRule>
  </conditionalFormatting>
  <conditionalFormatting sqref="CY56">
    <cfRule type="expression" dxfId="6840" priority="16866" stopIfTrue="1">
      <formula>CW$4&lt;TODAY()</formula>
    </cfRule>
    <cfRule type="expression" dxfId="6839" priority="16867" stopIfTrue="1">
      <formula>WEEKDAY(CW$4)=6</formula>
    </cfRule>
  </conditionalFormatting>
  <conditionalFormatting sqref="DS58:DS59">
    <cfRule type="expression" dxfId="6838" priority="16862" stopIfTrue="1">
      <formula>DR$4&lt;TODAY()</formula>
    </cfRule>
    <cfRule type="expression" dxfId="6837" priority="16863" stopIfTrue="1">
      <formula>WEEKDAY(DR$4)=6</formula>
    </cfRule>
  </conditionalFormatting>
  <conditionalFormatting sqref="DS57">
    <cfRule type="expression" dxfId="6836" priority="16767" stopIfTrue="1">
      <formula>DR$4&lt;TODAY()</formula>
    </cfRule>
  </conditionalFormatting>
  <conditionalFormatting sqref="DS57">
    <cfRule type="expression" dxfId="6835" priority="16766" stopIfTrue="1">
      <formula>DR$4&lt;TODAY()</formula>
    </cfRule>
  </conditionalFormatting>
  <conditionalFormatting sqref="DS57">
    <cfRule type="expression" dxfId="6834" priority="16765" stopIfTrue="1">
      <formula>DR$4&lt;TODAY()</formula>
    </cfRule>
  </conditionalFormatting>
  <conditionalFormatting sqref="DS57">
    <cfRule type="expression" dxfId="6833" priority="16764" stopIfTrue="1">
      <formula>DR$4&lt;TODAY()</formula>
    </cfRule>
  </conditionalFormatting>
  <conditionalFormatting sqref="DS57">
    <cfRule type="expression" dxfId="6832" priority="16763" stopIfTrue="1">
      <formula>DR$4&lt;TODAY()</formula>
    </cfRule>
  </conditionalFormatting>
  <conditionalFormatting sqref="DS57">
    <cfRule type="expression" dxfId="6831" priority="16762" stopIfTrue="1">
      <formula>DR$4&lt;TODAY()</formula>
    </cfRule>
  </conditionalFormatting>
  <conditionalFormatting sqref="DS57">
    <cfRule type="expression" dxfId="6830" priority="16761" stopIfTrue="1">
      <formula>DR$4&lt;TODAY()</formula>
    </cfRule>
  </conditionalFormatting>
  <conditionalFormatting sqref="DS57">
    <cfRule type="expression" dxfId="6829" priority="16760" stopIfTrue="1">
      <formula>DR$4&lt;TODAY()</formula>
    </cfRule>
  </conditionalFormatting>
  <conditionalFormatting sqref="DS57">
    <cfRule type="expression" dxfId="6828" priority="16759" stopIfTrue="1">
      <formula>DR$4&lt;TODAY()</formula>
    </cfRule>
  </conditionalFormatting>
  <conditionalFormatting sqref="DS57">
    <cfRule type="expression" dxfId="6827" priority="16758" stopIfTrue="1">
      <formula>DR$4&lt;TODAY()</formula>
    </cfRule>
  </conditionalFormatting>
  <conditionalFormatting sqref="DS57">
    <cfRule type="expression" dxfId="6826" priority="16757" stopIfTrue="1">
      <formula>DR$4&lt;TODAY()</formula>
    </cfRule>
  </conditionalFormatting>
  <conditionalFormatting sqref="DS57">
    <cfRule type="expression" dxfId="6825" priority="16756" stopIfTrue="1">
      <formula>DR$4&lt;TODAY()</formula>
    </cfRule>
  </conditionalFormatting>
  <conditionalFormatting sqref="DS57">
    <cfRule type="expression" dxfId="6824" priority="16755" stopIfTrue="1">
      <formula>DR$4&lt;TODAY()</formula>
    </cfRule>
  </conditionalFormatting>
  <conditionalFormatting sqref="DS57">
    <cfRule type="expression" dxfId="6823" priority="16754" stopIfTrue="1">
      <formula>DR$4&lt;TODAY()</formula>
    </cfRule>
  </conditionalFormatting>
  <conditionalFormatting sqref="DS57">
    <cfRule type="expression" dxfId="6822" priority="16753" stopIfTrue="1">
      <formula>DR$4&lt;TODAY()</formula>
    </cfRule>
  </conditionalFormatting>
  <conditionalFormatting sqref="DS57">
    <cfRule type="expression" dxfId="6821" priority="16752" stopIfTrue="1">
      <formula>DR$4&lt;TODAY()</formula>
    </cfRule>
  </conditionalFormatting>
  <conditionalFormatting sqref="DS57">
    <cfRule type="expression" dxfId="6820" priority="16751" stopIfTrue="1">
      <formula>DR$4&lt;TODAY()</formula>
    </cfRule>
  </conditionalFormatting>
  <conditionalFormatting sqref="DS57">
    <cfRule type="expression" dxfId="6819" priority="16750" stopIfTrue="1">
      <formula>DR$4&lt;TODAY()</formula>
    </cfRule>
  </conditionalFormatting>
  <conditionalFormatting sqref="DS57">
    <cfRule type="expression" dxfId="6818" priority="16749" stopIfTrue="1">
      <formula>DR$4&lt;TODAY()</formula>
    </cfRule>
  </conditionalFormatting>
  <conditionalFormatting sqref="DS57">
    <cfRule type="expression" dxfId="6817" priority="16748" stopIfTrue="1">
      <formula>DR$4&lt;TODAY()</formula>
    </cfRule>
  </conditionalFormatting>
  <conditionalFormatting sqref="DS57">
    <cfRule type="expression" dxfId="6816" priority="16747" stopIfTrue="1">
      <formula>DR$4&lt;TODAY()</formula>
    </cfRule>
  </conditionalFormatting>
  <conditionalFormatting sqref="DS57">
    <cfRule type="expression" dxfId="6815" priority="16746" stopIfTrue="1">
      <formula>DR$4&lt;TODAY()</formula>
    </cfRule>
  </conditionalFormatting>
  <conditionalFormatting sqref="DS54">
    <cfRule type="expression" dxfId="6814" priority="16744" stopIfTrue="1">
      <formula>DR$4&lt;TODAY()</formula>
    </cfRule>
  </conditionalFormatting>
  <conditionalFormatting sqref="DS54">
    <cfRule type="expression" dxfId="6813" priority="16743" stopIfTrue="1">
      <formula>DR$4&lt;TODAY()</formula>
    </cfRule>
  </conditionalFormatting>
  <conditionalFormatting sqref="DS54">
    <cfRule type="expression" dxfId="6812" priority="16742" stopIfTrue="1">
      <formula>DR$4&lt;TODAY()</formula>
    </cfRule>
  </conditionalFormatting>
  <conditionalFormatting sqref="DS54">
    <cfRule type="expression" dxfId="6811" priority="16741" stopIfTrue="1">
      <formula>DR$4&lt;TODAY()</formula>
    </cfRule>
  </conditionalFormatting>
  <conditionalFormatting sqref="DS54">
    <cfRule type="expression" dxfId="6810" priority="16740" stopIfTrue="1">
      <formula>DR$4&lt;TODAY()</formula>
    </cfRule>
  </conditionalFormatting>
  <conditionalFormatting sqref="DS54">
    <cfRule type="expression" dxfId="6809" priority="16739" stopIfTrue="1">
      <formula>DR$4&lt;TODAY()</formula>
    </cfRule>
  </conditionalFormatting>
  <conditionalFormatting sqref="DS54">
    <cfRule type="expression" dxfId="6808" priority="16738" stopIfTrue="1">
      <formula>DR$4&lt;TODAY()</formula>
    </cfRule>
  </conditionalFormatting>
  <conditionalFormatting sqref="DS54">
    <cfRule type="expression" dxfId="6807" priority="16737" stopIfTrue="1">
      <formula>DR$4&lt;TODAY()</formula>
    </cfRule>
  </conditionalFormatting>
  <conditionalFormatting sqref="DS54">
    <cfRule type="expression" dxfId="6806" priority="16736" stopIfTrue="1">
      <formula>DR$4&lt;TODAY()</formula>
    </cfRule>
  </conditionalFormatting>
  <conditionalFormatting sqref="DS54">
    <cfRule type="expression" dxfId="6805" priority="16735" stopIfTrue="1">
      <formula>DR$4&lt;TODAY()</formula>
    </cfRule>
  </conditionalFormatting>
  <conditionalFormatting sqref="DS54">
    <cfRule type="expression" dxfId="6804" priority="16734" stopIfTrue="1">
      <formula>DR$4&lt;TODAY()</formula>
    </cfRule>
  </conditionalFormatting>
  <conditionalFormatting sqref="DS54">
    <cfRule type="expression" dxfId="6803" priority="16733" stopIfTrue="1">
      <formula>DR$4&lt;TODAY()</formula>
    </cfRule>
  </conditionalFormatting>
  <conditionalFormatting sqref="DS54">
    <cfRule type="expression" dxfId="6802" priority="16732" stopIfTrue="1">
      <formula>DR$4&lt;TODAY()</formula>
    </cfRule>
  </conditionalFormatting>
  <conditionalFormatting sqref="DS54">
    <cfRule type="expression" dxfId="6801" priority="16731" stopIfTrue="1">
      <formula>DR$4&lt;TODAY()</formula>
    </cfRule>
  </conditionalFormatting>
  <conditionalFormatting sqref="DS54">
    <cfRule type="expression" dxfId="6800" priority="16730" stopIfTrue="1">
      <formula>DR$4&lt;TODAY()</formula>
    </cfRule>
  </conditionalFormatting>
  <conditionalFormatting sqref="DS54">
    <cfRule type="expression" dxfId="6799" priority="16729" stopIfTrue="1">
      <formula>DR$4&lt;TODAY()</formula>
    </cfRule>
  </conditionalFormatting>
  <conditionalFormatting sqref="DS54">
    <cfRule type="expression" dxfId="6798" priority="16728" stopIfTrue="1">
      <formula>DR$4&lt;TODAY()</formula>
    </cfRule>
  </conditionalFormatting>
  <conditionalFormatting sqref="DS54">
    <cfRule type="expression" dxfId="6797" priority="16727" stopIfTrue="1">
      <formula>DR$4&lt;TODAY()</formula>
    </cfRule>
  </conditionalFormatting>
  <conditionalFormatting sqref="DS54">
    <cfRule type="expression" dxfId="6796" priority="16726" stopIfTrue="1">
      <formula>DR$4&lt;TODAY()</formula>
    </cfRule>
  </conditionalFormatting>
  <conditionalFormatting sqref="DS54">
    <cfRule type="expression" dxfId="6795" priority="16725" stopIfTrue="1">
      <formula>DR$4&lt;TODAY()</formula>
    </cfRule>
  </conditionalFormatting>
  <conditionalFormatting sqref="DS54">
    <cfRule type="expression" dxfId="6794" priority="16724" stopIfTrue="1">
      <formula>DR$4&lt;TODAY()</formula>
    </cfRule>
  </conditionalFormatting>
  <conditionalFormatting sqref="DS54">
    <cfRule type="expression" dxfId="6793" priority="16723" stopIfTrue="1">
      <formula>DR$4&lt;TODAY()</formula>
    </cfRule>
  </conditionalFormatting>
  <conditionalFormatting sqref="DS54">
    <cfRule type="expression" dxfId="6792" priority="16722" stopIfTrue="1">
      <formula>DR$4&lt;TODAY()</formula>
    </cfRule>
  </conditionalFormatting>
  <conditionalFormatting sqref="DS54">
    <cfRule type="expression" dxfId="6791" priority="16721" stopIfTrue="1">
      <formula>DR$4&lt;TODAY()</formula>
    </cfRule>
  </conditionalFormatting>
  <conditionalFormatting sqref="DS55">
    <cfRule type="expression" dxfId="6790" priority="16720" stopIfTrue="1">
      <formula>DR$4&lt;TODAY()</formula>
    </cfRule>
  </conditionalFormatting>
  <conditionalFormatting sqref="DS54">
    <cfRule type="expression" dxfId="6789" priority="16719" stopIfTrue="1">
      <formula>DR$4&lt;TODAY()</formula>
    </cfRule>
  </conditionalFormatting>
  <conditionalFormatting sqref="DS55">
    <cfRule type="expression" dxfId="6788" priority="16718" stopIfTrue="1">
      <formula>DR$4&lt;TODAY()</formula>
    </cfRule>
  </conditionalFormatting>
  <conditionalFormatting sqref="DS55">
    <cfRule type="expression" dxfId="6787" priority="16717" stopIfTrue="1">
      <formula>DR$4&lt;TODAY()</formula>
    </cfRule>
  </conditionalFormatting>
  <conditionalFormatting sqref="DS55">
    <cfRule type="expression" dxfId="6786" priority="16716" stopIfTrue="1">
      <formula>DR$4&lt;TODAY()</formula>
    </cfRule>
  </conditionalFormatting>
  <conditionalFormatting sqref="DS55">
    <cfRule type="expression" dxfId="6785" priority="16715" stopIfTrue="1">
      <formula>DR$4&lt;TODAY()</formula>
    </cfRule>
  </conditionalFormatting>
  <conditionalFormatting sqref="DS55">
    <cfRule type="expression" dxfId="6784" priority="16714" stopIfTrue="1">
      <formula>DR$4&lt;TODAY()</formula>
    </cfRule>
  </conditionalFormatting>
  <conditionalFormatting sqref="DS55">
    <cfRule type="expression" dxfId="6783" priority="16713" stopIfTrue="1">
      <formula>DR$4&lt;TODAY()</formula>
    </cfRule>
  </conditionalFormatting>
  <conditionalFormatting sqref="DS55">
    <cfRule type="expression" dxfId="6782" priority="16712" stopIfTrue="1">
      <formula>DR$4&lt;TODAY()</formula>
    </cfRule>
  </conditionalFormatting>
  <conditionalFormatting sqref="DS55">
    <cfRule type="expression" dxfId="6781" priority="16711" stopIfTrue="1">
      <formula>DR$4&lt;TODAY()</formula>
    </cfRule>
  </conditionalFormatting>
  <conditionalFormatting sqref="DS55">
    <cfRule type="expression" dxfId="6780" priority="16710" stopIfTrue="1">
      <formula>DR$4&lt;TODAY()</formula>
    </cfRule>
  </conditionalFormatting>
  <conditionalFormatting sqref="DS55">
    <cfRule type="expression" dxfId="6779" priority="16709" stopIfTrue="1">
      <formula>DR$4&lt;TODAY()</formula>
    </cfRule>
  </conditionalFormatting>
  <conditionalFormatting sqref="DS55">
    <cfRule type="expression" dxfId="6778" priority="16708" stopIfTrue="1">
      <formula>DR$4&lt;TODAY()</formula>
    </cfRule>
  </conditionalFormatting>
  <conditionalFormatting sqref="DS55">
    <cfRule type="expression" dxfId="6777" priority="16707" stopIfTrue="1">
      <formula>DR$4&lt;TODAY()</formula>
    </cfRule>
  </conditionalFormatting>
  <conditionalFormatting sqref="DS55">
    <cfRule type="expression" dxfId="6776" priority="16706" stopIfTrue="1">
      <formula>DR$4&lt;TODAY()</formula>
    </cfRule>
  </conditionalFormatting>
  <conditionalFormatting sqref="DS55">
    <cfRule type="expression" dxfId="6775" priority="16705" stopIfTrue="1">
      <formula>DR$4&lt;TODAY()</formula>
    </cfRule>
  </conditionalFormatting>
  <conditionalFormatting sqref="DS55">
    <cfRule type="expression" dxfId="6774" priority="16704" stopIfTrue="1">
      <formula>DR$4&lt;TODAY()</formula>
    </cfRule>
  </conditionalFormatting>
  <conditionalFormatting sqref="DS55">
    <cfRule type="expression" dxfId="6773" priority="16703" stopIfTrue="1">
      <formula>DR$4&lt;TODAY()</formula>
    </cfRule>
  </conditionalFormatting>
  <conditionalFormatting sqref="DS55">
    <cfRule type="expression" dxfId="6772" priority="16702" stopIfTrue="1">
      <formula>DR$4&lt;TODAY()</formula>
    </cfRule>
  </conditionalFormatting>
  <conditionalFormatting sqref="DS55">
    <cfRule type="expression" dxfId="6771" priority="16701" stopIfTrue="1">
      <formula>DR$4&lt;TODAY()</formula>
    </cfRule>
  </conditionalFormatting>
  <conditionalFormatting sqref="DS55">
    <cfRule type="expression" dxfId="6770" priority="16700" stopIfTrue="1">
      <formula>DR$4&lt;TODAY()</formula>
    </cfRule>
  </conditionalFormatting>
  <conditionalFormatting sqref="DS55">
    <cfRule type="expression" dxfId="6769" priority="16699" stopIfTrue="1">
      <formula>DR$4&lt;TODAY()</formula>
    </cfRule>
  </conditionalFormatting>
  <conditionalFormatting sqref="DS55">
    <cfRule type="expression" dxfId="6768" priority="16698" stopIfTrue="1">
      <formula>DR$4&lt;TODAY()</formula>
    </cfRule>
  </conditionalFormatting>
  <conditionalFormatting sqref="DS55">
    <cfRule type="expression" dxfId="6767" priority="16697" stopIfTrue="1">
      <formula>DR$4&lt;TODAY()</formula>
    </cfRule>
  </conditionalFormatting>
  <conditionalFormatting sqref="DS55">
    <cfRule type="expression" dxfId="6766" priority="16696" stopIfTrue="1">
      <formula>DR$4&lt;TODAY()</formula>
    </cfRule>
  </conditionalFormatting>
  <conditionalFormatting sqref="DS55">
    <cfRule type="expression" dxfId="6765" priority="16695" stopIfTrue="1">
      <formula>DR$4&lt;TODAY()</formula>
    </cfRule>
  </conditionalFormatting>
  <conditionalFormatting sqref="DS57">
    <cfRule type="expression" dxfId="6764" priority="16693" stopIfTrue="1">
      <formula>DR$4&lt;TODAY()</formula>
    </cfRule>
  </conditionalFormatting>
  <conditionalFormatting sqref="DS57">
    <cfRule type="expression" dxfId="6763" priority="16692" stopIfTrue="1">
      <formula>DR$4&lt;TODAY()</formula>
    </cfRule>
  </conditionalFormatting>
  <conditionalFormatting sqref="DS57">
    <cfRule type="expression" dxfId="6762" priority="16691" stopIfTrue="1">
      <formula>DR$4&lt;TODAY()</formula>
    </cfRule>
  </conditionalFormatting>
  <conditionalFormatting sqref="DS57">
    <cfRule type="expression" dxfId="6761" priority="16690" stopIfTrue="1">
      <formula>DR$4&lt;TODAY()</formula>
    </cfRule>
  </conditionalFormatting>
  <conditionalFormatting sqref="DS57">
    <cfRule type="expression" dxfId="6760" priority="16689" stopIfTrue="1">
      <formula>DR$4&lt;TODAY()</formula>
    </cfRule>
  </conditionalFormatting>
  <conditionalFormatting sqref="DS57">
    <cfRule type="expression" dxfId="6759" priority="16688" stopIfTrue="1">
      <formula>DR$4&lt;TODAY()</formula>
    </cfRule>
  </conditionalFormatting>
  <conditionalFormatting sqref="DS57">
    <cfRule type="expression" dxfId="6758" priority="16687" stopIfTrue="1">
      <formula>DR$4&lt;TODAY()</formula>
    </cfRule>
  </conditionalFormatting>
  <conditionalFormatting sqref="DS57">
    <cfRule type="expression" dxfId="6757" priority="16686" stopIfTrue="1">
      <formula>DR$4&lt;TODAY()</formula>
    </cfRule>
  </conditionalFormatting>
  <conditionalFormatting sqref="DS57">
    <cfRule type="expression" dxfId="6756" priority="16685" stopIfTrue="1">
      <formula>DR$4&lt;TODAY()</formula>
    </cfRule>
  </conditionalFormatting>
  <conditionalFormatting sqref="DS57">
    <cfRule type="expression" dxfId="6755" priority="16684" stopIfTrue="1">
      <formula>DR$4&lt;TODAY()</formula>
    </cfRule>
  </conditionalFormatting>
  <conditionalFormatting sqref="DS57">
    <cfRule type="expression" dxfId="6754" priority="16683" stopIfTrue="1">
      <formula>DR$4&lt;TODAY()</formula>
    </cfRule>
  </conditionalFormatting>
  <conditionalFormatting sqref="DS57">
    <cfRule type="expression" dxfId="6753" priority="16682" stopIfTrue="1">
      <formula>DR$4&lt;TODAY()</formula>
    </cfRule>
  </conditionalFormatting>
  <conditionalFormatting sqref="DS57">
    <cfRule type="expression" dxfId="6752" priority="16681" stopIfTrue="1">
      <formula>DR$4&lt;TODAY()</formula>
    </cfRule>
  </conditionalFormatting>
  <conditionalFormatting sqref="DS57">
    <cfRule type="expression" dxfId="6751" priority="16680" stopIfTrue="1">
      <formula>DR$4&lt;TODAY()</formula>
    </cfRule>
  </conditionalFormatting>
  <conditionalFormatting sqref="DS57">
    <cfRule type="expression" dxfId="6750" priority="16679" stopIfTrue="1">
      <formula>DR$4&lt;TODAY()</formula>
    </cfRule>
  </conditionalFormatting>
  <conditionalFormatting sqref="DS57">
    <cfRule type="expression" dxfId="6749" priority="16678" stopIfTrue="1">
      <formula>DR$4&lt;TODAY()</formula>
    </cfRule>
  </conditionalFormatting>
  <conditionalFormatting sqref="DS57">
    <cfRule type="expression" dxfId="6748" priority="16677" stopIfTrue="1">
      <formula>DR$4&lt;TODAY()</formula>
    </cfRule>
  </conditionalFormatting>
  <conditionalFormatting sqref="DS57">
    <cfRule type="expression" dxfId="6747" priority="16676" stopIfTrue="1">
      <formula>DR$4&lt;TODAY()</formula>
    </cfRule>
  </conditionalFormatting>
  <conditionalFormatting sqref="DS57">
    <cfRule type="expression" dxfId="6746" priority="16675" stopIfTrue="1">
      <formula>DR$4&lt;TODAY()</formula>
    </cfRule>
  </conditionalFormatting>
  <conditionalFormatting sqref="DS57">
    <cfRule type="expression" dxfId="6745" priority="16674" stopIfTrue="1">
      <formula>DR$4&lt;TODAY()</formula>
    </cfRule>
  </conditionalFormatting>
  <conditionalFormatting sqref="DS57">
    <cfRule type="expression" dxfId="6744" priority="16673" stopIfTrue="1">
      <formula>DR$4&lt;TODAY()</formula>
    </cfRule>
  </conditionalFormatting>
  <conditionalFormatting sqref="DS57">
    <cfRule type="expression" dxfId="6743" priority="16672" stopIfTrue="1">
      <formula>DR$4&lt;TODAY()</formula>
    </cfRule>
  </conditionalFormatting>
  <conditionalFormatting sqref="DS57">
    <cfRule type="expression" dxfId="6742" priority="16671" stopIfTrue="1">
      <formula>DR$4&lt;TODAY()</formula>
    </cfRule>
  </conditionalFormatting>
  <conditionalFormatting sqref="DS57">
    <cfRule type="expression" dxfId="6741" priority="16647" stopIfTrue="1">
      <formula>DR$4&lt;TODAY()</formula>
    </cfRule>
  </conditionalFormatting>
  <conditionalFormatting sqref="DS57">
    <cfRule type="expression" dxfId="6740" priority="16646" stopIfTrue="1">
      <formula>DR$4&lt;TODAY()</formula>
    </cfRule>
  </conditionalFormatting>
  <conditionalFormatting sqref="DS57">
    <cfRule type="expression" dxfId="6739" priority="16645" stopIfTrue="1">
      <formula>DR$4&lt;TODAY()</formula>
    </cfRule>
  </conditionalFormatting>
  <conditionalFormatting sqref="DS57">
    <cfRule type="expression" dxfId="6738" priority="16644" stopIfTrue="1">
      <formula>DR$4&lt;TODAY()</formula>
    </cfRule>
  </conditionalFormatting>
  <conditionalFormatting sqref="DS57">
    <cfRule type="expression" dxfId="6737" priority="16643" stopIfTrue="1">
      <formula>DR$4&lt;TODAY()</formula>
    </cfRule>
  </conditionalFormatting>
  <conditionalFormatting sqref="DS57">
    <cfRule type="expression" dxfId="6736" priority="16642" stopIfTrue="1">
      <formula>DR$4&lt;TODAY()</formula>
    </cfRule>
  </conditionalFormatting>
  <conditionalFormatting sqref="DS57">
    <cfRule type="expression" dxfId="6735" priority="16641" stopIfTrue="1">
      <formula>DR$4&lt;TODAY()</formula>
    </cfRule>
  </conditionalFormatting>
  <conditionalFormatting sqref="DS57">
    <cfRule type="expression" dxfId="6734" priority="16640" stopIfTrue="1">
      <formula>DR$4&lt;TODAY()</formula>
    </cfRule>
  </conditionalFormatting>
  <conditionalFormatting sqref="DS57">
    <cfRule type="expression" dxfId="6733" priority="16639" stopIfTrue="1">
      <formula>DR$4&lt;TODAY()</formula>
    </cfRule>
  </conditionalFormatting>
  <conditionalFormatting sqref="DS57">
    <cfRule type="expression" dxfId="6732" priority="16638" stopIfTrue="1">
      <formula>DR$4&lt;TODAY()</formula>
    </cfRule>
  </conditionalFormatting>
  <conditionalFormatting sqref="DS57">
    <cfRule type="expression" dxfId="6731" priority="16637" stopIfTrue="1">
      <formula>DR$4&lt;TODAY()</formula>
    </cfRule>
  </conditionalFormatting>
  <conditionalFormatting sqref="DS57">
    <cfRule type="expression" dxfId="6730" priority="16636" stopIfTrue="1">
      <formula>DR$4&lt;TODAY()</formula>
    </cfRule>
  </conditionalFormatting>
  <conditionalFormatting sqref="DS57">
    <cfRule type="expression" dxfId="6729" priority="16635" stopIfTrue="1">
      <formula>DR$4&lt;TODAY()</formula>
    </cfRule>
  </conditionalFormatting>
  <conditionalFormatting sqref="DS57">
    <cfRule type="expression" dxfId="6728" priority="16634" stopIfTrue="1">
      <formula>DR$4&lt;TODAY()</formula>
    </cfRule>
  </conditionalFormatting>
  <conditionalFormatting sqref="DS57">
    <cfRule type="expression" dxfId="6727" priority="16633" stopIfTrue="1">
      <formula>DR$4&lt;TODAY()</formula>
    </cfRule>
  </conditionalFormatting>
  <conditionalFormatting sqref="DS57">
    <cfRule type="expression" dxfId="6726" priority="16632" stopIfTrue="1">
      <formula>DR$4&lt;TODAY()</formula>
    </cfRule>
  </conditionalFormatting>
  <conditionalFormatting sqref="DS57">
    <cfRule type="expression" dxfId="6725" priority="16631" stopIfTrue="1">
      <formula>DR$4&lt;TODAY()</formula>
    </cfRule>
  </conditionalFormatting>
  <conditionalFormatting sqref="DS57">
    <cfRule type="expression" dxfId="6724" priority="16630" stopIfTrue="1">
      <formula>DR$4&lt;TODAY()</formula>
    </cfRule>
  </conditionalFormatting>
  <conditionalFormatting sqref="DS57">
    <cfRule type="expression" dxfId="6723" priority="16629" stopIfTrue="1">
      <formula>DR$4&lt;TODAY()</formula>
    </cfRule>
  </conditionalFormatting>
  <conditionalFormatting sqref="DS57">
    <cfRule type="expression" dxfId="6722" priority="16628" stopIfTrue="1">
      <formula>DR$4&lt;TODAY()</formula>
    </cfRule>
  </conditionalFormatting>
  <conditionalFormatting sqref="DS57">
    <cfRule type="expression" dxfId="6721" priority="16627" stopIfTrue="1">
      <formula>DR$4&lt;TODAY()</formula>
    </cfRule>
  </conditionalFormatting>
  <conditionalFormatting sqref="DS57">
    <cfRule type="expression" dxfId="6720" priority="16626" stopIfTrue="1">
      <formula>DR$4&lt;TODAY()</formula>
    </cfRule>
  </conditionalFormatting>
  <conditionalFormatting sqref="DS57">
    <cfRule type="expression" dxfId="6719" priority="16625" stopIfTrue="1">
      <formula>DR$4&lt;TODAY()</formula>
    </cfRule>
  </conditionalFormatting>
  <conditionalFormatting sqref="DS57">
    <cfRule type="expression" dxfId="6718" priority="16624" stopIfTrue="1">
      <formula>DR$4&lt;TODAY()</formula>
    </cfRule>
  </conditionalFormatting>
  <conditionalFormatting sqref="DS58:DS59">
    <cfRule type="expression" dxfId="6717" priority="16599" stopIfTrue="1">
      <formula>DR$4&lt;TODAY()</formula>
    </cfRule>
  </conditionalFormatting>
  <conditionalFormatting sqref="DS58:DS59">
    <cfRule type="expression" dxfId="6716" priority="16598" stopIfTrue="1">
      <formula>DR$4&lt;TODAY()</formula>
    </cfRule>
  </conditionalFormatting>
  <conditionalFormatting sqref="DS58:DS59">
    <cfRule type="expression" dxfId="6715" priority="16597" stopIfTrue="1">
      <formula>DR$4&lt;TODAY()</formula>
    </cfRule>
  </conditionalFormatting>
  <conditionalFormatting sqref="DS58:DS59">
    <cfRule type="expression" dxfId="6714" priority="16596" stopIfTrue="1">
      <formula>DR$4&lt;TODAY()</formula>
    </cfRule>
  </conditionalFormatting>
  <conditionalFormatting sqref="DS58:DS59">
    <cfRule type="expression" dxfId="6713" priority="16595" stopIfTrue="1">
      <formula>DR$4&lt;TODAY()</formula>
    </cfRule>
  </conditionalFormatting>
  <conditionalFormatting sqref="DS58:DS59">
    <cfRule type="expression" dxfId="6712" priority="16594" stopIfTrue="1">
      <formula>DR$4&lt;TODAY()</formula>
    </cfRule>
  </conditionalFormatting>
  <conditionalFormatting sqref="DS58:DS59">
    <cfRule type="expression" dxfId="6711" priority="16593" stopIfTrue="1">
      <formula>DR$4&lt;TODAY()</formula>
    </cfRule>
  </conditionalFormatting>
  <conditionalFormatting sqref="DS58:DS59">
    <cfRule type="expression" dxfId="6710" priority="16592" stopIfTrue="1">
      <formula>DR$4&lt;TODAY()</formula>
    </cfRule>
  </conditionalFormatting>
  <conditionalFormatting sqref="DS58:DS59">
    <cfRule type="expression" dxfId="6709" priority="16591" stopIfTrue="1">
      <formula>DR$4&lt;TODAY()</formula>
    </cfRule>
  </conditionalFormatting>
  <conditionalFormatting sqref="DS58:DS59">
    <cfRule type="expression" dxfId="6708" priority="16590" stopIfTrue="1">
      <formula>DR$4&lt;TODAY()</formula>
    </cfRule>
  </conditionalFormatting>
  <conditionalFormatting sqref="DS58:DS59">
    <cfRule type="expression" dxfId="6707" priority="16589" stopIfTrue="1">
      <formula>DR$4&lt;TODAY()</formula>
    </cfRule>
  </conditionalFormatting>
  <conditionalFormatting sqref="DS58:DS59">
    <cfRule type="expression" dxfId="6706" priority="16588" stopIfTrue="1">
      <formula>DR$4&lt;TODAY()</formula>
    </cfRule>
  </conditionalFormatting>
  <conditionalFormatting sqref="DS58:DS59">
    <cfRule type="expression" dxfId="6705" priority="16587" stopIfTrue="1">
      <formula>DR$4&lt;TODAY()</formula>
    </cfRule>
  </conditionalFormatting>
  <conditionalFormatting sqref="DS58:DS59">
    <cfRule type="expression" dxfId="6704" priority="16586" stopIfTrue="1">
      <formula>DR$4&lt;TODAY()</formula>
    </cfRule>
  </conditionalFormatting>
  <conditionalFormatting sqref="DS58:DS59">
    <cfRule type="expression" dxfId="6703" priority="16585" stopIfTrue="1">
      <formula>DR$4&lt;TODAY()</formula>
    </cfRule>
  </conditionalFormatting>
  <conditionalFormatting sqref="DS58:DS59">
    <cfRule type="expression" dxfId="6702" priority="16584" stopIfTrue="1">
      <formula>DR$4&lt;TODAY()</formula>
    </cfRule>
  </conditionalFormatting>
  <conditionalFormatting sqref="DS58:DS59">
    <cfRule type="expression" dxfId="6701" priority="16583" stopIfTrue="1">
      <formula>DR$4&lt;TODAY()</formula>
    </cfRule>
  </conditionalFormatting>
  <conditionalFormatting sqref="DS58:DS59">
    <cfRule type="expression" dxfId="6700" priority="16582" stopIfTrue="1">
      <formula>DR$4&lt;TODAY()</formula>
    </cfRule>
  </conditionalFormatting>
  <conditionalFormatting sqref="DS58:DS59">
    <cfRule type="expression" dxfId="6699" priority="16581" stopIfTrue="1">
      <formula>DR$4&lt;TODAY()</formula>
    </cfRule>
  </conditionalFormatting>
  <conditionalFormatting sqref="DS58:DS59">
    <cfRule type="expression" dxfId="6698" priority="16580" stopIfTrue="1">
      <formula>DR$4&lt;TODAY()</formula>
    </cfRule>
  </conditionalFormatting>
  <conditionalFormatting sqref="DS58:DS59">
    <cfRule type="expression" dxfId="6697" priority="16579" stopIfTrue="1">
      <formula>DR$4&lt;TODAY()</formula>
    </cfRule>
  </conditionalFormatting>
  <conditionalFormatting sqref="DS58:DS59">
    <cfRule type="expression" dxfId="6696" priority="16578" stopIfTrue="1">
      <formula>DR$4&lt;TODAY()</formula>
    </cfRule>
  </conditionalFormatting>
  <conditionalFormatting sqref="DS54">
    <cfRule type="expression" dxfId="6695" priority="16577" stopIfTrue="1">
      <formula>DR$4&lt;TODAY()</formula>
    </cfRule>
  </conditionalFormatting>
  <conditionalFormatting sqref="DS55">
    <cfRule type="expression" dxfId="6694" priority="16576" stopIfTrue="1">
      <formula>DR$4&lt;TODAY()</formula>
    </cfRule>
  </conditionalFormatting>
  <conditionalFormatting sqref="DS55">
    <cfRule type="expression" dxfId="6693" priority="16575" stopIfTrue="1">
      <formula>DR$4&lt;TODAY()</formula>
    </cfRule>
  </conditionalFormatting>
  <conditionalFormatting sqref="DS55">
    <cfRule type="expression" dxfId="6692" priority="16574" stopIfTrue="1">
      <formula>DR$4&lt;TODAY()</formula>
    </cfRule>
  </conditionalFormatting>
  <conditionalFormatting sqref="DS55">
    <cfRule type="expression" dxfId="6691" priority="16573" stopIfTrue="1">
      <formula>DR$4&lt;TODAY()</formula>
    </cfRule>
  </conditionalFormatting>
  <conditionalFormatting sqref="DS55">
    <cfRule type="expression" dxfId="6690" priority="16572" stopIfTrue="1">
      <formula>DR$4&lt;TODAY()</formula>
    </cfRule>
  </conditionalFormatting>
  <conditionalFormatting sqref="DS55">
    <cfRule type="expression" dxfId="6689" priority="16571" stopIfTrue="1">
      <formula>DR$4&lt;TODAY()</formula>
    </cfRule>
  </conditionalFormatting>
  <conditionalFormatting sqref="DS55">
    <cfRule type="expression" dxfId="6688" priority="16570" stopIfTrue="1">
      <formula>DR$4&lt;TODAY()</formula>
    </cfRule>
  </conditionalFormatting>
  <conditionalFormatting sqref="DS55">
    <cfRule type="expression" dxfId="6687" priority="16569" stopIfTrue="1">
      <formula>DR$4&lt;TODAY()</formula>
    </cfRule>
  </conditionalFormatting>
  <conditionalFormatting sqref="DS55">
    <cfRule type="expression" dxfId="6686" priority="16568" stopIfTrue="1">
      <formula>DR$4&lt;TODAY()</formula>
    </cfRule>
  </conditionalFormatting>
  <conditionalFormatting sqref="DS55">
    <cfRule type="expression" dxfId="6685" priority="16567" stopIfTrue="1">
      <formula>DR$4&lt;TODAY()</formula>
    </cfRule>
  </conditionalFormatting>
  <conditionalFormatting sqref="DS55">
    <cfRule type="expression" dxfId="6684" priority="16566" stopIfTrue="1">
      <formula>DR$4&lt;TODAY()</formula>
    </cfRule>
  </conditionalFormatting>
  <conditionalFormatting sqref="DS55">
    <cfRule type="expression" dxfId="6683" priority="16565" stopIfTrue="1">
      <formula>DR$4&lt;TODAY()</formula>
    </cfRule>
  </conditionalFormatting>
  <conditionalFormatting sqref="DS55">
    <cfRule type="expression" dxfId="6682" priority="16564" stopIfTrue="1">
      <formula>DR$4&lt;TODAY()</formula>
    </cfRule>
  </conditionalFormatting>
  <conditionalFormatting sqref="DS55">
    <cfRule type="expression" dxfId="6681" priority="16563" stopIfTrue="1">
      <formula>DR$4&lt;TODAY()</formula>
    </cfRule>
  </conditionalFormatting>
  <conditionalFormatting sqref="DS55">
    <cfRule type="expression" dxfId="6680" priority="16562" stopIfTrue="1">
      <formula>DR$4&lt;TODAY()</formula>
    </cfRule>
  </conditionalFormatting>
  <conditionalFormatting sqref="DS55">
    <cfRule type="expression" dxfId="6679" priority="16561" stopIfTrue="1">
      <formula>DR$4&lt;TODAY()</formula>
    </cfRule>
  </conditionalFormatting>
  <conditionalFormatting sqref="DS55">
    <cfRule type="expression" dxfId="6678" priority="16560" stopIfTrue="1">
      <formula>DR$4&lt;TODAY()</formula>
    </cfRule>
  </conditionalFormatting>
  <conditionalFormatting sqref="DS55">
    <cfRule type="expression" dxfId="6677" priority="16559" stopIfTrue="1">
      <formula>DR$4&lt;TODAY()</formula>
    </cfRule>
  </conditionalFormatting>
  <conditionalFormatting sqref="DS55">
    <cfRule type="expression" dxfId="6676" priority="16558" stopIfTrue="1">
      <formula>DR$4&lt;TODAY()</formula>
    </cfRule>
  </conditionalFormatting>
  <conditionalFormatting sqref="DS55">
    <cfRule type="expression" dxfId="6675" priority="16557" stopIfTrue="1">
      <formula>DR$4&lt;TODAY()</formula>
    </cfRule>
  </conditionalFormatting>
  <conditionalFormatting sqref="DS55">
    <cfRule type="expression" dxfId="6674" priority="16556" stopIfTrue="1">
      <formula>DR$4&lt;TODAY()</formula>
    </cfRule>
  </conditionalFormatting>
  <conditionalFormatting sqref="DS55">
    <cfRule type="expression" dxfId="6673" priority="16555" stopIfTrue="1">
      <formula>DR$4&lt;TODAY()</formula>
    </cfRule>
  </conditionalFormatting>
  <conditionalFormatting sqref="DS55">
    <cfRule type="expression" dxfId="6672" priority="16554" stopIfTrue="1">
      <formula>DR$4&lt;TODAY()</formula>
    </cfRule>
  </conditionalFormatting>
  <conditionalFormatting sqref="DS55">
    <cfRule type="expression" dxfId="6671" priority="16553" stopIfTrue="1">
      <formula>DR$4&lt;TODAY()</formula>
    </cfRule>
  </conditionalFormatting>
  <conditionalFormatting sqref="DS55">
    <cfRule type="expression" dxfId="6670" priority="16551" stopIfTrue="1">
      <formula>DR$4&lt;TODAY()</formula>
    </cfRule>
  </conditionalFormatting>
  <conditionalFormatting sqref="DX50">
    <cfRule type="expression" dxfId="6669" priority="16412" stopIfTrue="1">
      <formula>DX$4&lt;TODAY()</formula>
    </cfRule>
    <cfRule type="expression" dxfId="6668" priority="16413" stopIfTrue="1">
      <formula>WEEKDAY(DX$4)=6</formula>
    </cfRule>
  </conditionalFormatting>
  <conditionalFormatting sqref="DR60">
    <cfRule type="expression" dxfId="6667" priority="16392" stopIfTrue="1">
      <formula>DR$4&lt;TODAY()</formula>
    </cfRule>
    <cfRule type="expression" dxfId="6666" priority="16393" stopIfTrue="1">
      <formula>WEEKDAY(DR$4)=6</formula>
    </cfRule>
  </conditionalFormatting>
  <conditionalFormatting sqref="DS60">
    <cfRule type="expression" dxfId="6665" priority="16390" stopIfTrue="1">
      <formula>DR$4&lt;TODAY()</formula>
    </cfRule>
    <cfRule type="expression" dxfId="6664" priority="16391" stopIfTrue="1">
      <formula>WEEKDAY(DR$4)=6</formula>
    </cfRule>
  </conditionalFormatting>
  <conditionalFormatting sqref="DS60">
    <cfRule type="expression" dxfId="6663" priority="16388" stopIfTrue="1">
      <formula>DR$4&lt;TODAY()</formula>
    </cfRule>
    <cfRule type="expression" dxfId="6662" priority="16389" stopIfTrue="1">
      <formula>WEEKDAY(DR$4)=6</formula>
    </cfRule>
  </conditionalFormatting>
  <conditionalFormatting sqref="DS60">
    <cfRule type="expression" dxfId="6661" priority="16386" stopIfTrue="1">
      <formula>DR$4&lt;TODAY()</formula>
    </cfRule>
    <cfRule type="expression" dxfId="6660" priority="16387" stopIfTrue="1">
      <formula>WEEKDAY(DR$4)=6</formula>
    </cfRule>
  </conditionalFormatting>
  <conditionalFormatting sqref="DS60">
    <cfRule type="expression" dxfId="6659" priority="16384" stopIfTrue="1">
      <formula>DR$4&lt;TODAY()</formula>
    </cfRule>
    <cfRule type="expression" dxfId="6658" priority="16385" stopIfTrue="1">
      <formula>WEEKDAY(DR$4)=6</formula>
    </cfRule>
  </conditionalFormatting>
  <conditionalFormatting sqref="DS60">
    <cfRule type="expression" dxfId="6657" priority="16382" stopIfTrue="1">
      <formula>DR$4&lt;TODAY()</formula>
    </cfRule>
    <cfRule type="expression" dxfId="6656" priority="16383" stopIfTrue="1">
      <formula>WEEKDAY(DR$4)=6</formula>
    </cfRule>
  </conditionalFormatting>
  <conditionalFormatting sqref="DS60">
    <cfRule type="expression" dxfId="6655" priority="16380" stopIfTrue="1">
      <formula>DR$4&lt;TODAY()</formula>
    </cfRule>
    <cfRule type="expression" dxfId="6654" priority="16381" stopIfTrue="1">
      <formula>WEEKDAY(DR$4)=6</formula>
    </cfRule>
  </conditionalFormatting>
  <conditionalFormatting sqref="DS60">
    <cfRule type="expression" dxfId="6653" priority="16378" stopIfTrue="1">
      <formula>DR$4&lt;TODAY()</formula>
    </cfRule>
    <cfRule type="expression" dxfId="6652" priority="16379" stopIfTrue="1">
      <formula>WEEKDAY(DR$4)=6</formula>
    </cfRule>
  </conditionalFormatting>
  <conditionalFormatting sqref="DS60">
    <cfRule type="expression" dxfId="6651" priority="16376" stopIfTrue="1">
      <formula>DR$4&lt;TODAY()</formula>
    </cfRule>
    <cfRule type="expression" dxfId="6650" priority="16377" stopIfTrue="1">
      <formula>WEEKDAY(DR$4)=6</formula>
    </cfRule>
  </conditionalFormatting>
  <conditionalFormatting sqref="DS60">
    <cfRule type="expression" dxfId="6649" priority="16374" stopIfTrue="1">
      <formula>DR$4&lt;TODAY()</formula>
    </cfRule>
    <cfRule type="expression" dxfId="6648" priority="16375" stopIfTrue="1">
      <formula>WEEKDAY(DR$4)=6</formula>
    </cfRule>
  </conditionalFormatting>
  <conditionalFormatting sqref="DY51">
    <cfRule type="expression" dxfId="6647" priority="16354" stopIfTrue="1">
      <formula>DX$4&lt;TODAY()</formula>
    </cfRule>
    <cfRule type="expression" dxfId="6646" priority="16355" stopIfTrue="1">
      <formula>WEEKDAY(DX$4)=6</formula>
    </cfRule>
  </conditionalFormatting>
  <conditionalFormatting sqref="DY51">
    <cfRule type="expression" dxfId="6645" priority="16352" stopIfTrue="1">
      <formula>DX$4&lt;TODAY()</formula>
    </cfRule>
    <cfRule type="expression" dxfId="6644" priority="16353" stopIfTrue="1">
      <formula>WEEKDAY(DX$4)=6</formula>
    </cfRule>
  </conditionalFormatting>
  <conditionalFormatting sqref="DY51">
    <cfRule type="expression" dxfId="6643" priority="16350" stopIfTrue="1">
      <formula>DX$4&lt;TODAY()</formula>
    </cfRule>
    <cfRule type="expression" dxfId="6642" priority="16351" stopIfTrue="1">
      <formula>WEEKDAY(DX$4)=6</formula>
    </cfRule>
  </conditionalFormatting>
  <conditionalFormatting sqref="DY51">
    <cfRule type="expression" dxfId="6641" priority="16348" stopIfTrue="1">
      <formula>DX$4&lt;TODAY()</formula>
    </cfRule>
    <cfRule type="expression" dxfId="6640" priority="16349" stopIfTrue="1">
      <formula>WEEKDAY(DX$4)=6</formula>
    </cfRule>
  </conditionalFormatting>
  <conditionalFormatting sqref="DY51">
    <cfRule type="expression" dxfId="6639" priority="16346" stopIfTrue="1">
      <formula>DX$4&lt;TODAY()</formula>
    </cfRule>
    <cfRule type="expression" dxfId="6638" priority="16347" stopIfTrue="1">
      <formula>WEEKDAY(DX$4)=6</formula>
    </cfRule>
  </conditionalFormatting>
  <conditionalFormatting sqref="DY51">
    <cfRule type="expression" dxfId="6637" priority="16344" stopIfTrue="1">
      <formula>DX$4&lt;TODAY()</formula>
    </cfRule>
    <cfRule type="expression" dxfId="6636" priority="16345" stopIfTrue="1">
      <formula>WEEKDAY(DX$4)=6</formula>
    </cfRule>
  </conditionalFormatting>
  <conditionalFormatting sqref="DY51">
    <cfRule type="expression" dxfId="6635" priority="16342" stopIfTrue="1">
      <formula>DX$4&lt;TODAY()</formula>
    </cfRule>
    <cfRule type="expression" dxfId="6634" priority="16343" stopIfTrue="1">
      <formula>WEEKDAY(DX$4)=6</formula>
    </cfRule>
  </conditionalFormatting>
  <conditionalFormatting sqref="DY51">
    <cfRule type="expression" dxfId="6633" priority="16340" stopIfTrue="1">
      <formula>DX$4&lt;TODAY()</formula>
    </cfRule>
    <cfRule type="expression" dxfId="6632" priority="16341" stopIfTrue="1">
      <formula>WEEKDAY(DX$4)=6</formula>
    </cfRule>
  </conditionalFormatting>
  <conditionalFormatting sqref="DY51">
    <cfRule type="expression" dxfId="6631" priority="16338" stopIfTrue="1">
      <formula>DX$4&lt;TODAY()</formula>
    </cfRule>
    <cfRule type="expression" dxfId="6630" priority="16339" stopIfTrue="1">
      <formula>WEEKDAY(DX$4)=6</formula>
    </cfRule>
  </conditionalFormatting>
  <conditionalFormatting sqref="DD56">
    <cfRule type="expression" dxfId="6629" priority="16272" stopIfTrue="1">
      <formula>DC$4&lt;TODAY()</formula>
    </cfRule>
    <cfRule type="expression" dxfId="6628" priority="16273" stopIfTrue="1">
      <formula>WEEKDAY(DC$4)=6</formula>
    </cfRule>
  </conditionalFormatting>
  <conditionalFormatting sqref="DE56">
    <cfRule type="expression" dxfId="6627" priority="16274" stopIfTrue="1">
      <formula>DC$4&lt;TODAY()</formula>
    </cfRule>
    <cfRule type="expression" dxfId="6626" priority="16275" stopIfTrue="1">
      <formula>WEEKDAY(DC$4)=6</formula>
    </cfRule>
  </conditionalFormatting>
  <conditionalFormatting sqref="DG57">
    <cfRule type="expression" dxfId="6625" priority="16164" stopIfTrue="1">
      <formula>DF$4&lt;TODAY()</formula>
    </cfRule>
    <cfRule type="expression" dxfId="6624" priority="16165" stopIfTrue="1">
      <formula>WEEKDAY(DF$4)=6</formula>
    </cfRule>
  </conditionalFormatting>
  <conditionalFormatting sqref="DG57">
    <cfRule type="expression" dxfId="6623" priority="16162" stopIfTrue="1">
      <formula>DF$4&lt;TODAY()</formula>
    </cfRule>
    <cfRule type="expression" dxfId="6622" priority="16163" stopIfTrue="1">
      <formula>WEEKDAY(DF$4)=6</formula>
    </cfRule>
  </conditionalFormatting>
  <conditionalFormatting sqref="DG57">
    <cfRule type="expression" dxfId="6621" priority="16160" stopIfTrue="1">
      <formula>DF$4&lt;TODAY()</formula>
    </cfRule>
    <cfRule type="expression" dxfId="6620" priority="16161" stopIfTrue="1">
      <formula>WEEKDAY(DF$4)=6</formula>
    </cfRule>
  </conditionalFormatting>
  <conditionalFormatting sqref="DG57">
    <cfRule type="expression" dxfId="6619" priority="16158" stopIfTrue="1">
      <formula>DF$4&lt;TODAY()</formula>
    </cfRule>
    <cfRule type="expression" dxfId="6618" priority="16159" stopIfTrue="1">
      <formula>WEEKDAY(DF$4)=6</formula>
    </cfRule>
  </conditionalFormatting>
  <conditionalFormatting sqref="DG57">
    <cfRule type="expression" dxfId="6617" priority="16156" stopIfTrue="1">
      <formula>DF$4&lt;TODAY()</formula>
    </cfRule>
    <cfRule type="expression" dxfId="6616" priority="16157" stopIfTrue="1">
      <formula>WEEKDAY(DF$4)=6</formula>
    </cfRule>
  </conditionalFormatting>
  <conditionalFormatting sqref="DG57">
    <cfRule type="expression" dxfId="6615" priority="16154" stopIfTrue="1">
      <formula>DF$4&lt;TODAY()</formula>
    </cfRule>
    <cfRule type="expression" dxfId="6614" priority="16155" stopIfTrue="1">
      <formula>WEEKDAY(DF$4)=6</formula>
    </cfRule>
  </conditionalFormatting>
  <conditionalFormatting sqref="DG57">
    <cfRule type="expression" dxfId="6613" priority="16152" stopIfTrue="1">
      <formula>DF$4&lt;TODAY()</formula>
    </cfRule>
    <cfRule type="expression" dxfId="6612" priority="16153" stopIfTrue="1">
      <formula>WEEKDAY(DF$4)=6</formula>
    </cfRule>
  </conditionalFormatting>
  <conditionalFormatting sqref="DG57">
    <cfRule type="expression" dxfId="6611" priority="16150" stopIfTrue="1">
      <formula>DF$4&lt;TODAY()</formula>
    </cfRule>
    <cfRule type="expression" dxfId="6610" priority="16151" stopIfTrue="1">
      <formula>WEEKDAY(DF$4)=6</formula>
    </cfRule>
  </conditionalFormatting>
  <conditionalFormatting sqref="DG57">
    <cfRule type="expression" dxfId="6609" priority="16148" stopIfTrue="1">
      <formula>DF$4&lt;TODAY()</formula>
    </cfRule>
    <cfRule type="expression" dxfId="6608" priority="16149" stopIfTrue="1">
      <formula>WEEKDAY(DF$4)=6</formula>
    </cfRule>
  </conditionalFormatting>
  <conditionalFormatting sqref="DG60">
    <cfRule type="expression" dxfId="6607" priority="16128" stopIfTrue="1">
      <formula>DF$4&lt;TODAY()</formula>
    </cfRule>
    <cfRule type="expression" dxfId="6606" priority="16129" stopIfTrue="1">
      <formula>WEEKDAY(DF$4)=6</formula>
    </cfRule>
  </conditionalFormatting>
  <conditionalFormatting sqref="DG60">
    <cfRule type="expression" dxfId="6605" priority="16126" stopIfTrue="1">
      <formula>DF$4&lt;TODAY()</formula>
    </cfRule>
    <cfRule type="expression" dxfId="6604" priority="16127" stopIfTrue="1">
      <formula>WEEKDAY(DF$4)=6</formula>
    </cfRule>
  </conditionalFormatting>
  <conditionalFormatting sqref="DG60">
    <cfRule type="expression" dxfId="6603" priority="16124" stopIfTrue="1">
      <formula>DF$4&lt;TODAY()</formula>
    </cfRule>
    <cfRule type="expression" dxfId="6602" priority="16125" stopIfTrue="1">
      <formula>WEEKDAY(DF$4)=6</formula>
    </cfRule>
  </conditionalFormatting>
  <conditionalFormatting sqref="DG60">
    <cfRule type="expression" dxfId="6601" priority="16122" stopIfTrue="1">
      <formula>DF$4&lt;TODAY()</formula>
    </cfRule>
    <cfRule type="expression" dxfId="6600" priority="16123" stopIfTrue="1">
      <formula>WEEKDAY(DF$4)=6</formula>
    </cfRule>
  </conditionalFormatting>
  <conditionalFormatting sqref="DG60">
    <cfRule type="expression" dxfId="6599" priority="16120" stopIfTrue="1">
      <formula>DF$4&lt;TODAY()</formula>
    </cfRule>
    <cfRule type="expression" dxfId="6598" priority="16121" stopIfTrue="1">
      <formula>WEEKDAY(DF$4)=6</formula>
    </cfRule>
  </conditionalFormatting>
  <conditionalFormatting sqref="DG60">
    <cfRule type="expression" dxfId="6597" priority="16118" stopIfTrue="1">
      <formula>DF$4&lt;TODAY()</formula>
    </cfRule>
    <cfRule type="expression" dxfId="6596" priority="16119" stopIfTrue="1">
      <formula>WEEKDAY(DF$4)=6</formula>
    </cfRule>
  </conditionalFormatting>
  <conditionalFormatting sqref="DG60">
    <cfRule type="expression" dxfId="6595" priority="16116" stopIfTrue="1">
      <formula>DF$4&lt;TODAY()</formula>
    </cfRule>
    <cfRule type="expression" dxfId="6594" priority="16117" stopIfTrue="1">
      <formula>WEEKDAY(DF$4)=6</formula>
    </cfRule>
  </conditionalFormatting>
  <conditionalFormatting sqref="DG60">
    <cfRule type="expression" dxfId="6593" priority="16114" stopIfTrue="1">
      <formula>DF$4&lt;TODAY()</formula>
    </cfRule>
    <cfRule type="expression" dxfId="6592" priority="16115" stopIfTrue="1">
      <formula>WEEKDAY(DF$4)=6</formula>
    </cfRule>
  </conditionalFormatting>
  <conditionalFormatting sqref="DG60">
    <cfRule type="expression" dxfId="6591" priority="16112" stopIfTrue="1">
      <formula>DF$4&lt;TODAY()</formula>
    </cfRule>
    <cfRule type="expression" dxfId="6590" priority="16113" stopIfTrue="1">
      <formula>WEEKDAY(DF$4)=6</formula>
    </cfRule>
  </conditionalFormatting>
  <conditionalFormatting sqref="DM55">
    <cfRule type="expression" dxfId="6589" priority="16074" stopIfTrue="1">
      <formula>DL$4&lt;TODAY()</formula>
    </cfRule>
    <cfRule type="expression" dxfId="6588" priority="16075" stopIfTrue="1">
      <formula>WEEKDAY(DL$4)=6</formula>
    </cfRule>
  </conditionalFormatting>
  <conditionalFormatting sqref="DM55">
    <cfRule type="expression" dxfId="6587" priority="16072" stopIfTrue="1">
      <formula>DL$4&lt;TODAY()</formula>
    </cfRule>
    <cfRule type="expression" dxfId="6586" priority="16073" stopIfTrue="1">
      <formula>WEEKDAY(DL$4)=6</formula>
    </cfRule>
  </conditionalFormatting>
  <conditionalFormatting sqref="DM55">
    <cfRule type="expression" dxfId="6585" priority="16070" stopIfTrue="1">
      <formula>DL$4&lt;TODAY()</formula>
    </cfRule>
    <cfRule type="expression" dxfId="6584" priority="16071" stopIfTrue="1">
      <formula>WEEKDAY(DL$4)=6</formula>
    </cfRule>
  </conditionalFormatting>
  <conditionalFormatting sqref="DM55">
    <cfRule type="expression" dxfId="6583" priority="16068" stopIfTrue="1">
      <formula>DL$4&lt;TODAY()</formula>
    </cfRule>
    <cfRule type="expression" dxfId="6582" priority="16069" stopIfTrue="1">
      <formula>WEEKDAY(DL$4)=6</formula>
    </cfRule>
  </conditionalFormatting>
  <conditionalFormatting sqref="DM55">
    <cfRule type="expression" dxfId="6581" priority="16066" stopIfTrue="1">
      <formula>DL$4&lt;TODAY()</formula>
    </cfRule>
    <cfRule type="expression" dxfId="6580" priority="16067" stopIfTrue="1">
      <formula>WEEKDAY(DL$4)=6</formula>
    </cfRule>
  </conditionalFormatting>
  <conditionalFormatting sqref="DM55">
    <cfRule type="expression" dxfId="6579" priority="16064" stopIfTrue="1">
      <formula>DL$4&lt;TODAY()</formula>
    </cfRule>
    <cfRule type="expression" dxfId="6578" priority="16065" stopIfTrue="1">
      <formula>WEEKDAY(DL$4)=6</formula>
    </cfRule>
  </conditionalFormatting>
  <conditionalFormatting sqref="DM55">
    <cfRule type="expression" dxfId="6577" priority="16062" stopIfTrue="1">
      <formula>DL$4&lt;TODAY()</formula>
    </cfRule>
    <cfRule type="expression" dxfId="6576" priority="16063" stopIfTrue="1">
      <formula>WEEKDAY(DL$4)=6</formula>
    </cfRule>
  </conditionalFormatting>
  <conditionalFormatting sqref="DM55">
    <cfRule type="expression" dxfId="6575" priority="16060" stopIfTrue="1">
      <formula>DL$4&lt;TODAY()</formula>
    </cfRule>
    <cfRule type="expression" dxfId="6574" priority="16061" stopIfTrue="1">
      <formula>WEEKDAY(DL$4)=6</formula>
    </cfRule>
  </conditionalFormatting>
  <conditionalFormatting sqref="DM55">
    <cfRule type="expression" dxfId="6573" priority="16058" stopIfTrue="1">
      <formula>DL$4&lt;TODAY()</formula>
    </cfRule>
    <cfRule type="expression" dxfId="6572" priority="16059" stopIfTrue="1">
      <formula>WEEKDAY(DL$4)=6</formula>
    </cfRule>
  </conditionalFormatting>
  <conditionalFormatting sqref="DV57">
    <cfRule type="expression" dxfId="6571" priority="16021" stopIfTrue="1">
      <formula>DU$4&lt;TODAY()</formula>
    </cfRule>
  </conditionalFormatting>
  <conditionalFormatting sqref="DV57">
    <cfRule type="expression" dxfId="6570" priority="16020" stopIfTrue="1">
      <formula>DU$4&lt;TODAY()</formula>
    </cfRule>
  </conditionalFormatting>
  <conditionalFormatting sqref="DV57">
    <cfRule type="expression" dxfId="6569" priority="16019" stopIfTrue="1">
      <formula>DU$4&lt;TODAY()</formula>
    </cfRule>
  </conditionalFormatting>
  <conditionalFormatting sqref="DV57">
    <cfRule type="expression" dxfId="6568" priority="16018" stopIfTrue="1">
      <formula>DU$4&lt;TODAY()</formula>
    </cfRule>
  </conditionalFormatting>
  <conditionalFormatting sqref="DV57">
    <cfRule type="expression" dxfId="6567" priority="16017" stopIfTrue="1">
      <formula>DU$4&lt;TODAY()</formula>
    </cfRule>
  </conditionalFormatting>
  <conditionalFormatting sqref="DV57">
    <cfRule type="expression" dxfId="6566" priority="16016" stopIfTrue="1">
      <formula>DU$4&lt;TODAY()</formula>
    </cfRule>
  </conditionalFormatting>
  <conditionalFormatting sqref="DV57">
    <cfRule type="expression" dxfId="6565" priority="16015" stopIfTrue="1">
      <formula>DU$4&lt;TODAY()</formula>
    </cfRule>
  </conditionalFormatting>
  <conditionalFormatting sqref="DV57">
    <cfRule type="expression" dxfId="6564" priority="16014" stopIfTrue="1">
      <formula>DU$4&lt;TODAY()</formula>
    </cfRule>
  </conditionalFormatting>
  <conditionalFormatting sqref="DV57">
    <cfRule type="expression" dxfId="6563" priority="16013" stopIfTrue="1">
      <formula>DU$4&lt;TODAY()</formula>
    </cfRule>
  </conditionalFormatting>
  <conditionalFormatting sqref="DV57">
    <cfRule type="expression" dxfId="6562" priority="16012" stopIfTrue="1">
      <formula>DU$4&lt;TODAY()</formula>
    </cfRule>
  </conditionalFormatting>
  <conditionalFormatting sqref="DV57">
    <cfRule type="expression" dxfId="6561" priority="16011" stopIfTrue="1">
      <formula>DU$4&lt;TODAY()</formula>
    </cfRule>
  </conditionalFormatting>
  <conditionalFormatting sqref="DV57">
    <cfRule type="expression" dxfId="6560" priority="16010" stopIfTrue="1">
      <formula>DU$4&lt;TODAY()</formula>
    </cfRule>
  </conditionalFormatting>
  <conditionalFormatting sqref="DV57">
    <cfRule type="expression" dxfId="6559" priority="16009" stopIfTrue="1">
      <formula>DU$4&lt;TODAY()</formula>
    </cfRule>
  </conditionalFormatting>
  <conditionalFormatting sqref="DV57">
    <cfRule type="expression" dxfId="6558" priority="16008" stopIfTrue="1">
      <formula>DU$4&lt;TODAY()</formula>
    </cfRule>
  </conditionalFormatting>
  <conditionalFormatting sqref="DV57">
    <cfRule type="expression" dxfId="6557" priority="16007" stopIfTrue="1">
      <formula>DU$4&lt;TODAY()</formula>
    </cfRule>
  </conditionalFormatting>
  <conditionalFormatting sqref="DV57">
    <cfRule type="expression" dxfId="6556" priority="16006" stopIfTrue="1">
      <formula>DU$4&lt;TODAY()</formula>
    </cfRule>
  </conditionalFormatting>
  <conditionalFormatting sqref="DV57">
    <cfRule type="expression" dxfId="6555" priority="16005" stopIfTrue="1">
      <formula>DU$4&lt;TODAY()</formula>
    </cfRule>
  </conditionalFormatting>
  <conditionalFormatting sqref="DV57">
    <cfRule type="expression" dxfId="6554" priority="16004" stopIfTrue="1">
      <formula>DU$4&lt;TODAY()</formula>
    </cfRule>
  </conditionalFormatting>
  <conditionalFormatting sqref="DV57">
    <cfRule type="expression" dxfId="6553" priority="16003" stopIfTrue="1">
      <formula>DU$4&lt;TODAY()</formula>
    </cfRule>
  </conditionalFormatting>
  <conditionalFormatting sqref="DV57">
    <cfRule type="expression" dxfId="6552" priority="16002" stopIfTrue="1">
      <formula>DU$4&lt;TODAY()</formula>
    </cfRule>
  </conditionalFormatting>
  <conditionalFormatting sqref="DV57">
    <cfRule type="expression" dxfId="6551" priority="16001" stopIfTrue="1">
      <formula>DU$4&lt;TODAY()</formula>
    </cfRule>
  </conditionalFormatting>
  <conditionalFormatting sqref="DV57">
    <cfRule type="expression" dxfId="6550" priority="16000" stopIfTrue="1">
      <formula>DU$4&lt;TODAY()</formula>
    </cfRule>
  </conditionalFormatting>
  <conditionalFormatting sqref="DV57">
    <cfRule type="expression" dxfId="6549" priority="15999" stopIfTrue="1">
      <formula>DU$4&lt;TODAY()</formula>
    </cfRule>
  </conditionalFormatting>
  <conditionalFormatting sqref="DV57">
    <cfRule type="expression" dxfId="6548" priority="15998" stopIfTrue="1">
      <formula>DU$4&lt;TODAY()</formula>
    </cfRule>
  </conditionalFormatting>
  <conditionalFormatting sqref="DV57">
    <cfRule type="expression" dxfId="6547" priority="15997" stopIfTrue="1">
      <formula>DU$4&lt;TODAY()</formula>
    </cfRule>
  </conditionalFormatting>
  <conditionalFormatting sqref="DV57">
    <cfRule type="expression" dxfId="6546" priority="15996" stopIfTrue="1">
      <formula>DU$4&lt;TODAY()</formula>
    </cfRule>
  </conditionalFormatting>
  <conditionalFormatting sqref="DV57">
    <cfRule type="expression" dxfId="6545" priority="15995" stopIfTrue="1">
      <formula>DU$4&lt;TODAY()</formula>
    </cfRule>
  </conditionalFormatting>
  <conditionalFormatting sqref="DV57">
    <cfRule type="expression" dxfId="6544" priority="15994" stopIfTrue="1">
      <formula>DU$4&lt;TODAY()</formula>
    </cfRule>
  </conditionalFormatting>
  <conditionalFormatting sqref="DV57">
    <cfRule type="expression" dxfId="6543" priority="15993" stopIfTrue="1">
      <formula>DU$4&lt;TODAY()</formula>
    </cfRule>
  </conditionalFormatting>
  <conditionalFormatting sqref="DV57">
    <cfRule type="expression" dxfId="6542" priority="15992" stopIfTrue="1">
      <formula>DU$4&lt;TODAY()</formula>
    </cfRule>
  </conditionalFormatting>
  <conditionalFormatting sqref="DV57">
    <cfRule type="expression" dxfId="6541" priority="15991" stopIfTrue="1">
      <formula>DU$4&lt;TODAY()</formula>
    </cfRule>
  </conditionalFormatting>
  <conditionalFormatting sqref="DV57">
    <cfRule type="expression" dxfId="6540" priority="15990" stopIfTrue="1">
      <formula>DU$4&lt;TODAY()</formula>
    </cfRule>
  </conditionalFormatting>
  <conditionalFormatting sqref="DV57">
    <cfRule type="expression" dxfId="6539" priority="15989" stopIfTrue="1">
      <formula>DU$4&lt;TODAY()</formula>
    </cfRule>
  </conditionalFormatting>
  <conditionalFormatting sqref="DV57">
    <cfRule type="expression" dxfId="6538" priority="15988" stopIfTrue="1">
      <formula>DU$4&lt;TODAY()</formula>
    </cfRule>
  </conditionalFormatting>
  <conditionalFormatting sqref="DV57">
    <cfRule type="expression" dxfId="6537" priority="15987" stopIfTrue="1">
      <formula>DU$4&lt;TODAY()</formula>
    </cfRule>
  </conditionalFormatting>
  <conditionalFormatting sqref="DV57">
    <cfRule type="expression" dxfId="6536" priority="15986" stopIfTrue="1">
      <formula>DU$4&lt;TODAY()</formula>
    </cfRule>
  </conditionalFormatting>
  <conditionalFormatting sqref="DV57">
    <cfRule type="expression" dxfId="6535" priority="15985" stopIfTrue="1">
      <formula>DU$4&lt;TODAY()</formula>
    </cfRule>
  </conditionalFormatting>
  <conditionalFormatting sqref="DV57">
    <cfRule type="expression" dxfId="6534" priority="15984" stopIfTrue="1">
      <formula>DU$4&lt;TODAY()</formula>
    </cfRule>
  </conditionalFormatting>
  <conditionalFormatting sqref="DV57">
    <cfRule type="expression" dxfId="6533" priority="15983" stopIfTrue="1">
      <formula>DU$4&lt;TODAY()</formula>
    </cfRule>
  </conditionalFormatting>
  <conditionalFormatting sqref="DV57">
    <cfRule type="expression" dxfId="6532" priority="15982" stopIfTrue="1">
      <formula>DU$4&lt;TODAY()</formula>
    </cfRule>
  </conditionalFormatting>
  <conditionalFormatting sqref="DV57">
    <cfRule type="expression" dxfId="6531" priority="15981" stopIfTrue="1">
      <formula>DU$4&lt;TODAY()</formula>
    </cfRule>
  </conditionalFormatting>
  <conditionalFormatting sqref="DV57">
    <cfRule type="expression" dxfId="6530" priority="15980" stopIfTrue="1">
      <formula>DU$4&lt;TODAY()</formula>
    </cfRule>
  </conditionalFormatting>
  <conditionalFormatting sqref="DV57">
    <cfRule type="expression" dxfId="6529" priority="15979" stopIfTrue="1">
      <formula>DU$4&lt;TODAY()</formula>
    </cfRule>
  </conditionalFormatting>
  <conditionalFormatting sqref="DV57">
    <cfRule type="expression" dxfId="6528" priority="15978" stopIfTrue="1">
      <formula>DU$4&lt;TODAY()</formula>
    </cfRule>
  </conditionalFormatting>
  <conditionalFormatting sqref="DV57">
    <cfRule type="expression" dxfId="6527" priority="15977" stopIfTrue="1">
      <formula>DU$4&lt;TODAY()</formula>
    </cfRule>
  </conditionalFormatting>
  <conditionalFormatting sqref="DV57">
    <cfRule type="expression" dxfId="6526" priority="15976" stopIfTrue="1">
      <formula>DU$4&lt;TODAY()</formula>
    </cfRule>
  </conditionalFormatting>
  <conditionalFormatting sqref="DV57">
    <cfRule type="expression" dxfId="6525" priority="15975" stopIfTrue="1">
      <formula>DU$4&lt;TODAY()</formula>
    </cfRule>
  </conditionalFormatting>
  <conditionalFormatting sqref="DV57">
    <cfRule type="expression" dxfId="6524" priority="15974" stopIfTrue="1">
      <formula>DU$4&lt;TODAY()</formula>
    </cfRule>
  </conditionalFormatting>
  <conditionalFormatting sqref="DV58:DV59">
    <cfRule type="expression" dxfId="6523" priority="15965" stopIfTrue="1">
      <formula>DU$4&lt;TODAY()</formula>
    </cfRule>
  </conditionalFormatting>
  <conditionalFormatting sqref="DV58:DV59">
    <cfRule type="expression" dxfId="6522" priority="15964" stopIfTrue="1">
      <formula>DU$4&lt;TODAY()</formula>
    </cfRule>
  </conditionalFormatting>
  <conditionalFormatting sqref="DV58:DV59">
    <cfRule type="expression" dxfId="6521" priority="15963" stopIfTrue="1">
      <formula>DU$4&lt;TODAY()</formula>
    </cfRule>
  </conditionalFormatting>
  <conditionalFormatting sqref="DV58:DV59">
    <cfRule type="expression" dxfId="6520" priority="15962" stopIfTrue="1">
      <formula>DU$4&lt;TODAY()</formula>
    </cfRule>
  </conditionalFormatting>
  <conditionalFormatting sqref="DV58:DV59">
    <cfRule type="expression" dxfId="6519" priority="15961" stopIfTrue="1">
      <formula>DU$4&lt;TODAY()</formula>
    </cfRule>
  </conditionalFormatting>
  <conditionalFormatting sqref="DV58:DV59">
    <cfRule type="expression" dxfId="6518" priority="15960" stopIfTrue="1">
      <formula>DU$4&lt;TODAY()</formula>
    </cfRule>
  </conditionalFormatting>
  <conditionalFormatting sqref="DV58:DV59">
    <cfRule type="expression" dxfId="6517" priority="15959" stopIfTrue="1">
      <formula>DU$4&lt;TODAY()</formula>
    </cfRule>
  </conditionalFormatting>
  <conditionalFormatting sqref="DV58:DV59">
    <cfRule type="expression" dxfId="6516" priority="15958" stopIfTrue="1">
      <formula>DU$4&lt;TODAY()</formula>
    </cfRule>
  </conditionalFormatting>
  <conditionalFormatting sqref="DV58:DV59">
    <cfRule type="expression" dxfId="6515" priority="15957" stopIfTrue="1">
      <formula>DU$4&lt;TODAY()</formula>
    </cfRule>
  </conditionalFormatting>
  <conditionalFormatting sqref="DV58:DV59">
    <cfRule type="expression" dxfId="6514" priority="15956" stopIfTrue="1">
      <formula>DU$4&lt;TODAY()</formula>
    </cfRule>
  </conditionalFormatting>
  <conditionalFormatting sqref="DV58:DV59">
    <cfRule type="expression" dxfId="6513" priority="15955" stopIfTrue="1">
      <formula>DU$4&lt;TODAY()</formula>
    </cfRule>
  </conditionalFormatting>
  <conditionalFormatting sqref="DV58:DV59">
    <cfRule type="expression" dxfId="6512" priority="15954" stopIfTrue="1">
      <formula>DU$4&lt;TODAY()</formula>
    </cfRule>
  </conditionalFormatting>
  <conditionalFormatting sqref="DV58:DV59">
    <cfRule type="expression" dxfId="6511" priority="15953" stopIfTrue="1">
      <formula>DU$4&lt;TODAY()</formula>
    </cfRule>
  </conditionalFormatting>
  <conditionalFormatting sqref="DV58:DV59">
    <cfRule type="expression" dxfId="6510" priority="15952" stopIfTrue="1">
      <formula>DU$4&lt;TODAY()</formula>
    </cfRule>
  </conditionalFormatting>
  <conditionalFormatting sqref="DV58:DV59">
    <cfRule type="expression" dxfId="6509" priority="15951" stopIfTrue="1">
      <formula>DU$4&lt;TODAY()</formula>
    </cfRule>
  </conditionalFormatting>
  <conditionalFormatting sqref="DV58:DV59">
    <cfRule type="expression" dxfId="6508" priority="15950" stopIfTrue="1">
      <formula>DU$4&lt;TODAY()</formula>
    </cfRule>
  </conditionalFormatting>
  <conditionalFormatting sqref="DV58:DV59">
    <cfRule type="expression" dxfId="6507" priority="15949" stopIfTrue="1">
      <formula>DU$4&lt;TODAY()</formula>
    </cfRule>
  </conditionalFormatting>
  <conditionalFormatting sqref="DV58:DV59">
    <cfRule type="expression" dxfId="6506" priority="15948" stopIfTrue="1">
      <formula>DU$4&lt;TODAY()</formula>
    </cfRule>
  </conditionalFormatting>
  <conditionalFormatting sqref="DV58:DV59">
    <cfRule type="expression" dxfId="6505" priority="15947" stopIfTrue="1">
      <formula>DU$4&lt;TODAY()</formula>
    </cfRule>
  </conditionalFormatting>
  <conditionalFormatting sqref="DV58:DV59">
    <cfRule type="expression" dxfId="6504" priority="15946" stopIfTrue="1">
      <formula>DU$4&lt;TODAY()</formula>
    </cfRule>
  </conditionalFormatting>
  <conditionalFormatting sqref="DV58:DV59">
    <cfRule type="expression" dxfId="6503" priority="15945" stopIfTrue="1">
      <formula>DU$4&lt;TODAY()</formula>
    </cfRule>
  </conditionalFormatting>
  <conditionalFormatting sqref="DV58:DV59">
    <cfRule type="expression" dxfId="6502" priority="15944" stopIfTrue="1">
      <formula>DU$4&lt;TODAY()</formula>
    </cfRule>
  </conditionalFormatting>
  <conditionalFormatting sqref="DV58:DV59">
    <cfRule type="expression" dxfId="6501" priority="15943" stopIfTrue="1">
      <formula>DU$4&lt;TODAY()</formula>
    </cfRule>
  </conditionalFormatting>
  <conditionalFormatting sqref="DV58:DV59">
    <cfRule type="expression" dxfId="6500" priority="15942" stopIfTrue="1">
      <formula>DU$4&lt;TODAY()</formula>
    </cfRule>
  </conditionalFormatting>
  <conditionalFormatting sqref="DV58:DV59">
    <cfRule type="expression" dxfId="6499" priority="15941" stopIfTrue="1">
      <formula>DU$4&lt;TODAY()</formula>
    </cfRule>
  </conditionalFormatting>
  <conditionalFormatting sqref="DV58:DV59">
    <cfRule type="expression" dxfId="6498" priority="15940" stopIfTrue="1">
      <formula>DU$4&lt;TODAY()</formula>
    </cfRule>
  </conditionalFormatting>
  <conditionalFormatting sqref="DV58:DV59">
    <cfRule type="expression" dxfId="6497" priority="15939" stopIfTrue="1">
      <formula>DU$4&lt;TODAY()</formula>
    </cfRule>
  </conditionalFormatting>
  <conditionalFormatting sqref="DV58:DV59">
    <cfRule type="expression" dxfId="6496" priority="15938" stopIfTrue="1">
      <formula>DU$4&lt;TODAY()</formula>
    </cfRule>
  </conditionalFormatting>
  <conditionalFormatting sqref="DV58:DV59">
    <cfRule type="expression" dxfId="6495" priority="15937" stopIfTrue="1">
      <formula>DU$4&lt;TODAY()</formula>
    </cfRule>
  </conditionalFormatting>
  <conditionalFormatting sqref="DV58:DV59">
    <cfRule type="expression" dxfId="6494" priority="15936" stopIfTrue="1">
      <formula>DU$4&lt;TODAY()</formula>
    </cfRule>
  </conditionalFormatting>
  <conditionalFormatting sqref="DV58:DV59">
    <cfRule type="expression" dxfId="6493" priority="15935" stopIfTrue="1">
      <formula>DU$4&lt;TODAY()</formula>
    </cfRule>
  </conditionalFormatting>
  <conditionalFormatting sqref="DV58:DV59">
    <cfRule type="expression" dxfId="6492" priority="15934" stopIfTrue="1">
      <formula>DU$4&lt;TODAY()</formula>
    </cfRule>
  </conditionalFormatting>
  <conditionalFormatting sqref="DV58:DV59">
    <cfRule type="expression" dxfId="6491" priority="15933" stopIfTrue="1">
      <formula>DU$4&lt;TODAY()</formula>
    </cfRule>
  </conditionalFormatting>
  <conditionalFormatting sqref="DV58:DV59">
    <cfRule type="expression" dxfId="6490" priority="15932" stopIfTrue="1">
      <formula>DU$4&lt;TODAY()</formula>
    </cfRule>
  </conditionalFormatting>
  <conditionalFormatting sqref="DV58:DV59">
    <cfRule type="expression" dxfId="6489" priority="15931" stopIfTrue="1">
      <formula>DU$4&lt;TODAY()</formula>
    </cfRule>
  </conditionalFormatting>
  <conditionalFormatting sqref="DV58:DV59">
    <cfRule type="expression" dxfId="6488" priority="15930" stopIfTrue="1">
      <formula>DU$4&lt;TODAY()</formula>
    </cfRule>
  </conditionalFormatting>
  <conditionalFormatting sqref="DV58:DV59">
    <cfRule type="expression" dxfId="6487" priority="15929" stopIfTrue="1">
      <formula>DU$4&lt;TODAY()</formula>
    </cfRule>
  </conditionalFormatting>
  <conditionalFormatting sqref="DV58:DV59">
    <cfRule type="expression" dxfId="6486" priority="15928" stopIfTrue="1">
      <formula>DU$4&lt;TODAY()</formula>
    </cfRule>
  </conditionalFormatting>
  <conditionalFormatting sqref="DV58:DV59">
    <cfRule type="expression" dxfId="6485" priority="15927" stopIfTrue="1">
      <formula>DU$4&lt;TODAY()</formula>
    </cfRule>
  </conditionalFormatting>
  <conditionalFormatting sqref="DV58:DV59">
    <cfRule type="expression" dxfId="6484" priority="15926" stopIfTrue="1">
      <formula>DU$4&lt;TODAY()</formula>
    </cfRule>
  </conditionalFormatting>
  <conditionalFormatting sqref="DV58:DV59">
    <cfRule type="expression" dxfId="6483" priority="15925" stopIfTrue="1">
      <formula>DU$4&lt;TODAY()</formula>
    </cfRule>
  </conditionalFormatting>
  <conditionalFormatting sqref="DV58:DV59">
    <cfRule type="expression" dxfId="6482" priority="15924" stopIfTrue="1">
      <formula>DU$4&lt;TODAY()</formula>
    </cfRule>
  </conditionalFormatting>
  <conditionalFormatting sqref="DV58:DV59">
    <cfRule type="expression" dxfId="6481" priority="15923" stopIfTrue="1">
      <formula>DU$4&lt;TODAY()</formula>
    </cfRule>
  </conditionalFormatting>
  <conditionalFormatting sqref="DV58:DV59">
    <cfRule type="expression" dxfId="6480" priority="15922" stopIfTrue="1">
      <formula>DU$4&lt;TODAY()</formula>
    </cfRule>
  </conditionalFormatting>
  <conditionalFormatting sqref="DV58:DV59">
    <cfRule type="expression" dxfId="6479" priority="15921" stopIfTrue="1">
      <formula>DU$4&lt;TODAY()</formula>
    </cfRule>
  </conditionalFormatting>
  <conditionalFormatting sqref="DV58:DV59">
    <cfRule type="expression" dxfId="6478" priority="15920" stopIfTrue="1">
      <formula>DU$4&lt;TODAY()</formula>
    </cfRule>
  </conditionalFormatting>
  <conditionalFormatting sqref="DV58:DV59">
    <cfRule type="expression" dxfId="6477" priority="15919" stopIfTrue="1">
      <formula>DU$4&lt;TODAY()</formula>
    </cfRule>
  </conditionalFormatting>
  <conditionalFormatting sqref="DV58:DV59">
    <cfRule type="expression" dxfId="6476" priority="15918" stopIfTrue="1">
      <formula>DU$4&lt;TODAY()</formula>
    </cfRule>
  </conditionalFormatting>
  <conditionalFormatting sqref="DV58:DV59">
    <cfRule type="expression" dxfId="6475" priority="15917" stopIfTrue="1">
      <formula>DU$4&lt;TODAY()</formula>
    </cfRule>
  </conditionalFormatting>
  <conditionalFormatting sqref="DV58:DV59">
    <cfRule type="expression" dxfId="6474" priority="15916" stopIfTrue="1">
      <formula>DU$4&lt;TODAY()</formula>
    </cfRule>
  </conditionalFormatting>
  <conditionalFormatting sqref="DV58:DV59">
    <cfRule type="expression" dxfId="6473" priority="15915" stopIfTrue="1">
      <formula>DU$4&lt;TODAY()</formula>
    </cfRule>
  </conditionalFormatting>
  <conditionalFormatting sqref="DV58:DV59">
    <cfRule type="expression" dxfId="6472" priority="15914" stopIfTrue="1">
      <formula>DU$4&lt;TODAY()</formula>
    </cfRule>
  </conditionalFormatting>
  <conditionalFormatting sqref="DV58:DV59">
    <cfRule type="expression" dxfId="6471" priority="15913" stopIfTrue="1">
      <formula>DU$4&lt;TODAY()</formula>
    </cfRule>
  </conditionalFormatting>
  <conditionalFormatting sqref="DV58:DV59">
    <cfRule type="expression" dxfId="6470" priority="15912" stopIfTrue="1">
      <formula>DU$4&lt;TODAY()</formula>
    </cfRule>
  </conditionalFormatting>
  <conditionalFormatting sqref="DV58:DV59">
    <cfRule type="expression" dxfId="6469" priority="15911" stopIfTrue="1">
      <formula>DU$4&lt;TODAY()</formula>
    </cfRule>
  </conditionalFormatting>
  <conditionalFormatting sqref="DV58:DV59">
    <cfRule type="expression" dxfId="6468" priority="15910" stopIfTrue="1">
      <formula>DU$4&lt;TODAY()</formula>
    </cfRule>
  </conditionalFormatting>
  <conditionalFormatting sqref="DV58:DV59">
    <cfRule type="expression" dxfId="6467" priority="15909" stopIfTrue="1">
      <formula>DU$4&lt;TODAY()</formula>
    </cfRule>
  </conditionalFormatting>
  <conditionalFormatting sqref="DV58:DV59">
    <cfRule type="expression" dxfId="6466" priority="15908" stopIfTrue="1">
      <formula>DU$4&lt;TODAY()</formula>
    </cfRule>
  </conditionalFormatting>
  <conditionalFormatting sqref="DV58:DV59">
    <cfRule type="expression" dxfId="6465" priority="15907" stopIfTrue="1">
      <formula>DU$4&lt;TODAY()</formula>
    </cfRule>
  </conditionalFormatting>
  <conditionalFormatting sqref="DV58:DV59">
    <cfRule type="expression" dxfId="6464" priority="15906" stopIfTrue="1">
      <formula>DU$4&lt;TODAY()</formula>
    </cfRule>
  </conditionalFormatting>
  <conditionalFormatting sqref="DV58:DV59">
    <cfRule type="expression" dxfId="6463" priority="15905" stopIfTrue="1">
      <formula>DU$4&lt;TODAY()</formula>
    </cfRule>
  </conditionalFormatting>
  <conditionalFormatting sqref="DV58:DV59">
    <cfRule type="expression" dxfId="6462" priority="15904" stopIfTrue="1">
      <formula>DU$4&lt;TODAY()</formula>
    </cfRule>
  </conditionalFormatting>
  <conditionalFormatting sqref="DV58:DV59">
    <cfRule type="expression" dxfId="6461" priority="15903" stopIfTrue="1">
      <formula>DU$4&lt;TODAY()</formula>
    </cfRule>
  </conditionalFormatting>
  <conditionalFormatting sqref="DV58:DV59">
    <cfRule type="expression" dxfId="6460" priority="15902" stopIfTrue="1">
      <formula>DU$4&lt;TODAY()</formula>
    </cfRule>
  </conditionalFormatting>
  <conditionalFormatting sqref="DV58:DV59">
    <cfRule type="expression" dxfId="6459" priority="15901" stopIfTrue="1">
      <formula>DU$4&lt;TODAY()</formula>
    </cfRule>
  </conditionalFormatting>
  <conditionalFormatting sqref="DV58:DV59">
    <cfRule type="expression" dxfId="6458" priority="15900" stopIfTrue="1">
      <formula>DU$4&lt;TODAY()</formula>
    </cfRule>
  </conditionalFormatting>
  <conditionalFormatting sqref="DV58:DV59">
    <cfRule type="expression" dxfId="6457" priority="15899" stopIfTrue="1">
      <formula>DU$4&lt;TODAY()</formula>
    </cfRule>
  </conditionalFormatting>
  <conditionalFormatting sqref="DV58:DV59">
    <cfRule type="expression" dxfId="6456" priority="15898" stopIfTrue="1">
      <formula>DU$4&lt;TODAY()</formula>
    </cfRule>
  </conditionalFormatting>
  <conditionalFormatting sqref="DV58:DV59">
    <cfRule type="expression" dxfId="6455" priority="15897" stopIfTrue="1">
      <formula>DU$4&lt;TODAY()</formula>
    </cfRule>
  </conditionalFormatting>
  <conditionalFormatting sqref="DV58:DV59">
    <cfRule type="expression" dxfId="6454" priority="15896" stopIfTrue="1">
      <formula>DU$4&lt;TODAY()</formula>
    </cfRule>
  </conditionalFormatting>
  <conditionalFormatting sqref="DV58:DV59">
    <cfRule type="expression" dxfId="6453" priority="15895" stopIfTrue="1">
      <formula>DU$4&lt;TODAY()</formula>
    </cfRule>
  </conditionalFormatting>
  <conditionalFormatting sqref="DV58:DV59">
    <cfRule type="expression" dxfId="6452" priority="15894" stopIfTrue="1">
      <formula>DU$4&lt;TODAY()</formula>
    </cfRule>
  </conditionalFormatting>
  <conditionalFormatting sqref="DV58:DV59">
    <cfRule type="expression" dxfId="6451" priority="15893" stopIfTrue="1">
      <formula>DU$4&lt;TODAY()</formula>
    </cfRule>
  </conditionalFormatting>
  <conditionalFormatting sqref="DV58:DV59">
    <cfRule type="expression" dxfId="6450" priority="15892" stopIfTrue="1">
      <formula>DU$4&lt;TODAY()</formula>
    </cfRule>
  </conditionalFormatting>
  <conditionalFormatting sqref="DV58:DV59">
    <cfRule type="expression" dxfId="6449" priority="15891" stopIfTrue="1">
      <formula>DU$4&lt;TODAY()</formula>
    </cfRule>
  </conditionalFormatting>
  <conditionalFormatting sqref="DV58:DV59">
    <cfRule type="expression" dxfId="6448" priority="15890" stopIfTrue="1">
      <formula>DU$4&lt;TODAY()</formula>
    </cfRule>
  </conditionalFormatting>
  <conditionalFormatting sqref="DV58:DV59">
    <cfRule type="expression" dxfId="6447" priority="15889" stopIfTrue="1">
      <formula>DU$4&lt;TODAY()</formula>
    </cfRule>
  </conditionalFormatting>
  <conditionalFormatting sqref="DV58:DV59">
    <cfRule type="expression" dxfId="6446" priority="15888" stopIfTrue="1">
      <formula>DU$4&lt;TODAY()</formula>
    </cfRule>
  </conditionalFormatting>
  <conditionalFormatting sqref="DV58:DV59">
    <cfRule type="expression" dxfId="6445" priority="15887" stopIfTrue="1">
      <formula>DU$4&lt;TODAY()</formula>
    </cfRule>
  </conditionalFormatting>
  <conditionalFormatting sqref="DV58:DV59">
    <cfRule type="expression" dxfId="6444" priority="15886" stopIfTrue="1">
      <formula>DU$4&lt;TODAY()</formula>
    </cfRule>
  </conditionalFormatting>
  <conditionalFormatting sqref="DV58:DV59">
    <cfRule type="expression" dxfId="6443" priority="15885" stopIfTrue="1">
      <formula>DU$4&lt;TODAY()</formula>
    </cfRule>
  </conditionalFormatting>
  <conditionalFormatting sqref="DV58:DV59">
    <cfRule type="expression" dxfId="6442" priority="15884" stopIfTrue="1">
      <formula>DU$4&lt;TODAY()</formula>
    </cfRule>
  </conditionalFormatting>
  <conditionalFormatting sqref="DV58:DV59">
    <cfRule type="expression" dxfId="6441" priority="15883" stopIfTrue="1">
      <formula>DU$4&lt;TODAY()</formula>
    </cfRule>
  </conditionalFormatting>
  <conditionalFormatting sqref="DV58:DV59">
    <cfRule type="expression" dxfId="6440" priority="15882" stopIfTrue="1">
      <formula>DU$4&lt;TODAY()</formula>
    </cfRule>
  </conditionalFormatting>
  <conditionalFormatting sqref="DV58:DV59">
    <cfRule type="expression" dxfId="6439" priority="15881" stopIfTrue="1">
      <formula>DU$4&lt;TODAY()</formula>
    </cfRule>
  </conditionalFormatting>
  <conditionalFormatting sqref="DV58:DV59">
    <cfRule type="expression" dxfId="6438" priority="15880" stopIfTrue="1">
      <formula>DU$4&lt;TODAY()</formula>
    </cfRule>
  </conditionalFormatting>
  <conditionalFormatting sqref="DV58:DV59">
    <cfRule type="expression" dxfId="6437" priority="15879" stopIfTrue="1">
      <formula>DU$4&lt;TODAY()</formula>
    </cfRule>
  </conditionalFormatting>
  <conditionalFormatting sqref="DV58:DV59">
    <cfRule type="expression" dxfId="6436" priority="15878" stopIfTrue="1">
      <formula>DU$4&lt;TODAY()</formula>
    </cfRule>
  </conditionalFormatting>
  <conditionalFormatting sqref="DV58:DV59">
    <cfRule type="expression" dxfId="6435" priority="15877" stopIfTrue="1">
      <formula>DU$4&lt;TODAY()</formula>
    </cfRule>
  </conditionalFormatting>
  <conditionalFormatting sqref="DV58:DV59">
    <cfRule type="expression" dxfId="6434" priority="15876" stopIfTrue="1">
      <formula>DU$4&lt;TODAY()</formula>
    </cfRule>
  </conditionalFormatting>
  <conditionalFormatting sqref="DV58:DV59">
    <cfRule type="expression" dxfId="6433" priority="15875" stopIfTrue="1">
      <formula>DU$4&lt;TODAY()</formula>
    </cfRule>
  </conditionalFormatting>
  <conditionalFormatting sqref="DV58:DV59">
    <cfRule type="expression" dxfId="6432" priority="15874" stopIfTrue="1">
      <formula>DU$4&lt;TODAY()</formula>
    </cfRule>
  </conditionalFormatting>
  <conditionalFormatting sqref="DV58:DV59">
    <cfRule type="expression" dxfId="6431" priority="15873" stopIfTrue="1">
      <formula>DU$4&lt;TODAY()</formula>
    </cfRule>
  </conditionalFormatting>
  <conditionalFormatting sqref="DV58:DV59">
    <cfRule type="expression" dxfId="6430" priority="15872" stopIfTrue="1">
      <formula>DU$4&lt;TODAY()</formula>
    </cfRule>
  </conditionalFormatting>
  <conditionalFormatting sqref="DV58:DV59">
    <cfRule type="expression" dxfId="6429" priority="15871" stopIfTrue="1">
      <formula>DU$4&lt;TODAY()</formula>
    </cfRule>
  </conditionalFormatting>
  <conditionalFormatting sqref="DV58:DV59">
    <cfRule type="expression" dxfId="6428" priority="15870" stopIfTrue="1">
      <formula>DU$4&lt;TODAY()</formula>
    </cfRule>
  </conditionalFormatting>
  <conditionalFormatting sqref="DV58:DV59">
    <cfRule type="expression" dxfId="6427" priority="15869" stopIfTrue="1">
      <formula>DU$4&lt;TODAY()</formula>
    </cfRule>
  </conditionalFormatting>
  <conditionalFormatting sqref="DV58:DV59">
    <cfRule type="expression" dxfId="6426" priority="15868" stopIfTrue="1">
      <formula>DU$4&lt;TODAY()</formula>
    </cfRule>
  </conditionalFormatting>
  <conditionalFormatting sqref="DV58:DV59">
    <cfRule type="expression" dxfId="6425" priority="15867" stopIfTrue="1">
      <formula>DU$4&lt;TODAY()</formula>
    </cfRule>
  </conditionalFormatting>
  <conditionalFormatting sqref="DV58:DV59">
    <cfRule type="expression" dxfId="6424" priority="15866" stopIfTrue="1">
      <formula>DU$4&lt;TODAY()</formula>
    </cfRule>
  </conditionalFormatting>
  <conditionalFormatting sqref="DV58:DV59">
    <cfRule type="expression" dxfId="6423" priority="15865" stopIfTrue="1">
      <formula>DU$4&lt;TODAY()</formula>
    </cfRule>
  </conditionalFormatting>
  <conditionalFormatting sqref="DV58:DV59">
    <cfRule type="expression" dxfId="6422" priority="15864" stopIfTrue="1">
      <formula>DU$4&lt;TODAY()</formula>
    </cfRule>
  </conditionalFormatting>
  <conditionalFormatting sqref="DV58:DV59">
    <cfRule type="expression" dxfId="6421" priority="15863" stopIfTrue="1">
      <formula>DU$4&lt;TODAY()</formula>
    </cfRule>
  </conditionalFormatting>
  <conditionalFormatting sqref="DV58:DV59">
    <cfRule type="expression" dxfId="6420" priority="15862" stopIfTrue="1">
      <formula>DU$4&lt;TODAY()</formula>
    </cfRule>
  </conditionalFormatting>
  <conditionalFormatting sqref="DV58:DV59">
    <cfRule type="expression" dxfId="6419" priority="15861" stopIfTrue="1">
      <formula>DU$4&lt;TODAY()</formula>
    </cfRule>
  </conditionalFormatting>
  <conditionalFormatting sqref="DV58:DV59">
    <cfRule type="expression" dxfId="6418" priority="15860" stopIfTrue="1">
      <formula>DU$4&lt;TODAY()</formula>
    </cfRule>
  </conditionalFormatting>
  <conditionalFormatting sqref="DV58:DV59">
    <cfRule type="expression" dxfId="6417" priority="15859" stopIfTrue="1">
      <formula>DU$4&lt;TODAY()</formula>
    </cfRule>
  </conditionalFormatting>
  <conditionalFormatting sqref="DV58:DV59">
    <cfRule type="expression" dxfId="6416" priority="15858" stopIfTrue="1">
      <formula>DU$4&lt;TODAY()</formula>
    </cfRule>
  </conditionalFormatting>
  <conditionalFormatting sqref="DV58:DV59">
    <cfRule type="expression" dxfId="6415" priority="15857" stopIfTrue="1">
      <formula>DU$4&lt;TODAY()</formula>
    </cfRule>
  </conditionalFormatting>
  <conditionalFormatting sqref="DV58:DV59">
    <cfRule type="expression" dxfId="6414" priority="15856" stopIfTrue="1">
      <formula>DU$4&lt;TODAY()</formula>
    </cfRule>
  </conditionalFormatting>
  <conditionalFormatting sqref="DV58:DV59">
    <cfRule type="expression" dxfId="6413" priority="15855" stopIfTrue="1">
      <formula>DU$4&lt;TODAY()</formula>
    </cfRule>
  </conditionalFormatting>
  <conditionalFormatting sqref="DV58:DV59">
    <cfRule type="expression" dxfId="6412" priority="15854" stopIfTrue="1">
      <formula>DU$4&lt;TODAY()</formula>
    </cfRule>
  </conditionalFormatting>
  <conditionalFormatting sqref="DV58:DV59">
    <cfRule type="expression" dxfId="6411" priority="15853" stopIfTrue="1">
      <formula>DU$4&lt;TODAY()</formula>
    </cfRule>
  </conditionalFormatting>
  <conditionalFormatting sqref="DV58:DV59">
    <cfRule type="expression" dxfId="6410" priority="15852" stopIfTrue="1">
      <formula>DU$4&lt;TODAY()</formula>
    </cfRule>
  </conditionalFormatting>
  <conditionalFormatting sqref="DV58:DV59">
    <cfRule type="expression" dxfId="6409" priority="15851" stopIfTrue="1">
      <formula>DU$4&lt;TODAY()</formula>
    </cfRule>
  </conditionalFormatting>
  <conditionalFormatting sqref="DV58:DV59">
    <cfRule type="expression" dxfId="6408" priority="15850" stopIfTrue="1">
      <formula>DU$4&lt;TODAY()</formula>
    </cfRule>
  </conditionalFormatting>
  <conditionalFormatting sqref="DV58:DV59">
    <cfRule type="expression" dxfId="6407" priority="15849" stopIfTrue="1">
      <formula>DU$4&lt;TODAY()</formula>
    </cfRule>
  </conditionalFormatting>
  <conditionalFormatting sqref="DV58:DV59">
    <cfRule type="expression" dxfId="6406" priority="15848" stopIfTrue="1">
      <formula>DU$4&lt;TODAY()</formula>
    </cfRule>
  </conditionalFormatting>
  <conditionalFormatting sqref="DV58:DV59">
    <cfRule type="expression" dxfId="6405" priority="15847" stopIfTrue="1">
      <formula>DU$4&lt;TODAY()</formula>
    </cfRule>
  </conditionalFormatting>
  <conditionalFormatting sqref="DV58:DV59">
    <cfRule type="expression" dxfId="6404" priority="15846" stopIfTrue="1">
      <formula>DU$4&lt;TODAY()</formula>
    </cfRule>
  </conditionalFormatting>
  <conditionalFormatting sqref="DV58:DV59">
    <cfRule type="expression" dxfId="6403" priority="15845" stopIfTrue="1">
      <formula>DU$4&lt;TODAY()</formula>
    </cfRule>
  </conditionalFormatting>
  <conditionalFormatting sqref="DV58:DV59">
    <cfRule type="expression" dxfId="6402" priority="15844" stopIfTrue="1">
      <formula>DU$4&lt;TODAY()</formula>
    </cfRule>
  </conditionalFormatting>
  <conditionalFormatting sqref="DV60">
    <cfRule type="expression" dxfId="6401" priority="15843" stopIfTrue="1">
      <formula>DU$4&lt;TODAY()</formula>
    </cfRule>
  </conditionalFormatting>
  <conditionalFormatting sqref="DV60">
    <cfRule type="expression" dxfId="6400" priority="15842" stopIfTrue="1">
      <formula>DU$4&lt;TODAY()</formula>
    </cfRule>
  </conditionalFormatting>
  <conditionalFormatting sqref="DV60">
    <cfRule type="expression" dxfId="6399" priority="15841" stopIfTrue="1">
      <formula>DU$4&lt;TODAY()</formula>
    </cfRule>
  </conditionalFormatting>
  <conditionalFormatting sqref="DV60">
    <cfRule type="expression" dxfId="6398" priority="15840" stopIfTrue="1">
      <formula>DU$4&lt;TODAY()</formula>
    </cfRule>
  </conditionalFormatting>
  <conditionalFormatting sqref="DV60">
    <cfRule type="expression" dxfId="6397" priority="15839" stopIfTrue="1">
      <formula>DU$4&lt;TODAY()</formula>
    </cfRule>
  </conditionalFormatting>
  <conditionalFormatting sqref="DV60">
    <cfRule type="expression" dxfId="6396" priority="15838" stopIfTrue="1">
      <formula>DU$4&lt;TODAY()</formula>
    </cfRule>
  </conditionalFormatting>
  <conditionalFormatting sqref="DV60">
    <cfRule type="expression" dxfId="6395" priority="15837" stopIfTrue="1">
      <formula>DU$4&lt;TODAY()</formula>
    </cfRule>
  </conditionalFormatting>
  <conditionalFormatting sqref="DV60">
    <cfRule type="expression" dxfId="6394" priority="15836" stopIfTrue="1">
      <formula>DU$4&lt;TODAY()</formula>
    </cfRule>
  </conditionalFormatting>
  <conditionalFormatting sqref="DV60">
    <cfRule type="expression" dxfId="6393" priority="15835" stopIfTrue="1">
      <formula>DU$4&lt;TODAY()</formula>
    </cfRule>
  </conditionalFormatting>
  <conditionalFormatting sqref="DV60">
    <cfRule type="expression" dxfId="6392" priority="15834" stopIfTrue="1">
      <formula>DU$4&lt;TODAY()</formula>
    </cfRule>
  </conditionalFormatting>
  <conditionalFormatting sqref="DV60">
    <cfRule type="expression" dxfId="6391" priority="15833" stopIfTrue="1">
      <formula>DU$4&lt;TODAY()</formula>
    </cfRule>
  </conditionalFormatting>
  <conditionalFormatting sqref="DV60">
    <cfRule type="expression" dxfId="6390" priority="15832" stopIfTrue="1">
      <formula>DU$4&lt;TODAY()</formula>
    </cfRule>
  </conditionalFormatting>
  <conditionalFormatting sqref="DV60">
    <cfRule type="expression" dxfId="6389" priority="15831" stopIfTrue="1">
      <formula>DU$4&lt;TODAY()</formula>
    </cfRule>
  </conditionalFormatting>
  <conditionalFormatting sqref="DV60">
    <cfRule type="expression" dxfId="6388" priority="15830" stopIfTrue="1">
      <formula>DU$4&lt;TODAY()</formula>
    </cfRule>
  </conditionalFormatting>
  <conditionalFormatting sqref="DV60">
    <cfRule type="expression" dxfId="6387" priority="15829" stopIfTrue="1">
      <formula>DU$4&lt;TODAY()</formula>
    </cfRule>
  </conditionalFormatting>
  <conditionalFormatting sqref="DV60">
    <cfRule type="expression" dxfId="6386" priority="15828" stopIfTrue="1">
      <formula>DU$4&lt;TODAY()</formula>
    </cfRule>
  </conditionalFormatting>
  <conditionalFormatting sqref="DV60">
    <cfRule type="expression" dxfId="6385" priority="15827" stopIfTrue="1">
      <formula>DU$4&lt;TODAY()</formula>
    </cfRule>
  </conditionalFormatting>
  <conditionalFormatting sqref="DV60">
    <cfRule type="expression" dxfId="6384" priority="15826" stopIfTrue="1">
      <formula>DU$4&lt;TODAY()</formula>
    </cfRule>
  </conditionalFormatting>
  <conditionalFormatting sqref="DV60">
    <cfRule type="expression" dxfId="6383" priority="15825" stopIfTrue="1">
      <formula>DU$4&lt;TODAY()</formula>
    </cfRule>
  </conditionalFormatting>
  <conditionalFormatting sqref="DV60">
    <cfRule type="expression" dxfId="6382" priority="15824" stopIfTrue="1">
      <formula>DU$4&lt;TODAY()</formula>
    </cfRule>
  </conditionalFormatting>
  <conditionalFormatting sqref="DV60">
    <cfRule type="expression" dxfId="6381" priority="15823" stopIfTrue="1">
      <formula>DU$4&lt;TODAY()</formula>
    </cfRule>
  </conditionalFormatting>
  <conditionalFormatting sqref="DV60">
    <cfRule type="expression" dxfId="6380" priority="15822" stopIfTrue="1">
      <formula>DU$4&lt;TODAY()</formula>
    </cfRule>
  </conditionalFormatting>
  <conditionalFormatting sqref="DV60">
    <cfRule type="expression" dxfId="6379" priority="15821" stopIfTrue="1">
      <formula>DU$4&lt;TODAY()</formula>
    </cfRule>
  </conditionalFormatting>
  <conditionalFormatting sqref="DV60">
    <cfRule type="expression" dxfId="6378" priority="15820" stopIfTrue="1">
      <formula>DU$4&lt;TODAY()</formula>
    </cfRule>
  </conditionalFormatting>
  <conditionalFormatting sqref="DV60">
    <cfRule type="expression" dxfId="6377" priority="15819" stopIfTrue="1">
      <formula>DU$4&lt;TODAY()</formula>
    </cfRule>
  </conditionalFormatting>
  <conditionalFormatting sqref="DV60">
    <cfRule type="expression" dxfId="6376" priority="15818" stopIfTrue="1">
      <formula>DU$4&lt;TODAY()</formula>
    </cfRule>
  </conditionalFormatting>
  <conditionalFormatting sqref="DV60">
    <cfRule type="expression" dxfId="6375" priority="15817" stopIfTrue="1">
      <formula>DU$4&lt;TODAY()</formula>
    </cfRule>
  </conditionalFormatting>
  <conditionalFormatting sqref="DV60">
    <cfRule type="expression" dxfId="6374" priority="15816" stopIfTrue="1">
      <formula>DU$4&lt;TODAY()</formula>
    </cfRule>
  </conditionalFormatting>
  <conditionalFormatting sqref="DV60">
    <cfRule type="expression" dxfId="6373" priority="15815" stopIfTrue="1">
      <formula>DU$4&lt;TODAY()</formula>
    </cfRule>
  </conditionalFormatting>
  <conditionalFormatting sqref="DV60">
    <cfRule type="expression" dxfId="6372" priority="15814" stopIfTrue="1">
      <formula>DU$4&lt;TODAY()</formula>
    </cfRule>
  </conditionalFormatting>
  <conditionalFormatting sqref="DV60">
    <cfRule type="expression" dxfId="6371" priority="15813" stopIfTrue="1">
      <formula>DU$4&lt;TODAY()</formula>
    </cfRule>
  </conditionalFormatting>
  <conditionalFormatting sqref="DV60">
    <cfRule type="expression" dxfId="6370" priority="15812" stopIfTrue="1">
      <formula>DU$4&lt;TODAY()</formula>
    </cfRule>
  </conditionalFormatting>
  <conditionalFormatting sqref="DV60">
    <cfRule type="expression" dxfId="6369" priority="15811" stopIfTrue="1">
      <formula>DU$4&lt;TODAY()</formula>
    </cfRule>
  </conditionalFormatting>
  <conditionalFormatting sqref="DV60">
    <cfRule type="expression" dxfId="6368" priority="15810" stopIfTrue="1">
      <formula>DU$4&lt;TODAY()</formula>
    </cfRule>
  </conditionalFormatting>
  <conditionalFormatting sqref="DV60">
    <cfRule type="expression" dxfId="6367" priority="15809" stopIfTrue="1">
      <formula>DU$4&lt;TODAY()</formula>
    </cfRule>
  </conditionalFormatting>
  <conditionalFormatting sqref="DV60">
    <cfRule type="expression" dxfId="6366" priority="15808" stopIfTrue="1">
      <formula>DU$4&lt;TODAY()</formula>
    </cfRule>
  </conditionalFormatting>
  <conditionalFormatting sqref="DV60">
    <cfRule type="expression" dxfId="6365" priority="15807" stopIfTrue="1">
      <formula>DU$4&lt;TODAY()</formula>
    </cfRule>
  </conditionalFormatting>
  <conditionalFormatting sqref="DV60">
    <cfRule type="expression" dxfId="6364" priority="15806" stopIfTrue="1">
      <formula>DU$4&lt;TODAY()</formula>
    </cfRule>
  </conditionalFormatting>
  <conditionalFormatting sqref="DV60">
    <cfRule type="expression" dxfId="6363" priority="15805" stopIfTrue="1">
      <formula>DU$4&lt;TODAY()</formula>
    </cfRule>
  </conditionalFormatting>
  <conditionalFormatting sqref="DV60">
    <cfRule type="expression" dxfId="6362" priority="15804" stopIfTrue="1">
      <formula>DU$4&lt;TODAY()</formula>
    </cfRule>
  </conditionalFormatting>
  <conditionalFormatting sqref="DV60">
    <cfRule type="expression" dxfId="6361" priority="15803" stopIfTrue="1">
      <formula>DU$4&lt;TODAY()</formula>
    </cfRule>
  </conditionalFormatting>
  <conditionalFormatting sqref="DV60">
    <cfRule type="expression" dxfId="6360" priority="15802" stopIfTrue="1">
      <formula>DU$4&lt;TODAY()</formula>
    </cfRule>
  </conditionalFormatting>
  <conditionalFormatting sqref="DV60">
    <cfRule type="expression" dxfId="6359" priority="15801" stopIfTrue="1">
      <formula>DU$4&lt;TODAY()</formula>
    </cfRule>
  </conditionalFormatting>
  <conditionalFormatting sqref="DV60">
    <cfRule type="expression" dxfId="6358" priority="15800" stopIfTrue="1">
      <formula>DU$4&lt;TODAY()</formula>
    </cfRule>
  </conditionalFormatting>
  <conditionalFormatting sqref="DV60">
    <cfRule type="expression" dxfId="6357" priority="15799" stopIfTrue="1">
      <formula>DU$4&lt;TODAY()</formula>
    </cfRule>
  </conditionalFormatting>
  <conditionalFormatting sqref="DV60">
    <cfRule type="expression" dxfId="6356" priority="15798" stopIfTrue="1">
      <formula>DU$4&lt;TODAY()</formula>
    </cfRule>
  </conditionalFormatting>
  <conditionalFormatting sqref="DV60">
    <cfRule type="expression" dxfId="6355" priority="15797" stopIfTrue="1">
      <formula>DU$4&lt;TODAY()</formula>
    </cfRule>
  </conditionalFormatting>
  <conditionalFormatting sqref="DV60">
    <cfRule type="expression" dxfId="6354" priority="15796" stopIfTrue="1">
      <formula>DU$4&lt;TODAY()</formula>
    </cfRule>
  </conditionalFormatting>
  <conditionalFormatting sqref="DV60">
    <cfRule type="expression" dxfId="6353" priority="15795" stopIfTrue="1">
      <formula>DU$4&lt;TODAY()</formula>
    </cfRule>
  </conditionalFormatting>
  <conditionalFormatting sqref="DV60">
    <cfRule type="expression" dxfId="6352" priority="15794" stopIfTrue="1">
      <formula>DU$4&lt;TODAY()</formula>
    </cfRule>
  </conditionalFormatting>
  <conditionalFormatting sqref="DV60">
    <cfRule type="expression" dxfId="6351" priority="15793" stopIfTrue="1">
      <formula>DU$4&lt;TODAY()</formula>
    </cfRule>
  </conditionalFormatting>
  <conditionalFormatting sqref="DV60">
    <cfRule type="expression" dxfId="6350" priority="15792" stopIfTrue="1">
      <formula>DU$4&lt;TODAY()</formula>
    </cfRule>
  </conditionalFormatting>
  <conditionalFormatting sqref="DV60">
    <cfRule type="expression" dxfId="6349" priority="15791" stopIfTrue="1">
      <formula>DU$4&lt;TODAY()</formula>
    </cfRule>
  </conditionalFormatting>
  <conditionalFormatting sqref="DV60">
    <cfRule type="expression" dxfId="6348" priority="15790" stopIfTrue="1">
      <formula>DU$4&lt;TODAY()</formula>
    </cfRule>
  </conditionalFormatting>
  <conditionalFormatting sqref="DV60">
    <cfRule type="expression" dxfId="6347" priority="15789" stopIfTrue="1">
      <formula>DU$4&lt;TODAY()</formula>
    </cfRule>
  </conditionalFormatting>
  <conditionalFormatting sqref="DV60">
    <cfRule type="expression" dxfId="6346" priority="15788" stopIfTrue="1">
      <formula>DU$4&lt;TODAY()</formula>
    </cfRule>
  </conditionalFormatting>
  <conditionalFormatting sqref="DV60">
    <cfRule type="expression" dxfId="6345" priority="15787" stopIfTrue="1">
      <formula>DU$4&lt;TODAY()</formula>
    </cfRule>
  </conditionalFormatting>
  <conditionalFormatting sqref="DV60">
    <cfRule type="expression" dxfId="6344" priority="15786" stopIfTrue="1">
      <formula>DU$4&lt;TODAY()</formula>
    </cfRule>
  </conditionalFormatting>
  <conditionalFormatting sqref="DV60">
    <cfRule type="expression" dxfId="6343" priority="15785" stopIfTrue="1">
      <formula>DU$4&lt;TODAY()</formula>
    </cfRule>
  </conditionalFormatting>
  <conditionalFormatting sqref="DV60">
    <cfRule type="expression" dxfId="6342" priority="15784" stopIfTrue="1">
      <formula>DU$4&lt;TODAY()</formula>
    </cfRule>
  </conditionalFormatting>
  <conditionalFormatting sqref="DV60">
    <cfRule type="expression" dxfId="6341" priority="15783" stopIfTrue="1">
      <formula>DU$4&lt;TODAY()</formula>
    </cfRule>
  </conditionalFormatting>
  <conditionalFormatting sqref="DV60">
    <cfRule type="expression" dxfId="6340" priority="15782" stopIfTrue="1">
      <formula>DU$4&lt;TODAY()</formula>
    </cfRule>
  </conditionalFormatting>
  <conditionalFormatting sqref="DV60">
    <cfRule type="expression" dxfId="6339" priority="15781" stopIfTrue="1">
      <formula>DU$4&lt;TODAY()</formula>
    </cfRule>
  </conditionalFormatting>
  <conditionalFormatting sqref="DV60">
    <cfRule type="expression" dxfId="6338" priority="15780" stopIfTrue="1">
      <formula>DU$4&lt;TODAY()</formula>
    </cfRule>
  </conditionalFormatting>
  <conditionalFormatting sqref="DV60">
    <cfRule type="expression" dxfId="6337" priority="15779" stopIfTrue="1">
      <formula>DU$4&lt;TODAY()</formula>
    </cfRule>
  </conditionalFormatting>
  <conditionalFormatting sqref="DV60">
    <cfRule type="expression" dxfId="6336" priority="15778" stopIfTrue="1">
      <formula>DU$4&lt;TODAY()</formula>
    </cfRule>
  </conditionalFormatting>
  <conditionalFormatting sqref="DV60">
    <cfRule type="expression" dxfId="6335" priority="15777" stopIfTrue="1">
      <formula>DU$4&lt;TODAY()</formula>
    </cfRule>
  </conditionalFormatting>
  <conditionalFormatting sqref="DV60">
    <cfRule type="expression" dxfId="6334" priority="15776" stopIfTrue="1">
      <formula>DU$4&lt;TODAY()</formula>
    </cfRule>
  </conditionalFormatting>
  <conditionalFormatting sqref="DV60">
    <cfRule type="expression" dxfId="6333" priority="15775" stopIfTrue="1">
      <formula>DU$4&lt;TODAY()</formula>
    </cfRule>
  </conditionalFormatting>
  <conditionalFormatting sqref="DV60">
    <cfRule type="expression" dxfId="6332" priority="15773" stopIfTrue="1">
      <formula>DU$4&lt;TODAY()</formula>
    </cfRule>
    <cfRule type="expression" dxfId="6331" priority="15774" stopIfTrue="1">
      <formula>WEEKDAY(DU$4)=6</formula>
    </cfRule>
  </conditionalFormatting>
  <conditionalFormatting sqref="DV60">
    <cfRule type="expression" dxfId="6330" priority="15772" stopIfTrue="1">
      <formula>DU$4&lt;TODAY()</formula>
    </cfRule>
  </conditionalFormatting>
  <conditionalFormatting sqref="DV60">
    <cfRule type="expression" dxfId="6329" priority="15771" stopIfTrue="1">
      <formula>DU$4&lt;TODAY()</formula>
    </cfRule>
  </conditionalFormatting>
  <conditionalFormatting sqref="DV60">
    <cfRule type="expression" dxfId="6328" priority="15770" stopIfTrue="1">
      <formula>DU$4&lt;TODAY()</formula>
    </cfRule>
  </conditionalFormatting>
  <conditionalFormatting sqref="DV60">
    <cfRule type="expression" dxfId="6327" priority="15769" stopIfTrue="1">
      <formula>DU$4&lt;TODAY()</formula>
    </cfRule>
  </conditionalFormatting>
  <conditionalFormatting sqref="DV60">
    <cfRule type="expression" dxfId="6326" priority="15768" stopIfTrue="1">
      <formula>DU$4&lt;TODAY()</formula>
    </cfRule>
  </conditionalFormatting>
  <conditionalFormatting sqref="DV60">
    <cfRule type="expression" dxfId="6325" priority="15767" stopIfTrue="1">
      <formula>DU$4&lt;TODAY()</formula>
    </cfRule>
  </conditionalFormatting>
  <conditionalFormatting sqref="DV60">
    <cfRule type="expression" dxfId="6324" priority="15766" stopIfTrue="1">
      <formula>DU$4&lt;TODAY()</formula>
    </cfRule>
  </conditionalFormatting>
  <conditionalFormatting sqref="DV60">
    <cfRule type="expression" dxfId="6323" priority="15765" stopIfTrue="1">
      <formula>DU$4&lt;TODAY()</formula>
    </cfRule>
  </conditionalFormatting>
  <conditionalFormatting sqref="DV60">
    <cfRule type="expression" dxfId="6322" priority="15764" stopIfTrue="1">
      <formula>DU$4&lt;TODAY()</formula>
    </cfRule>
  </conditionalFormatting>
  <conditionalFormatting sqref="DV60">
    <cfRule type="expression" dxfId="6321" priority="15763" stopIfTrue="1">
      <formula>DU$4&lt;TODAY()</formula>
    </cfRule>
  </conditionalFormatting>
  <conditionalFormatting sqref="DV60">
    <cfRule type="expression" dxfId="6320" priority="15762" stopIfTrue="1">
      <formula>DU$4&lt;TODAY()</formula>
    </cfRule>
  </conditionalFormatting>
  <conditionalFormatting sqref="DV60">
    <cfRule type="expression" dxfId="6319" priority="15761" stopIfTrue="1">
      <formula>DU$4&lt;TODAY()</formula>
    </cfRule>
  </conditionalFormatting>
  <conditionalFormatting sqref="DV60">
    <cfRule type="expression" dxfId="6318" priority="15760" stopIfTrue="1">
      <formula>DU$4&lt;TODAY()</formula>
    </cfRule>
  </conditionalFormatting>
  <conditionalFormatting sqref="DV60">
    <cfRule type="expression" dxfId="6317" priority="15759" stopIfTrue="1">
      <formula>DU$4&lt;TODAY()</formula>
    </cfRule>
  </conditionalFormatting>
  <conditionalFormatting sqref="DV60">
    <cfRule type="expression" dxfId="6316" priority="15758" stopIfTrue="1">
      <formula>DU$4&lt;TODAY()</formula>
    </cfRule>
  </conditionalFormatting>
  <conditionalFormatting sqref="DV60">
    <cfRule type="expression" dxfId="6315" priority="15757" stopIfTrue="1">
      <formula>DU$4&lt;TODAY()</formula>
    </cfRule>
  </conditionalFormatting>
  <conditionalFormatting sqref="DV60">
    <cfRule type="expression" dxfId="6314" priority="15756" stopIfTrue="1">
      <formula>DU$4&lt;TODAY()</formula>
    </cfRule>
  </conditionalFormatting>
  <conditionalFormatting sqref="DV60">
    <cfRule type="expression" dxfId="6313" priority="15755" stopIfTrue="1">
      <formula>DU$4&lt;TODAY()</formula>
    </cfRule>
  </conditionalFormatting>
  <conditionalFormatting sqref="DV60">
    <cfRule type="expression" dxfId="6312" priority="15754" stopIfTrue="1">
      <formula>DU$4&lt;TODAY()</formula>
    </cfRule>
  </conditionalFormatting>
  <conditionalFormatting sqref="DV60">
    <cfRule type="expression" dxfId="6311" priority="15753" stopIfTrue="1">
      <formula>DU$4&lt;TODAY()</formula>
    </cfRule>
  </conditionalFormatting>
  <conditionalFormatting sqref="DV60">
    <cfRule type="expression" dxfId="6310" priority="15752" stopIfTrue="1">
      <formula>DU$4&lt;TODAY()</formula>
    </cfRule>
  </conditionalFormatting>
  <conditionalFormatting sqref="DV60">
    <cfRule type="expression" dxfId="6309" priority="15751" stopIfTrue="1">
      <formula>DU$4&lt;TODAY()</formula>
    </cfRule>
  </conditionalFormatting>
  <conditionalFormatting sqref="DW51:DW52">
    <cfRule type="expression" dxfId="6308" priority="15749" stopIfTrue="1">
      <formula>DU$4&lt;TODAY()</formula>
    </cfRule>
    <cfRule type="expression" dxfId="6307" priority="15750" stopIfTrue="1">
      <formula>WEEKDAY(DU$4)=6</formula>
    </cfRule>
  </conditionalFormatting>
  <conditionalFormatting sqref="DV51">
    <cfRule type="expression" dxfId="6306" priority="15748" stopIfTrue="1">
      <formula>DR$4&lt;TODAY()</formula>
    </cfRule>
  </conditionalFormatting>
  <conditionalFormatting sqref="DV51">
    <cfRule type="expression" dxfId="6305" priority="15747" stopIfTrue="1">
      <formula>DR$4&lt;TODAY()</formula>
    </cfRule>
  </conditionalFormatting>
  <conditionalFormatting sqref="DV51">
    <cfRule type="expression" dxfId="6304" priority="15746" stopIfTrue="1">
      <formula>DR$4&lt;TODAY()</formula>
    </cfRule>
  </conditionalFormatting>
  <conditionalFormatting sqref="DV51">
    <cfRule type="expression" dxfId="6303" priority="15745" stopIfTrue="1">
      <formula>DR$4&lt;TODAY()</formula>
    </cfRule>
  </conditionalFormatting>
  <conditionalFormatting sqref="DV51">
    <cfRule type="expression" dxfId="6302" priority="15744" stopIfTrue="1">
      <formula>DR$4&lt;TODAY()</formula>
    </cfRule>
  </conditionalFormatting>
  <conditionalFormatting sqref="DV51">
    <cfRule type="expression" dxfId="6301" priority="15743" stopIfTrue="1">
      <formula>DR$4&lt;TODAY()</formula>
    </cfRule>
  </conditionalFormatting>
  <conditionalFormatting sqref="DV51">
    <cfRule type="expression" dxfId="6300" priority="15742" stopIfTrue="1">
      <formula>DR$4&lt;TODAY()</formula>
    </cfRule>
  </conditionalFormatting>
  <conditionalFormatting sqref="DV51">
    <cfRule type="expression" dxfId="6299" priority="15741" stopIfTrue="1">
      <formula>DR$4&lt;TODAY()</formula>
    </cfRule>
  </conditionalFormatting>
  <conditionalFormatting sqref="DV51">
    <cfRule type="expression" dxfId="6298" priority="15740" stopIfTrue="1">
      <formula>DR$4&lt;TODAY()</formula>
    </cfRule>
  </conditionalFormatting>
  <conditionalFormatting sqref="DV51">
    <cfRule type="expression" dxfId="6297" priority="15739" stopIfTrue="1">
      <formula>DR$4&lt;TODAY()</formula>
    </cfRule>
  </conditionalFormatting>
  <conditionalFormatting sqref="DV51">
    <cfRule type="expression" dxfId="6296" priority="15738" stopIfTrue="1">
      <formula>DR$4&lt;TODAY()</formula>
    </cfRule>
  </conditionalFormatting>
  <conditionalFormatting sqref="DV51">
    <cfRule type="expression" dxfId="6295" priority="15737" stopIfTrue="1">
      <formula>DR$4&lt;TODAY()</formula>
    </cfRule>
  </conditionalFormatting>
  <conditionalFormatting sqref="DV51">
    <cfRule type="expression" dxfId="6294" priority="15736" stopIfTrue="1">
      <formula>DR$4&lt;TODAY()</formula>
    </cfRule>
  </conditionalFormatting>
  <conditionalFormatting sqref="DV51">
    <cfRule type="expression" dxfId="6293" priority="15735" stopIfTrue="1">
      <formula>DR$4&lt;TODAY()</formula>
    </cfRule>
  </conditionalFormatting>
  <conditionalFormatting sqref="DV51">
    <cfRule type="expression" dxfId="6292" priority="15734" stopIfTrue="1">
      <formula>DR$4&lt;TODAY()</formula>
    </cfRule>
  </conditionalFormatting>
  <conditionalFormatting sqref="DV51">
    <cfRule type="expression" dxfId="6291" priority="15733" stopIfTrue="1">
      <formula>DR$4&lt;TODAY()</formula>
    </cfRule>
  </conditionalFormatting>
  <conditionalFormatting sqref="DV51">
    <cfRule type="expression" dxfId="6290" priority="15732" stopIfTrue="1">
      <formula>DR$4&lt;TODAY()</formula>
    </cfRule>
  </conditionalFormatting>
  <conditionalFormatting sqref="DV51">
    <cfRule type="expression" dxfId="6289" priority="15731" stopIfTrue="1">
      <formula>DR$4&lt;TODAY()</formula>
    </cfRule>
  </conditionalFormatting>
  <conditionalFormatting sqref="DV51">
    <cfRule type="expression" dxfId="6288" priority="15730" stopIfTrue="1">
      <formula>DR$4&lt;TODAY()</formula>
    </cfRule>
  </conditionalFormatting>
  <conditionalFormatting sqref="DV51">
    <cfRule type="expression" dxfId="6287" priority="15729" stopIfTrue="1">
      <formula>DR$4&lt;TODAY()</formula>
    </cfRule>
  </conditionalFormatting>
  <conditionalFormatting sqref="DV51">
    <cfRule type="expression" dxfId="6286" priority="15728" stopIfTrue="1">
      <formula>DR$4&lt;TODAY()</formula>
    </cfRule>
  </conditionalFormatting>
  <conditionalFormatting sqref="DV51">
    <cfRule type="expression" dxfId="6285" priority="15727" stopIfTrue="1">
      <formula>DR$4&lt;TODAY()</formula>
    </cfRule>
  </conditionalFormatting>
  <conditionalFormatting sqref="DV51">
    <cfRule type="expression" dxfId="6284" priority="15726" stopIfTrue="1">
      <formula>DR$4&lt;TODAY()</formula>
    </cfRule>
  </conditionalFormatting>
  <conditionalFormatting sqref="DV51">
    <cfRule type="expression" dxfId="6283" priority="15725" stopIfTrue="1">
      <formula>DR$4&lt;TODAY()</formula>
    </cfRule>
  </conditionalFormatting>
  <conditionalFormatting sqref="DV51">
    <cfRule type="expression" dxfId="6282" priority="15724" stopIfTrue="1">
      <formula>DR$4&lt;TODAY()</formula>
    </cfRule>
  </conditionalFormatting>
  <conditionalFormatting sqref="DV51">
    <cfRule type="expression" dxfId="6281" priority="15723" stopIfTrue="1">
      <formula>DR$4&lt;TODAY()</formula>
    </cfRule>
  </conditionalFormatting>
  <conditionalFormatting sqref="DV51">
    <cfRule type="expression" dxfId="6280" priority="15722" stopIfTrue="1">
      <formula>DR$4&lt;TODAY()</formula>
    </cfRule>
  </conditionalFormatting>
  <conditionalFormatting sqref="DV51">
    <cfRule type="expression" dxfId="6279" priority="15721" stopIfTrue="1">
      <formula>DR$4&lt;TODAY()</formula>
    </cfRule>
  </conditionalFormatting>
  <conditionalFormatting sqref="DV51">
    <cfRule type="expression" dxfId="6278" priority="15720" stopIfTrue="1">
      <formula>DR$4&lt;TODAY()</formula>
    </cfRule>
  </conditionalFormatting>
  <conditionalFormatting sqref="DV51">
    <cfRule type="expression" dxfId="6277" priority="15719" stopIfTrue="1">
      <formula>DR$4&lt;TODAY()</formula>
    </cfRule>
  </conditionalFormatting>
  <conditionalFormatting sqref="DV51">
    <cfRule type="expression" dxfId="6276" priority="15718" stopIfTrue="1">
      <formula>DR$4&lt;TODAY()</formula>
    </cfRule>
  </conditionalFormatting>
  <conditionalFormatting sqref="DV51">
    <cfRule type="expression" dxfId="6275" priority="15717" stopIfTrue="1">
      <formula>DR$4&lt;TODAY()</formula>
    </cfRule>
  </conditionalFormatting>
  <conditionalFormatting sqref="DV51">
    <cfRule type="expression" dxfId="6274" priority="15716" stopIfTrue="1">
      <formula>DR$4&lt;TODAY()</formula>
    </cfRule>
  </conditionalFormatting>
  <conditionalFormatting sqref="DV51">
    <cfRule type="expression" dxfId="6273" priority="15715" stopIfTrue="1">
      <formula>DR$4&lt;TODAY()</formula>
    </cfRule>
  </conditionalFormatting>
  <conditionalFormatting sqref="DV51">
    <cfRule type="expression" dxfId="6272" priority="15714" stopIfTrue="1">
      <formula>DR$4&lt;TODAY()</formula>
    </cfRule>
  </conditionalFormatting>
  <conditionalFormatting sqref="DV51">
    <cfRule type="expression" dxfId="6271" priority="15713" stopIfTrue="1">
      <formula>DR$4&lt;TODAY()</formula>
    </cfRule>
  </conditionalFormatting>
  <conditionalFormatting sqref="DV51">
    <cfRule type="expression" dxfId="6270" priority="15712" stopIfTrue="1">
      <formula>DR$4&lt;TODAY()</formula>
    </cfRule>
  </conditionalFormatting>
  <conditionalFormatting sqref="DV51">
    <cfRule type="expression" dxfId="6269" priority="15711" stopIfTrue="1">
      <formula>DR$4&lt;TODAY()</formula>
    </cfRule>
  </conditionalFormatting>
  <conditionalFormatting sqref="DV51">
    <cfRule type="expression" dxfId="6268" priority="15710" stopIfTrue="1">
      <formula>DR$4&lt;TODAY()</formula>
    </cfRule>
  </conditionalFormatting>
  <conditionalFormatting sqref="DV51">
    <cfRule type="expression" dxfId="6267" priority="15709" stopIfTrue="1">
      <formula>DR$4&lt;TODAY()</formula>
    </cfRule>
  </conditionalFormatting>
  <conditionalFormatting sqref="DV51">
    <cfRule type="expression" dxfId="6266" priority="15708" stopIfTrue="1">
      <formula>DR$4&lt;TODAY()</formula>
    </cfRule>
  </conditionalFormatting>
  <conditionalFormatting sqref="DV51">
    <cfRule type="expression" dxfId="6265" priority="15707" stopIfTrue="1">
      <formula>DR$4&lt;TODAY()</formula>
    </cfRule>
  </conditionalFormatting>
  <conditionalFormatting sqref="DV51">
    <cfRule type="expression" dxfId="6264" priority="15706" stopIfTrue="1">
      <formula>DR$4&lt;TODAY()</formula>
    </cfRule>
  </conditionalFormatting>
  <conditionalFormatting sqref="DV51">
    <cfRule type="expression" dxfId="6263" priority="15705" stopIfTrue="1">
      <formula>DR$4&lt;TODAY()</formula>
    </cfRule>
  </conditionalFormatting>
  <conditionalFormatting sqref="DV51">
    <cfRule type="expression" dxfId="6262" priority="15704" stopIfTrue="1">
      <formula>DR$4&lt;TODAY()</formula>
    </cfRule>
  </conditionalFormatting>
  <conditionalFormatting sqref="DV51">
    <cfRule type="expression" dxfId="6261" priority="15703" stopIfTrue="1">
      <formula>DR$4&lt;TODAY()</formula>
    </cfRule>
  </conditionalFormatting>
  <conditionalFormatting sqref="DV51">
    <cfRule type="expression" dxfId="6260" priority="15702" stopIfTrue="1">
      <formula>DR$4&lt;TODAY()</formula>
    </cfRule>
  </conditionalFormatting>
  <conditionalFormatting sqref="DV51">
    <cfRule type="expression" dxfId="6259" priority="15701" stopIfTrue="1">
      <formula>DR$4&lt;TODAY()</formula>
    </cfRule>
  </conditionalFormatting>
  <conditionalFormatting sqref="DV51">
    <cfRule type="expression" dxfId="6258" priority="15700" stopIfTrue="1">
      <formula>DR$4&lt;TODAY()</formula>
    </cfRule>
  </conditionalFormatting>
  <conditionalFormatting sqref="DV51">
    <cfRule type="expression" dxfId="6257" priority="15699" stopIfTrue="1">
      <formula>DR$4&lt;TODAY()</formula>
    </cfRule>
  </conditionalFormatting>
  <conditionalFormatting sqref="DV51">
    <cfRule type="expression" dxfId="6256" priority="15698" stopIfTrue="1">
      <formula>DR$4&lt;TODAY()</formula>
    </cfRule>
  </conditionalFormatting>
  <conditionalFormatting sqref="DV51">
    <cfRule type="expression" dxfId="6255" priority="15697" stopIfTrue="1">
      <formula>DR$4&lt;TODAY()</formula>
    </cfRule>
  </conditionalFormatting>
  <conditionalFormatting sqref="DV51">
    <cfRule type="expression" dxfId="6254" priority="15696" stopIfTrue="1">
      <formula>DR$4&lt;TODAY()</formula>
    </cfRule>
  </conditionalFormatting>
  <conditionalFormatting sqref="DV51">
    <cfRule type="expression" dxfId="6253" priority="15695" stopIfTrue="1">
      <formula>DR$4&lt;TODAY()</formula>
    </cfRule>
  </conditionalFormatting>
  <conditionalFormatting sqref="DV51">
    <cfRule type="expression" dxfId="6252" priority="15694" stopIfTrue="1">
      <formula>DR$4&lt;TODAY()</formula>
    </cfRule>
  </conditionalFormatting>
  <conditionalFormatting sqref="DV51">
    <cfRule type="expression" dxfId="6251" priority="15693" stopIfTrue="1">
      <formula>DR$4&lt;TODAY()</formula>
    </cfRule>
  </conditionalFormatting>
  <conditionalFormatting sqref="DV51">
    <cfRule type="expression" dxfId="6250" priority="15692" stopIfTrue="1">
      <formula>DR$4&lt;TODAY()</formula>
    </cfRule>
  </conditionalFormatting>
  <conditionalFormatting sqref="DV51">
    <cfRule type="expression" dxfId="6249" priority="15691" stopIfTrue="1">
      <formula>DR$4&lt;TODAY()</formula>
    </cfRule>
  </conditionalFormatting>
  <conditionalFormatting sqref="DV51">
    <cfRule type="expression" dxfId="6248" priority="15690" stopIfTrue="1">
      <formula>DR$4&lt;TODAY()</formula>
    </cfRule>
  </conditionalFormatting>
  <conditionalFormatting sqref="DV51">
    <cfRule type="expression" dxfId="6247" priority="15689" stopIfTrue="1">
      <formula>DR$4&lt;TODAY()</formula>
    </cfRule>
  </conditionalFormatting>
  <conditionalFormatting sqref="DV51">
    <cfRule type="expression" dxfId="6246" priority="15688" stopIfTrue="1">
      <formula>DR$4&lt;TODAY()</formula>
    </cfRule>
  </conditionalFormatting>
  <conditionalFormatting sqref="DV51">
    <cfRule type="expression" dxfId="6245" priority="15687" stopIfTrue="1">
      <formula>DR$4&lt;TODAY()</formula>
    </cfRule>
  </conditionalFormatting>
  <conditionalFormatting sqref="DV51">
    <cfRule type="expression" dxfId="6244" priority="15686" stopIfTrue="1">
      <formula>DR$4&lt;TODAY()</formula>
    </cfRule>
  </conditionalFormatting>
  <conditionalFormatting sqref="DV51">
    <cfRule type="expression" dxfId="6243" priority="15685" stopIfTrue="1">
      <formula>DR$4&lt;TODAY()</formula>
    </cfRule>
  </conditionalFormatting>
  <conditionalFormatting sqref="DV51">
    <cfRule type="expression" dxfId="6242" priority="15684" stopIfTrue="1">
      <formula>DR$4&lt;TODAY()</formula>
    </cfRule>
  </conditionalFormatting>
  <conditionalFormatting sqref="DV51">
    <cfRule type="expression" dxfId="6241" priority="15683" stopIfTrue="1">
      <formula>DR$4&lt;TODAY()</formula>
    </cfRule>
  </conditionalFormatting>
  <conditionalFormatting sqref="DV51">
    <cfRule type="expression" dxfId="6240" priority="15682" stopIfTrue="1">
      <formula>DR$4&lt;TODAY()</formula>
    </cfRule>
  </conditionalFormatting>
  <conditionalFormatting sqref="DV51">
    <cfRule type="expression" dxfId="6239" priority="15681" stopIfTrue="1">
      <formula>DR$4&lt;TODAY()</formula>
    </cfRule>
  </conditionalFormatting>
  <conditionalFormatting sqref="DV51">
    <cfRule type="expression" dxfId="6238" priority="15680" stopIfTrue="1">
      <formula>DR$4&lt;TODAY()</formula>
    </cfRule>
  </conditionalFormatting>
  <conditionalFormatting sqref="DV51">
    <cfRule type="expression" dxfId="6237" priority="15679" stopIfTrue="1">
      <formula>DR$4&lt;TODAY()</formula>
    </cfRule>
  </conditionalFormatting>
  <conditionalFormatting sqref="DV51">
    <cfRule type="expression" dxfId="6236" priority="15678" stopIfTrue="1">
      <formula>DR$4&lt;TODAY()</formula>
    </cfRule>
  </conditionalFormatting>
  <conditionalFormatting sqref="DV51">
    <cfRule type="expression" dxfId="6235" priority="15677" stopIfTrue="1">
      <formula>DR$4&lt;TODAY()</formula>
    </cfRule>
  </conditionalFormatting>
  <conditionalFormatting sqref="DV51">
    <cfRule type="expression" dxfId="6234" priority="15676" stopIfTrue="1">
      <formula>DR$4&lt;TODAY()</formula>
    </cfRule>
  </conditionalFormatting>
  <conditionalFormatting sqref="DV51">
    <cfRule type="expression" dxfId="6233" priority="15675" stopIfTrue="1">
      <formula>DR$4&lt;TODAY()</formula>
    </cfRule>
  </conditionalFormatting>
  <conditionalFormatting sqref="DV51">
    <cfRule type="expression" dxfId="6232" priority="15674" stopIfTrue="1">
      <formula>DR$4&lt;TODAY()</formula>
    </cfRule>
  </conditionalFormatting>
  <conditionalFormatting sqref="DV51">
    <cfRule type="expression" dxfId="6231" priority="15673" stopIfTrue="1">
      <formula>DR$4&lt;TODAY()</formula>
    </cfRule>
  </conditionalFormatting>
  <conditionalFormatting sqref="DV51">
    <cfRule type="expression" dxfId="6230" priority="15672" stopIfTrue="1">
      <formula>DR$4&lt;TODAY()</formula>
    </cfRule>
  </conditionalFormatting>
  <conditionalFormatting sqref="DV51">
    <cfRule type="expression" dxfId="6229" priority="15671" stopIfTrue="1">
      <formula>DR$4&lt;TODAY()</formula>
    </cfRule>
  </conditionalFormatting>
  <conditionalFormatting sqref="DV51">
    <cfRule type="expression" dxfId="6228" priority="15670" stopIfTrue="1">
      <formula>DR$4&lt;TODAY()</formula>
    </cfRule>
  </conditionalFormatting>
  <conditionalFormatting sqref="DV51">
    <cfRule type="expression" dxfId="6227" priority="15669" stopIfTrue="1">
      <formula>DR$4&lt;TODAY()</formula>
    </cfRule>
  </conditionalFormatting>
  <conditionalFormatting sqref="DV51">
    <cfRule type="expression" dxfId="6226" priority="15668" stopIfTrue="1">
      <formula>DR$4&lt;TODAY()</formula>
    </cfRule>
  </conditionalFormatting>
  <conditionalFormatting sqref="DV51">
    <cfRule type="expression" dxfId="6225" priority="15667" stopIfTrue="1">
      <formula>DR$4&lt;TODAY()</formula>
    </cfRule>
  </conditionalFormatting>
  <conditionalFormatting sqref="DV51">
    <cfRule type="expression" dxfId="6224" priority="15666" stopIfTrue="1">
      <formula>DR$4&lt;TODAY()</formula>
    </cfRule>
  </conditionalFormatting>
  <conditionalFormatting sqref="DV51">
    <cfRule type="expression" dxfId="6223" priority="15665" stopIfTrue="1">
      <formula>DR$4&lt;TODAY()</formula>
    </cfRule>
  </conditionalFormatting>
  <conditionalFormatting sqref="DV51">
    <cfRule type="expression" dxfId="6222" priority="15664" stopIfTrue="1">
      <formula>DR$4&lt;TODAY()</formula>
    </cfRule>
  </conditionalFormatting>
  <conditionalFormatting sqref="DV51">
    <cfRule type="expression" dxfId="6221" priority="15663" stopIfTrue="1">
      <formula>DR$4&lt;TODAY()</formula>
    </cfRule>
  </conditionalFormatting>
  <conditionalFormatting sqref="DV51">
    <cfRule type="expression" dxfId="6220" priority="15662" stopIfTrue="1">
      <formula>DR$4&lt;TODAY()</formula>
    </cfRule>
  </conditionalFormatting>
  <conditionalFormatting sqref="DV51">
    <cfRule type="expression" dxfId="6219" priority="15661" stopIfTrue="1">
      <formula>DR$4&lt;TODAY()</formula>
    </cfRule>
  </conditionalFormatting>
  <conditionalFormatting sqref="DV51">
    <cfRule type="expression" dxfId="6218" priority="15660" stopIfTrue="1">
      <formula>DR$4&lt;TODAY()</formula>
    </cfRule>
  </conditionalFormatting>
  <conditionalFormatting sqref="DV51">
    <cfRule type="expression" dxfId="6217" priority="15659" stopIfTrue="1">
      <formula>DR$4&lt;TODAY()</formula>
    </cfRule>
  </conditionalFormatting>
  <conditionalFormatting sqref="DV51">
    <cfRule type="expression" dxfId="6216" priority="15658" stopIfTrue="1">
      <formula>DR$4&lt;TODAY()</formula>
    </cfRule>
  </conditionalFormatting>
  <conditionalFormatting sqref="DV51">
    <cfRule type="expression" dxfId="6215" priority="15657" stopIfTrue="1">
      <formula>DR$4&lt;TODAY()</formula>
    </cfRule>
  </conditionalFormatting>
  <conditionalFormatting sqref="DV51">
    <cfRule type="expression" dxfId="6214" priority="15656" stopIfTrue="1">
      <formula>DR$4&lt;TODAY()</formula>
    </cfRule>
  </conditionalFormatting>
  <conditionalFormatting sqref="DV51">
    <cfRule type="expression" dxfId="6213" priority="15655" stopIfTrue="1">
      <formula>DR$4&lt;TODAY()</formula>
    </cfRule>
  </conditionalFormatting>
  <conditionalFormatting sqref="DU56">
    <cfRule type="expression" dxfId="6212" priority="15604" stopIfTrue="1">
      <formula>DU$4&lt;TODAY()</formula>
    </cfRule>
    <cfRule type="expression" dxfId="6211" priority="15605" stopIfTrue="1">
      <formula>WEEKDAY(DU$4)=6</formula>
    </cfRule>
  </conditionalFormatting>
  <conditionalFormatting sqref="DV56">
    <cfRule type="expression" dxfId="6210" priority="15603" stopIfTrue="1">
      <formula>DU$4&lt;TODAY()</formula>
    </cfRule>
  </conditionalFormatting>
  <conditionalFormatting sqref="DV56">
    <cfRule type="expression" dxfId="6209" priority="15602" stopIfTrue="1">
      <formula>DU$4&lt;TODAY()</formula>
    </cfRule>
  </conditionalFormatting>
  <conditionalFormatting sqref="DV56">
    <cfRule type="expression" dxfId="6208" priority="15601" stopIfTrue="1">
      <formula>DU$4&lt;TODAY()</formula>
    </cfRule>
  </conditionalFormatting>
  <conditionalFormatting sqref="DV56">
    <cfRule type="expression" dxfId="6207" priority="15600" stopIfTrue="1">
      <formula>DU$4&lt;TODAY()</formula>
    </cfRule>
  </conditionalFormatting>
  <conditionalFormatting sqref="DV56">
    <cfRule type="expression" dxfId="6206" priority="15599" stopIfTrue="1">
      <formula>DU$4&lt;TODAY()</formula>
    </cfRule>
  </conditionalFormatting>
  <conditionalFormatting sqref="DV56">
    <cfRule type="expression" dxfId="6205" priority="15598" stopIfTrue="1">
      <formula>DU$4&lt;TODAY()</formula>
    </cfRule>
  </conditionalFormatting>
  <conditionalFormatting sqref="DV56">
    <cfRule type="expression" dxfId="6204" priority="15597" stopIfTrue="1">
      <formula>DU$4&lt;TODAY()</formula>
    </cfRule>
  </conditionalFormatting>
  <conditionalFormatting sqref="DV56">
    <cfRule type="expression" dxfId="6203" priority="15596" stopIfTrue="1">
      <formula>DU$4&lt;TODAY()</formula>
    </cfRule>
  </conditionalFormatting>
  <conditionalFormatting sqref="DV56">
    <cfRule type="expression" dxfId="6202" priority="15595" stopIfTrue="1">
      <formula>DU$4&lt;TODAY()</formula>
    </cfRule>
  </conditionalFormatting>
  <conditionalFormatting sqref="DV56">
    <cfRule type="expression" dxfId="6201" priority="15594" stopIfTrue="1">
      <formula>DU$4&lt;TODAY()</formula>
    </cfRule>
  </conditionalFormatting>
  <conditionalFormatting sqref="DV56">
    <cfRule type="expression" dxfId="6200" priority="15593" stopIfTrue="1">
      <formula>DU$4&lt;TODAY()</formula>
    </cfRule>
  </conditionalFormatting>
  <conditionalFormatting sqref="DV56">
    <cfRule type="expression" dxfId="6199" priority="15592" stopIfTrue="1">
      <formula>DU$4&lt;TODAY()</formula>
    </cfRule>
  </conditionalFormatting>
  <conditionalFormatting sqref="DV56">
    <cfRule type="expression" dxfId="6198" priority="15591" stopIfTrue="1">
      <formula>DU$4&lt;TODAY()</formula>
    </cfRule>
  </conditionalFormatting>
  <conditionalFormatting sqref="DV56">
    <cfRule type="expression" dxfId="6197" priority="15590" stopIfTrue="1">
      <formula>DU$4&lt;TODAY()</formula>
    </cfRule>
  </conditionalFormatting>
  <conditionalFormatting sqref="DV56">
    <cfRule type="expression" dxfId="6196" priority="15589" stopIfTrue="1">
      <formula>DU$4&lt;TODAY()</formula>
    </cfRule>
  </conditionalFormatting>
  <conditionalFormatting sqref="DV56">
    <cfRule type="expression" dxfId="6195" priority="15588" stopIfTrue="1">
      <formula>DU$4&lt;TODAY()</formula>
    </cfRule>
  </conditionalFormatting>
  <conditionalFormatting sqref="DV56">
    <cfRule type="expression" dxfId="6194" priority="15587" stopIfTrue="1">
      <formula>DU$4&lt;TODAY()</formula>
    </cfRule>
  </conditionalFormatting>
  <conditionalFormatting sqref="DV56">
    <cfRule type="expression" dxfId="6193" priority="15586" stopIfTrue="1">
      <formula>DU$4&lt;TODAY()</formula>
    </cfRule>
  </conditionalFormatting>
  <conditionalFormatting sqref="DV56">
    <cfRule type="expression" dxfId="6192" priority="15585" stopIfTrue="1">
      <formula>DU$4&lt;TODAY()</formula>
    </cfRule>
  </conditionalFormatting>
  <conditionalFormatting sqref="DV56">
    <cfRule type="expression" dxfId="6191" priority="15584" stopIfTrue="1">
      <formula>DU$4&lt;TODAY()</formula>
    </cfRule>
  </conditionalFormatting>
  <conditionalFormatting sqref="DV56">
    <cfRule type="expression" dxfId="6190" priority="15583" stopIfTrue="1">
      <formula>DU$4&lt;TODAY()</formula>
    </cfRule>
  </conditionalFormatting>
  <conditionalFormatting sqref="DV56">
    <cfRule type="expression" dxfId="6189" priority="15582" stopIfTrue="1">
      <formula>DU$4&lt;TODAY()</formula>
    </cfRule>
  </conditionalFormatting>
  <conditionalFormatting sqref="DV56">
    <cfRule type="expression" dxfId="6188" priority="15581" stopIfTrue="1">
      <formula>DU$4&lt;TODAY()</formula>
    </cfRule>
  </conditionalFormatting>
  <conditionalFormatting sqref="DV56">
    <cfRule type="expression" dxfId="6187" priority="15580" stopIfTrue="1">
      <formula>DU$4&lt;TODAY()</formula>
    </cfRule>
  </conditionalFormatting>
  <conditionalFormatting sqref="DV56">
    <cfRule type="expression" dxfId="6186" priority="15579" stopIfTrue="1">
      <formula>DU$4&lt;TODAY()</formula>
    </cfRule>
  </conditionalFormatting>
  <conditionalFormatting sqref="DV56">
    <cfRule type="expression" dxfId="6185" priority="15578" stopIfTrue="1">
      <formula>DU$4&lt;TODAY()</formula>
    </cfRule>
  </conditionalFormatting>
  <conditionalFormatting sqref="DV56">
    <cfRule type="expression" dxfId="6184" priority="15577" stopIfTrue="1">
      <formula>DU$4&lt;TODAY()</formula>
    </cfRule>
  </conditionalFormatting>
  <conditionalFormatting sqref="DV56">
    <cfRule type="expression" dxfId="6183" priority="15576" stopIfTrue="1">
      <formula>DU$4&lt;TODAY()</formula>
    </cfRule>
  </conditionalFormatting>
  <conditionalFormatting sqref="DV56">
    <cfRule type="expression" dxfId="6182" priority="15575" stopIfTrue="1">
      <formula>DU$4&lt;TODAY()</formula>
    </cfRule>
  </conditionalFormatting>
  <conditionalFormatting sqref="DV56">
    <cfRule type="expression" dxfId="6181" priority="15574" stopIfTrue="1">
      <formula>DU$4&lt;TODAY()</formula>
    </cfRule>
  </conditionalFormatting>
  <conditionalFormatting sqref="DV56">
    <cfRule type="expression" dxfId="6180" priority="15573" stopIfTrue="1">
      <formula>DU$4&lt;TODAY()</formula>
    </cfRule>
  </conditionalFormatting>
  <conditionalFormatting sqref="DV56">
    <cfRule type="expression" dxfId="6179" priority="15572" stopIfTrue="1">
      <formula>DU$4&lt;TODAY()</formula>
    </cfRule>
  </conditionalFormatting>
  <conditionalFormatting sqref="DV56">
    <cfRule type="expression" dxfId="6178" priority="15571" stopIfTrue="1">
      <formula>DU$4&lt;TODAY()</formula>
    </cfRule>
  </conditionalFormatting>
  <conditionalFormatting sqref="DV56">
    <cfRule type="expression" dxfId="6177" priority="15570" stopIfTrue="1">
      <formula>DU$4&lt;TODAY()</formula>
    </cfRule>
  </conditionalFormatting>
  <conditionalFormatting sqref="DV56">
    <cfRule type="expression" dxfId="6176" priority="15569" stopIfTrue="1">
      <formula>DU$4&lt;TODAY()</formula>
    </cfRule>
  </conditionalFormatting>
  <conditionalFormatting sqref="DV56">
    <cfRule type="expression" dxfId="6175" priority="15568" stopIfTrue="1">
      <formula>DU$4&lt;TODAY()</formula>
    </cfRule>
  </conditionalFormatting>
  <conditionalFormatting sqref="DV56">
    <cfRule type="expression" dxfId="6174" priority="15567" stopIfTrue="1">
      <formula>DU$4&lt;TODAY()</formula>
    </cfRule>
  </conditionalFormatting>
  <conditionalFormatting sqref="DV56">
    <cfRule type="expression" dxfId="6173" priority="15566" stopIfTrue="1">
      <formula>DU$4&lt;TODAY()</formula>
    </cfRule>
  </conditionalFormatting>
  <conditionalFormatting sqref="DV56">
    <cfRule type="expression" dxfId="6172" priority="15565" stopIfTrue="1">
      <formula>DU$4&lt;TODAY()</formula>
    </cfRule>
  </conditionalFormatting>
  <conditionalFormatting sqref="DV56">
    <cfRule type="expression" dxfId="6171" priority="15564" stopIfTrue="1">
      <formula>DU$4&lt;TODAY()</formula>
    </cfRule>
  </conditionalFormatting>
  <conditionalFormatting sqref="DV56">
    <cfRule type="expression" dxfId="6170" priority="15563" stopIfTrue="1">
      <formula>DU$4&lt;TODAY()</formula>
    </cfRule>
  </conditionalFormatting>
  <conditionalFormatting sqref="DV56">
    <cfRule type="expression" dxfId="6169" priority="15562" stopIfTrue="1">
      <formula>DU$4&lt;TODAY()</formula>
    </cfRule>
  </conditionalFormatting>
  <conditionalFormatting sqref="DV56">
    <cfRule type="expression" dxfId="6168" priority="15561" stopIfTrue="1">
      <formula>DU$4&lt;TODAY()</formula>
    </cfRule>
  </conditionalFormatting>
  <conditionalFormatting sqref="DV56">
    <cfRule type="expression" dxfId="6167" priority="15560" stopIfTrue="1">
      <formula>DU$4&lt;TODAY()</formula>
    </cfRule>
  </conditionalFormatting>
  <conditionalFormatting sqref="DV56">
    <cfRule type="expression" dxfId="6166" priority="15559" stopIfTrue="1">
      <formula>DU$4&lt;TODAY()</formula>
    </cfRule>
  </conditionalFormatting>
  <conditionalFormatting sqref="DV56">
    <cfRule type="expression" dxfId="6165" priority="15558" stopIfTrue="1">
      <formula>DU$4&lt;TODAY()</formula>
    </cfRule>
  </conditionalFormatting>
  <conditionalFormatting sqref="DV56">
    <cfRule type="expression" dxfId="6164" priority="15557" stopIfTrue="1">
      <formula>DU$4&lt;TODAY()</formula>
    </cfRule>
  </conditionalFormatting>
  <conditionalFormatting sqref="DV56">
    <cfRule type="expression" dxfId="6163" priority="15556" stopIfTrue="1">
      <formula>DU$4&lt;TODAY()</formula>
    </cfRule>
  </conditionalFormatting>
  <conditionalFormatting sqref="DV56">
    <cfRule type="expression" dxfId="6162" priority="15555" stopIfTrue="1">
      <formula>DU$4&lt;TODAY()</formula>
    </cfRule>
  </conditionalFormatting>
  <conditionalFormatting sqref="DV56">
    <cfRule type="expression" dxfId="6161" priority="15554" stopIfTrue="1">
      <formula>DU$4&lt;TODAY()</formula>
    </cfRule>
  </conditionalFormatting>
  <conditionalFormatting sqref="DV56">
    <cfRule type="expression" dxfId="6160" priority="15553" stopIfTrue="1">
      <formula>DU$4&lt;TODAY()</formula>
    </cfRule>
  </conditionalFormatting>
  <conditionalFormatting sqref="DV56">
    <cfRule type="expression" dxfId="6159" priority="15552" stopIfTrue="1">
      <formula>DU$4&lt;TODAY()</formula>
    </cfRule>
  </conditionalFormatting>
  <conditionalFormatting sqref="DV56">
    <cfRule type="expression" dxfId="6158" priority="15551" stopIfTrue="1">
      <formula>DU$4&lt;TODAY()</formula>
    </cfRule>
  </conditionalFormatting>
  <conditionalFormatting sqref="DV56">
    <cfRule type="expression" dxfId="6157" priority="15550" stopIfTrue="1">
      <formula>DU$4&lt;TODAY()</formula>
    </cfRule>
  </conditionalFormatting>
  <conditionalFormatting sqref="DV56">
    <cfRule type="expression" dxfId="6156" priority="15549" stopIfTrue="1">
      <formula>DU$4&lt;TODAY()</formula>
    </cfRule>
  </conditionalFormatting>
  <conditionalFormatting sqref="DV56">
    <cfRule type="expression" dxfId="6155" priority="15548" stopIfTrue="1">
      <formula>DU$4&lt;TODAY()</formula>
    </cfRule>
  </conditionalFormatting>
  <conditionalFormatting sqref="DV56">
    <cfRule type="expression" dxfId="6154" priority="15547" stopIfTrue="1">
      <formula>DU$4&lt;TODAY()</formula>
    </cfRule>
  </conditionalFormatting>
  <conditionalFormatting sqref="DV56">
    <cfRule type="expression" dxfId="6153" priority="15546" stopIfTrue="1">
      <formula>DU$4&lt;TODAY()</formula>
    </cfRule>
  </conditionalFormatting>
  <conditionalFormatting sqref="DV56">
    <cfRule type="expression" dxfId="6152" priority="15545" stopIfTrue="1">
      <formula>DU$4&lt;TODAY()</formula>
    </cfRule>
  </conditionalFormatting>
  <conditionalFormatting sqref="DV56">
    <cfRule type="expression" dxfId="6151" priority="15544" stopIfTrue="1">
      <formula>DU$4&lt;TODAY()</formula>
    </cfRule>
  </conditionalFormatting>
  <conditionalFormatting sqref="DV56">
    <cfRule type="expression" dxfId="6150" priority="15543" stopIfTrue="1">
      <formula>DU$4&lt;TODAY()</formula>
    </cfRule>
  </conditionalFormatting>
  <conditionalFormatting sqref="DV56">
    <cfRule type="expression" dxfId="6149" priority="15542" stopIfTrue="1">
      <formula>DU$4&lt;TODAY()</formula>
    </cfRule>
  </conditionalFormatting>
  <conditionalFormatting sqref="DV56">
    <cfRule type="expression" dxfId="6148" priority="15541" stopIfTrue="1">
      <formula>DU$4&lt;TODAY()</formula>
    </cfRule>
  </conditionalFormatting>
  <conditionalFormatting sqref="DV56">
    <cfRule type="expression" dxfId="6147" priority="15540" stopIfTrue="1">
      <formula>DU$4&lt;TODAY()</formula>
    </cfRule>
  </conditionalFormatting>
  <conditionalFormatting sqref="DV56">
    <cfRule type="expression" dxfId="6146" priority="15539" stopIfTrue="1">
      <formula>DU$4&lt;TODAY()</formula>
    </cfRule>
  </conditionalFormatting>
  <conditionalFormatting sqref="DV56">
    <cfRule type="expression" dxfId="6145" priority="15538" stopIfTrue="1">
      <formula>DU$4&lt;TODAY()</formula>
    </cfRule>
  </conditionalFormatting>
  <conditionalFormatting sqref="DV56">
    <cfRule type="expression" dxfId="6144" priority="15537" stopIfTrue="1">
      <formula>DU$4&lt;TODAY()</formula>
    </cfRule>
  </conditionalFormatting>
  <conditionalFormatting sqref="DV56">
    <cfRule type="expression" dxfId="6143" priority="15536" stopIfTrue="1">
      <formula>DU$4&lt;TODAY()</formula>
    </cfRule>
  </conditionalFormatting>
  <conditionalFormatting sqref="DV56">
    <cfRule type="expression" dxfId="6142" priority="15535" stopIfTrue="1">
      <formula>DU$4&lt;TODAY()</formula>
    </cfRule>
  </conditionalFormatting>
  <conditionalFormatting sqref="DV56">
    <cfRule type="expression" dxfId="6141" priority="15534" stopIfTrue="1">
      <formula>DU$4&lt;TODAY()</formula>
    </cfRule>
  </conditionalFormatting>
  <conditionalFormatting sqref="DV56">
    <cfRule type="expression" dxfId="6140" priority="15533" stopIfTrue="1">
      <formula>DU$4&lt;TODAY()</formula>
    </cfRule>
  </conditionalFormatting>
  <conditionalFormatting sqref="DV56">
    <cfRule type="expression" dxfId="6139" priority="15532" stopIfTrue="1">
      <formula>DU$4&lt;TODAY()</formula>
    </cfRule>
  </conditionalFormatting>
  <conditionalFormatting sqref="DV56">
    <cfRule type="expression" dxfId="6138" priority="15531" stopIfTrue="1">
      <formula>DU$4&lt;TODAY()</formula>
    </cfRule>
  </conditionalFormatting>
  <conditionalFormatting sqref="DV56">
    <cfRule type="expression" dxfId="6137" priority="15530" stopIfTrue="1">
      <formula>DU$4&lt;TODAY()</formula>
    </cfRule>
  </conditionalFormatting>
  <conditionalFormatting sqref="DV56">
    <cfRule type="expression" dxfId="6136" priority="15529" stopIfTrue="1">
      <formula>DU$4&lt;TODAY()</formula>
    </cfRule>
  </conditionalFormatting>
  <conditionalFormatting sqref="DV56">
    <cfRule type="expression" dxfId="6135" priority="15528" stopIfTrue="1">
      <formula>DU$4&lt;TODAY()</formula>
    </cfRule>
  </conditionalFormatting>
  <conditionalFormatting sqref="DV56">
    <cfRule type="expression" dxfId="6134" priority="15527" stopIfTrue="1">
      <formula>DU$4&lt;TODAY()</formula>
    </cfRule>
  </conditionalFormatting>
  <conditionalFormatting sqref="DV56">
    <cfRule type="expression" dxfId="6133" priority="15526" stopIfTrue="1">
      <formula>DU$4&lt;TODAY()</formula>
    </cfRule>
  </conditionalFormatting>
  <conditionalFormatting sqref="DV56">
    <cfRule type="expression" dxfId="6132" priority="15525" stopIfTrue="1">
      <formula>DU$4&lt;TODAY()</formula>
    </cfRule>
  </conditionalFormatting>
  <conditionalFormatting sqref="DV56">
    <cfRule type="expression" dxfId="6131" priority="15524" stopIfTrue="1">
      <formula>DU$4&lt;TODAY()</formula>
    </cfRule>
  </conditionalFormatting>
  <conditionalFormatting sqref="DV56">
    <cfRule type="expression" dxfId="6130" priority="15523" stopIfTrue="1">
      <formula>DU$4&lt;TODAY()</formula>
    </cfRule>
  </conditionalFormatting>
  <conditionalFormatting sqref="DV56">
    <cfRule type="expression" dxfId="6129" priority="15522" stopIfTrue="1">
      <formula>DU$4&lt;TODAY()</formula>
    </cfRule>
  </conditionalFormatting>
  <conditionalFormatting sqref="DV56">
    <cfRule type="expression" dxfId="6128" priority="15521" stopIfTrue="1">
      <formula>DU$4&lt;TODAY()</formula>
    </cfRule>
  </conditionalFormatting>
  <conditionalFormatting sqref="DV56">
    <cfRule type="expression" dxfId="6127" priority="15520" stopIfTrue="1">
      <formula>DU$4&lt;TODAY()</formula>
    </cfRule>
  </conditionalFormatting>
  <conditionalFormatting sqref="DV56">
    <cfRule type="expression" dxfId="6126" priority="15519" stopIfTrue="1">
      <formula>DU$4&lt;TODAY()</formula>
    </cfRule>
  </conditionalFormatting>
  <conditionalFormatting sqref="DV56">
    <cfRule type="expression" dxfId="6125" priority="15518" stopIfTrue="1">
      <formula>DU$4&lt;TODAY()</formula>
    </cfRule>
  </conditionalFormatting>
  <conditionalFormatting sqref="DV56">
    <cfRule type="expression" dxfId="6124" priority="15517" stopIfTrue="1">
      <formula>DU$4&lt;TODAY()</formula>
    </cfRule>
  </conditionalFormatting>
  <conditionalFormatting sqref="DV56">
    <cfRule type="expression" dxfId="6123" priority="15516" stopIfTrue="1">
      <formula>DU$4&lt;TODAY()</formula>
    </cfRule>
  </conditionalFormatting>
  <conditionalFormatting sqref="DV56">
    <cfRule type="expression" dxfId="6122" priority="15515" stopIfTrue="1">
      <formula>DU$4&lt;TODAY()</formula>
    </cfRule>
  </conditionalFormatting>
  <conditionalFormatting sqref="DV56">
    <cfRule type="expression" dxfId="6121" priority="15514" stopIfTrue="1">
      <formula>DU$4&lt;TODAY()</formula>
    </cfRule>
  </conditionalFormatting>
  <conditionalFormatting sqref="DV56">
    <cfRule type="expression" dxfId="6120" priority="15513" stopIfTrue="1">
      <formula>DU$4&lt;TODAY()</formula>
    </cfRule>
  </conditionalFormatting>
  <conditionalFormatting sqref="DV56">
    <cfRule type="expression" dxfId="6119" priority="15512" stopIfTrue="1">
      <formula>DU$4&lt;TODAY()</formula>
    </cfRule>
  </conditionalFormatting>
  <conditionalFormatting sqref="DV56">
    <cfRule type="expression" dxfId="6118" priority="15511" stopIfTrue="1">
      <formula>DU$4&lt;TODAY()</formula>
    </cfRule>
  </conditionalFormatting>
  <conditionalFormatting sqref="DV56">
    <cfRule type="expression" dxfId="6117" priority="15510" stopIfTrue="1">
      <formula>DU$4&lt;TODAY()</formula>
    </cfRule>
  </conditionalFormatting>
  <conditionalFormatting sqref="DV56">
    <cfRule type="expression" dxfId="6116" priority="15509" stopIfTrue="1">
      <formula>DU$4&lt;TODAY()</formula>
    </cfRule>
  </conditionalFormatting>
  <conditionalFormatting sqref="DV56">
    <cfRule type="expression" dxfId="6115" priority="15508" stopIfTrue="1">
      <formula>DU$4&lt;TODAY()</formula>
    </cfRule>
  </conditionalFormatting>
  <conditionalFormatting sqref="DV56">
    <cfRule type="expression" dxfId="6114" priority="15507" stopIfTrue="1">
      <formula>DU$4&lt;TODAY()</formula>
    </cfRule>
  </conditionalFormatting>
  <conditionalFormatting sqref="DV56">
    <cfRule type="expression" dxfId="6113" priority="15506" stopIfTrue="1">
      <formula>DU$4&lt;TODAY()</formula>
    </cfRule>
  </conditionalFormatting>
  <conditionalFormatting sqref="DV56">
    <cfRule type="expression" dxfId="6112" priority="15505" stopIfTrue="1">
      <formula>DU$4&lt;TODAY()</formula>
    </cfRule>
  </conditionalFormatting>
  <conditionalFormatting sqref="DV56">
    <cfRule type="expression" dxfId="6111" priority="15504" stopIfTrue="1">
      <formula>DU$4&lt;TODAY()</formula>
    </cfRule>
  </conditionalFormatting>
  <conditionalFormatting sqref="DV56">
    <cfRule type="expression" dxfId="6110" priority="15503" stopIfTrue="1">
      <formula>DU$4&lt;TODAY()</formula>
    </cfRule>
  </conditionalFormatting>
  <conditionalFormatting sqref="DV56">
    <cfRule type="expression" dxfId="6109" priority="15502" stopIfTrue="1">
      <formula>DU$4&lt;TODAY()</formula>
    </cfRule>
  </conditionalFormatting>
  <conditionalFormatting sqref="DV56">
    <cfRule type="expression" dxfId="6108" priority="15501" stopIfTrue="1">
      <formula>DU$4&lt;TODAY()</formula>
    </cfRule>
  </conditionalFormatting>
  <conditionalFormatting sqref="DV56">
    <cfRule type="expression" dxfId="6107" priority="15500" stopIfTrue="1">
      <formula>DU$4&lt;TODAY()</formula>
    </cfRule>
  </conditionalFormatting>
  <conditionalFormatting sqref="DV56">
    <cfRule type="expression" dxfId="6106" priority="15499" stopIfTrue="1">
      <formula>DU$4&lt;TODAY()</formula>
    </cfRule>
  </conditionalFormatting>
  <conditionalFormatting sqref="DV56">
    <cfRule type="expression" dxfId="6105" priority="15498" stopIfTrue="1">
      <formula>DU$4&lt;TODAY()</formula>
    </cfRule>
  </conditionalFormatting>
  <conditionalFormatting sqref="DV56">
    <cfRule type="expression" dxfId="6104" priority="15497" stopIfTrue="1">
      <formula>DU$4&lt;TODAY()</formula>
    </cfRule>
  </conditionalFormatting>
  <conditionalFormatting sqref="DV56">
    <cfRule type="expression" dxfId="6103" priority="15496" stopIfTrue="1">
      <formula>DU$4&lt;TODAY()</formula>
    </cfRule>
  </conditionalFormatting>
  <conditionalFormatting sqref="DV56">
    <cfRule type="expression" dxfId="6102" priority="15495" stopIfTrue="1">
      <formula>DU$4&lt;TODAY()</formula>
    </cfRule>
  </conditionalFormatting>
  <conditionalFormatting sqref="DV56">
    <cfRule type="expression" dxfId="6101" priority="15494" stopIfTrue="1">
      <formula>DU$4&lt;TODAY()</formula>
    </cfRule>
  </conditionalFormatting>
  <conditionalFormatting sqref="DV56">
    <cfRule type="expression" dxfId="6100" priority="15493" stopIfTrue="1">
      <formula>DU$4&lt;TODAY()</formula>
    </cfRule>
  </conditionalFormatting>
  <conditionalFormatting sqref="DV56">
    <cfRule type="expression" dxfId="6099" priority="15492" stopIfTrue="1">
      <formula>DU$4&lt;TODAY()</formula>
    </cfRule>
  </conditionalFormatting>
  <conditionalFormatting sqref="DV56">
    <cfRule type="expression" dxfId="6098" priority="15491" stopIfTrue="1">
      <formula>DU$4&lt;TODAY()</formula>
    </cfRule>
  </conditionalFormatting>
  <conditionalFormatting sqref="DV56">
    <cfRule type="expression" dxfId="6097" priority="15490" stopIfTrue="1">
      <formula>DU$4&lt;TODAY()</formula>
    </cfRule>
  </conditionalFormatting>
  <conditionalFormatting sqref="DV56">
    <cfRule type="expression" dxfId="6096" priority="15489" stopIfTrue="1">
      <formula>DU$4&lt;TODAY()</formula>
    </cfRule>
  </conditionalFormatting>
  <conditionalFormatting sqref="DV56">
    <cfRule type="expression" dxfId="6095" priority="15488" stopIfTrue="1">
      <formula>DU$4&lt;TODAY()</formula>
    </cfRule>
  </conditionalFormatting>
  <conditionalFormatting sqref="DV56">
    <cfRule type="expression" dxfId="6094" priority="15487" stopIfTrue="1">
      <formula>DU$4&lt;TODAY()</formula>
    </cfRule>
  </conditionalFormatting>
  <conditionalFormatting sqref="DV56">
    <cfRule type="expression" dxfId="6093" priority="15486" stopIfTrue="1">
      <formula>DU$4&lt;TODAY()</formula>
    </cfRule>
  </conditionalFormatting>
  <conditionalFormatting sqref="DV56">
    <cfRule type="expression" dxfId="6092" priority="15485" stopIfTrue="1">
      <formula>DU$4&lt;TODAY()</formula>
    </cfRule>
  </conditionalFormatting>
  <conditionalFormatting sqref="DV56">
    <cfRule type="expression" dxfId="6091" priority="15484" stopIfTrue="1">
      <formula>DU$4&lt;TODAY()</formula>
    </cfRule>
  </conditionalFormatting>
  <conditionalFormatting sqref="DV56">
    <cfRule type="expression" dxfId="6090" priority="15483" stopIfTrue="1">
      <formula>DU$4&lt;TODAY()</formula>
    </cfRule>
  </conditionalFormatting>
  <conditionalFormatting sqref="DV56">
    <cfRule type="expression" dxfId="6089" priority="15482" stopIfTrue="1">
      <formula>DU$4&lt;TODAY()</formula>
    </cfRule>
  </conditionalFormatting>
  <conditionalFormatting sqref="DY53">
    <cfRule type="expression" dxfId="6088" priority="15322" stopIfTrue="1">
      <formula>DX$4&lt;TODAY()</formula>
    </cfRule>
    <cfRule type="expression" dxfId="6087" priority="15323" stopIfTrue="1">
      <formula>WEEKDAY(DX$4)=6</formula>
    </cfRule>
  </conditionalFormatting>
  <conditionalFormatting sqref="DY53">
    <cfRule type="expression" dxfId="6086" priority="15320" stopIfTrue="1">
      <formula>DX$4&lt;TODAY()</formula>
    </cfRule>
    <cfRule type="expression" dxfId="6085" priority="15321" stopIfTrue="1">
      <formula>WEEKDAY(DX$4)=6</formula>
    </cfRule>
  </conditionalFormatting>
  <conditionalFormatting sqref="DY53">
    <cfRule type="expression" dxfId="6084" priority="15318" stopIfTrue="1">
      <formula>DX$4&lt;TODAY()</formula>
    </cfRule>
    <cfRule type="expression" dxfId="6083" priority="15319" stopIfTrue="1">
      <formula>WEEKDAY(DX$4)=6</formula>
    </cfRule>
  </conditionalFormatting>
  <conditionalFormatting sqref="DY53">
    <cfRule type="expression" dxfId="6082" priority="15316" stopIfTrue="1">
      <formula>DX$4&lt;TODAY()</formula>
    </cfRule>
    <cfRule type="expression" dxfId="6081" priority="15317" stopIfTrue="1">
      <formula>WEEKDAY(DX$4)=6</formula>
    </cfRule>
  </conditionalFormatting>
  <conditionalFormatting sqref="DY53">
    <cfRule type="expression" dxfId="6080" priority="15314" stopIfTrue="1">
      <formula>DX$4&lt;TODAY()</formula>
    </cfRule>
    <cfRule type="expression" dxfId="6079" priority="15315" stopIfTrue="1">
      <formula>WEEKDAY(DX$4)=6</formula>
    </cfRule>
  </conditionalFormatting>
  <conditionalFormatting sqref="DY53">
    <cfRule type="expression" dxfId="6078" priority="15312" stopIfTrue="1">
      <formula>DX$4&lt;TODAY()</formula>
    </cfRule>
    <cfRule type="expression" dxfId="6077" priority="15313" stopIfTrue="1">
      <formula>WEEKDAY(DX$4)=6</formula>
    </cfRule>
  </conditionalFormatting>
  <conditionalFormatting sqref="DY53">
    <cfRule type="expression" dxfId="6076" priority="15310" stopIfTrue="1">
      <formula>DX$4&lt;TODAY()</formula>
    </cfRule>
    <cfRule type="expression" dxfId="6075" priority="15311" stopIfTrue="1">
      <formula>WEEKDAY(DX$4)=6</formula>
    </cfRule>
  </conditionalFormatting>
  <conditionalFormatting sqref="DY53">
    <cfRule type="expression" dxfId="6074" priority="15308" stopIfTrue="1">
      <formula>DX$4&lt;TODAY()</formula>
    </cfRule>
    <cfRule type="expression" dxfId="6073" priority="15309" stopIfTrue="1">
      <formula>WEEKDAY(DX$4)=6</formula>
    </cfRule>
  </conditionalFormatting>
  <conditionalFormatting sqref="DY53">
    <cfRule type="expression" dxfId="6072" priority="15306" stopIfTrue="1">
      <formula>DX$4&lt;TODAY()</formula>
    </cfRule>
    <cfRule type="expression" dxfId="6071" priority="15307" stopIfTrue="1">
      <formula>WEEKDAY(DX$4)=6</formula>
    </cfRule>
  </conditionalFormatting>
  <conditionalFormatting sqref="T39:T40 E39 B39 K39:K40 H39 N39 Q39 B44:B46 E45:E46 N43:N46 Q45:Q46 H43:H46 K43:K46 T43:T46">
    <cfRule type="expression" dxfId="6070" priority="14530" stopIfTrue="1">
      <formula>B$4&lt;TODAY()</formula>
    </cfRule>
  </conditionalFormatting>
  <conditionalFormatting sqref="B39:V39 B44:D44 B45:V46 H43:P44 T43:V44 K40:M40 T40:V40">
    <cfRule type="expression" dxfId="6069" priority="14529" stopIfTrue="1">
      <formula>B$4&lt;TODAY()</formula>
    </cfRule>
  </conditionalFormatting>
  <conditionalFormatting sqref="AF49">
    <cfRule type="expression" dxfId="6068" priority="14329" stopIfTrue="1">
      <formula>AF$4&lt;TODAY()</formula>
    </cfRule>
    <cfRule type="expression" dxfId="6067" priority="14330" stopIfTrue="1">
      <formula>WEEKDAY(AF$4)=6</formula>
    </cfRule>
  </conditionalFormatting>
  <conditionalFormatting sqref="AG49">
    <cfRule type="expression" dxfId="6066" priority="14331" stopIfTrue="1">
      <formula>AF$4&lt;TODAY()</formula>
    </cfRule>
    <cfRule type="expression" dxfId="6065" priority="14332" stopIfTrue="1">
      <formula>WEEKDAY(AF$4)=6</formula>
    </cfRule>
  </conditionalFormatting>
  <conditionalFormatting sqref="AH49">
    <cfRule type="expression" dxfId="6064" priority="14333" stopIfTrue="1">
      <formula>AF$4&lt;TODAY()</formula>
    </cfRule>
    <cfRule type="expression" dxfId="6063" priority="14334" stopIfTrue="1">
      <formula>WEEKDAY(AF$4)=6</formula>
    </cfRule>
  </conditionalFormatting>
  <conditionalFormatting sqref="AF50">
    <cfRule type="expression" dxfId="6062" priority="14323" stopIfTrue="1">
      <formula>AF$4&lt;TODAY()</formula>
    </cfRule>
    <cfRule type="expression" dxfId="6061" priority="14324" stopIfTrue="1">
      <formula>WEEKDAY(AF$4)=6</formula>
    </cfRule>
  </conditionalFormatting>
  <conditionalFormatting sqref="AG50">
    <cfRule type="expression" dxfId="6060" priority="14325" stopIfTrue="1">
      <formula>AF$4&lt;TODAY()</formula>
    </cfRule>
    <cfRule type="expression" dxfId="6059" priority="14326" stopIfTrue="1">
      <formula>WEEKDAY(AF$4)=6</formula>
    </cfRule>
  </conditionalFormatting>
  <conditionalFormatting sqref="AH50">
    <cfRule type="expression" dxfId="6058" priority="14327" stopIfTrue="1">
      <formula>AF$4&lt;TODAY()</formula>
    </cfRule>
    <cfRule type="expression" dxfId="6057" priority="14328" stopIfTrue="1">
      <formula>WEEKDAY(AF$4)=6</formula>
    </cfRule>
  </conditionalFormatting>
  <conditionalFormatting sqref="U58">
    <cfRule type="expression" dxfId="6056" priority="14227" stopIfTrue="1">
      <formula>T$4&lt;TODAY()</formula>
    </cfRule>
    <cfRule type="expression" dxfId="6055" priority="14228" stopIfTrue="1">
      <formula>WEEKDAY(T$4)=6</formula>
    </cfRule>
  </conditionalFormatting>
  <conditionalFormatting sqref="U58">
    <cfRule type="expression" dxfId="6054" priority="14225" stopIfTrue="1">
      <formula>T$4&lt;TODAY()</formula>
    </cfRule>
    <cfRule type="expression" dxfId="6053" priority="14226" stopIfTrue="1">
      <formula>WEEKDAY(T$4)=6</formula>
    </cfRule>
  </conditionalFormatting>
  <conditionalFormatting sqref="U58">
    <cfRule type="expression" dxfId="6052" priority="14223" stopIfTrue="1">
      <formula>T$4&lt;TODAY()</formula>
    </cfRule>
    <cfRule type="expression" dxfId="6051" priority="14224" stopIfTrue="1">
      <formula>WEEKDAY(T$4)=6</formula>
    </cfRule>
  </conditionalFormatting>
  <conditionalFormatting sqref="U58">
    <cfRule type="expression" dxfId="6050" priority="14221" stopIfTrue="1">
      <formula>T$4&lt;TODAY()</formula>
    </cfRule>
    <cfRule type="expression" dxfId="6049" priority="14222" stopIfTrue="1">
      <formula>WEEKDAY(T$4)=6</formula>
    </cfRule>
  </conditionalFormatting>
  <conditionalFormatting sqref="U58">
    <cfRule type="expression" dxfId="6048" priority="14219" stopIfTrue="1">
      <formula>T$4&lt;TODAY()</formula>
    </cfRule>
    <cfRule type="expression" dxfId="6047" priority="14220" stopIfTrue="1">
      <formula>WEEKDAY(T$4)=6</formula>
    </cfRule>
  </conditionalFormatting>
  <conditionalFormatting sqref="U58">
    <cfRule type="expression" dxfId="6046" priority="14217" stopIfTrue="1">
      <formula>T$4&lt;TODAY()</formula>
    </cfRule>
    <cfRule type="expression" dxfId="6045" priority="14218" stopIfTrue="1">
      <formula>WEEKDAY(T$4)=6</formula>
    </cfRule>
  </conditionalFormatting>
  <conditionalFormatting sqref="U58">
    <cfRule type="expression" dxfId="6044" priority="14215" stopIfTrue="1">
      <formula>T$4&lt;TODAY()</formula>
    </cfRule>
    <cfRule type="expression" dxfId="6043" priority="14216" stopIfTrue="1">
      <formula>WEEKDAY(T$4)=6</formula>
    </cfRule>
  </conditionalFormatting>
  <conditionalFormatting sqref="U58">
    <cfRule type="expression" dxfId="6042" priority="14213" stopIfTrue="1">
      <formula>T$4&lt;TODAY()</formula>
    </cfRule>
    <cfRule type="expression" dxfId="6041" priority="14214" stopIfTrue="1">
      <formula>WEEKDAY(T$4)=6</formula>
    </cfRule>
  </conditionalFormatting>
  <conditionalFormatting sqref="U58">
    <cfRule type="expression" dxfId="6040" priority="14211" stopIfTrue="1">
      <formula>T$4&lt;TODAY()</formula>
    </cfRule>
    <cfRule type="expression" dxfId="6039" priority="14212" stopIfTrue="1">
      <formula>WEEKDAY(T$4)=6</formula>
    </cfRule>
  </conditionalFormatting>
  <conditionalFormatting sqref="U58">
    <cfRule type="expression" dxfId="6038" priority="14209" stopIfTrue="1">
      <formula>T$4&lt;TODAY()</formula>
    </cfRule>
    <cfRule type="expression" dxfId="6037" priority="14210" stopIfTrue="1">
      <formula>WEEKDAY(T$4)=6</formula>
    </cfRule>
  </conditionalFormatting>
  <conditionalFormatting sqref="U58">
    <cfRule type="expression" dxfId="6036" priority="14207" stopIfTrue="1">
      <formula>T$4&lt;TODAY()</formula>
    </cfRule>
    <cfRule type="expression" dxfId="6035" priority="14208" stopIfTrue="1">
      <formula>WEEKDAY(T$4)=6</formula>
    </cfRule>
  </conditionalFormatting>
  <conditionalFormatting sqref="U58">
    <cfRule type="expression" dxfId="6034" priority="14205" stopIfTrue="1">
      <formula>T$4&lt;TODAY()</formula>
    </cfRule>
    <cfRule type="expression" dxfId="6033" priority="14206" stopIfTrue="1">
      <formula>WEEKDAY(T$4)=6</formula>
    </cfRule>
  </conditionalFormatting>
  <conditionalFormatting sqref="U57">
    <cfRule type="expression" dxfId="6032" priority="14203" stopIfTrue="1">
      <formula>T$4&lt;TODAY()</formula>
    </cfRule>
    <cfRule type="expression" dxfId="6031" priority="14204" stopIfTrue="1">
      <formula>WEEKDAY(T$4)=6</formula>
    </cfRule>
  </conditionalFormatting>
  <conditionalFormatting sqref="U57">
    <cfRule type="expression" dxfId="6030" priority="14201" stopIfTrue="1">
      <formula>T$4&lt;TODAY()</formula>
    </cfRule>
    <cfRule type="expression" dxfId="6029" priority="14202" stopIfTrue="1">
      <formula>WEEKDAY(T$4)=6</formula>
    </cfRule>
  </conditionalFormatting>
  <conditionalFormatting sqref="U57">
    <cfRule type="expression" dxfId="6028" priority="14199" stopIfTrue="1">
      <formula>T$4&lt;TODAY()</formula>
    </cfRule>
    <cfRule type="expression" dxfId="6027" priority="14200" stopIfTrue="1">
      <formula>WEEKDAY(T$4)=6</formula>
    </cfRule>
  </conditionalFormatting>
  <conditionalFormatting sqref="U57">
    <cfRule type="expression" dxfId="6026" priority="14197" stopIfTrue="1">
      <formula>T$4&lt;TODAY()</formula>
    </cfRule>
    <cfRule type="expression" dxfId="6025" priority="14198" stopIfTrue="1">
      <formula>WEEKDAY(T$4)=6</formula>
    </cfRule>
  </conditionalFormatting>
  <conditionalFormatting sqref="U57">
    <cfRule type="expression" dxfId="6024" priority="14195" stopIfTrue="1">
      <formula>T$4&lt;TODAY()</formula>
    </cfRule>
    <cfRule type="expression" dxfId="6023" priority="14196" stopIfTrue="1">
      <formula>WEEKDAY(T$4)=6</formula>
    </cfRule>
  </conditionalFormatting>
  <conditionalFormatting sqref="U57">
    <cfRule type="expression" dxfId="6022" priority="14193" stopIfTrue="1">
      <formula>T$4&lt;TODAY()</formula>
    </cfRule>
    <cfRule type="expression" dxfId="6021" priority="14194" stopIfTrue="1">
      <formula>WEEKDAY(T$4)=6</formula>
    </cfRule>
  </conditionalFormatting>
  <conditionalFormatting sqref="U57">
    <cfRule type="expression" dxfId="6020" priority="14191" stopIfTrue="1">
      <formula>T$4&lt;TODAY()</formula>
    </cfRule>
    <cfRule type="expression" dxfId="6019" priority="14192" stopIfTrue="1">
      <formula>WEEKDAY(T$4)=6</formula>
    </cfRule>
  </conditionalFormatting>
  <conditionalFormatting sqref="U57">
    <cfRule type="expression" dxfId="6018" priority="14189" stopIfTrue="1">
      <formula>T$4&lt;TODAY()</formula>
    </cfRule>
    <cfRule type="expression" dxfId="6017" priority="14190" stopIfTrue="1">
      <formula>WEEKDAY(T$4)=6</formula>
    </cfRule>
  </conditionalFormatting>
  <conditionalFormatting sqref="U57">
    <cfRule type="expression" dxfId="6016" priority="14187" stopIfTrue="1">
      <formula>T$4&lt;TODAY()</formula>
    </cfRule>
    <cfRule type="expression" dxfId="6015" priority="14188" stopIfTrue="1">
      <formula>WEEKDAY(T$4)=6</formula>
    </cfRule>
  </conditionalFormatting>
  <conditionalFormatting sqref="U57">
    <cfRule type="expression" dxfId="6014" priority="14185" stopIfTrue="1">
      <formula>T$4&lt;TODAY()</formula>
    </cfRule>
    <cfRule type="expression" dxfId="6013" priority="14186" stopIfTrue="1">
      <formula>WEEKDAY(T$4)=6</formula>
    </cfRule>
  </conditionalFormatting>
  <conditionalFormatting sqref="U57">
    <cfRule type="expression" dxfId="6012" priority="14183" stopIfTrue="1">
      <formula>T$4&lt;TODAY()</formula>
    </cfRule>
    <cfRule type="expression" dxfId="6011" priority="14184" stopIfTrue="1">
      <formula>WEEKDAY(T$4)=6</formula>
    </cfRule>
  </conditionalFormatting>
  <conditionalFormatting sqref="U57">
    <cfRule type="expression" dxfId="6010" priority="14181" stopIfTrue="1">
      <formula>T$4&lt;TODAY()</formula>
    </cfRule>
    <cfRule type="expression" dxfId="6009" priority="14182" stopIfTrue="1">
      <formula>WEEKDAY(T$4)=6</formula>
    </cfRule>
  </conditionalFormatting>
  <conditionalFormatting sqref="U57">
    <cfRule type="expression" dxfId="6008" priority="14179" stopIfTrue="1">
      <formula>T$4&lt;TODAY()</formula>
    </cfRule>
    <cfRule type="expression" dxfId="6007" priority="14180" stopIfTrue="1">
      <formula>WEEKDAY(T$4)=6</formula>
    </cfRule>
  </conditionalFormatting>
  <conditionalFormatting sqref="U57">
    <cfRule type="expression" dxfId="6006" priority="14177" stopIfTrue="1">
      <formula>T$4&lt;TODAY()</formula>
    </cfRule>
    <cfRule type="expression" dxfId="6005" priority="14178" stopIfTrue="1">
      <formula>WEEKDAY(T$4)=6</formula>
    </cfRule>
  </conditionalFormatting>
  <conditionalFormatting sqref="U57">
    <cfRule type="expression" dxfId="6004" priority="14175" stopIfTrue="1">
      <formula>T$4&lt;TODAY()</formula>
    </cfRule>
    <cfRule type="expression" dxfId="6003" priority="14176" stopIfTrue="1">
      <formula>WEEKDAY(T$4)=6</formula>
    </cfRule>
  </conditionalFormatting>
  <conditionalFormatting sqref="U57">
    <cfRule type="expression" dxfId="6002" priority="14173" stopIfTrue="1">
      <formula>T$4&lt;TODAY()</formula>
    </cfRule>
    <cfRule type="expression" dxfId="6001" priority="14174" stopIfTrue="1">
      <formula>WEEKDAY(T$4)=6</formula>
    </cfRule>
  </conditionalFormatting>
  <conditionalFormatting sqref="U57">
    <cfRule type="expression" dxfId="6000" priority="14171" stopIfTrue="1">
      <formula>T$4&lt;TODAY()</formula>
    </cfRule>
    <cfRule type="expression" dxfId="5999" priority="14172" stopIfTrue="1">
      <formula>WEEKDAY(T$4)=6</formula>
    </cfRule>
  </conditionalFormatting>
  <conditionalFormatting sqref="AJ53">
    <cfRule type="expression" dxfId="5998" priority="14099" stopIfTrue="1">
      <formula>AI$4&lt;TODAY()</formula>
    </cfRule>
    <cfRule type="expression" dxfId="5997" priority="14100" stopIfTrue="1">
      <formula>WEEKDAY(AI$4)=6</formula>
    </cfRule>
  </conditionalFormatting>
  <conditionalFormatting sqref="AJ53">
    <cfRule type="expression" dxfId="5996" priority="14097" stopIfTrue="1">
      <formula>AI$4&lt;TODAY()</formula>
    </cfRule>
    <cfRule type="expression" dxfId="5995" priority="14098" stopIfTrue="1">
      <formula>WEEKDAY(AI$4)=6</formula>
    </cfRule>
  </conditionalFormatting>
  <conditionalFormatting sqref="AJ53">
    <cfRule type="expression" dxfId="5994" priority="14095" stopIfTrue="1">
      <formula>AI$4&lt;TODAY()</formula>
    </cfRule>
    <cfRule type="expression" dxfId="5993" priority="14096" stopIfTrue="1">
      <formula>WEEKDAY(AI$4)=6</formula>
    </cfRule>
  </conditionalFormatting>
  <conditionalFormatting sqref="AJ53">
    <cfRule type="expression" dxfId="5992" priority="14093" stopIfTrue="1">
      <formula>AI$4&lt;TODAY()</formula>
    </cfRule>
    <cfRule type="expression" dxfId="5991" priority="14094" stopIfTrue="1">
      <formula>WEEKDAY(AI$4)=6</formula>
    </cfRule>
  </conditionalFormatting>
  <conditionalFormatting sqref="AJ53">
    <cfRule type="expression" dxfId="5990" priority="14091" stopIfTrue="1">
      <formula>AI$4&lt;TODAY()</formula>
    </cfRule>
    <cfRule type="expression" dxfId="5989" priority="14092" stopIfTrue="1">
      <formula>WEEKDAY(AI$4)=6</formula>
    </cfRule>
  </conditionalFormatting>
  <conditionalFormatting sqref="AJ53">
    <cfRule type="expression" dxfId="5988" priority="14089" stopIfTrue="1">
      <formula>AI$4&lt;TODAY()</formula>
    </cfRule>
    <cfRule type="expression" dxfId="5987" priority="14090" stopIfTrue="1">
      <formula>WEEKDAY(AI$4)=6</formula>
    </cfRule>
  </conditionalFormatting>
  <conditionalFormatting sqref="AJ53">
    <cfRule type="expression" dxfId="5986" priority="14087" stopIfTrue="1">
      <formula>AI$4&lt;TODAY()</formula>
    </cfRule>
    <cfRule type="expression" dxfId="5985" priority="14088" stopIfTrue="1">
      <formula>WEEKDAY(AI$4)=6</formula>
    </cfRule>
  </conditionalFormatting>
  <conditionalFormatting sqref="AJ53">
    <cfRule type="expression" dxfId="5984" priority="14085" stopIfTrue="1">
      <formula>AI$4&lt;TODAY()</formula>
    </cfRule>
    <cfRule type="expression" dxfId="5983" priority="14086" stopIfTrue="1">
      <formula>WEEKDAY(AI$4)=6</formula>
    </cfRule>
  </conditionalFormatting>
  <conditionalFormatting sqref="AJ53">
    <cfRule type="expression" dxfId="5982" priority="14083" stopIfTrue="1">
      <formula>AI$4&lt;TODAY()</formula>
    </cfRule>
    <cfRule type="expression" dxfId="5981" priority="14084" stopIfTrue="1">
      <formula>WEEKDAY(AI$4)=6</formula>
    </cfRule>
  </conditionalFormatting>
  <conditionalFormatting sqref="AJ53">
    <cfRule type="expression" dxfId="5980" priority="14081" stopIfTrue="1">
      <formula>AI$4&lt;TODAY()</formula>
    </cfRule>
    <cfRule type="expression" dxfId="5979" priority="14082" stopIfTrue="1">
      <formula>WEEKDAY(AI$4)=6</formula>
    </cfRule>
  </conditionalFormatting>
  <conditionalFormatting sqref="AJ53">
    <cfRule type="expression" dxfId="5978" priority="14079" stopIfTrue="1">
      <formula>AI$4&lt;TODAY()</formula>
    </cfRule>
    <cfRule type="expression" dxfId="5977" priority="14080" stopIfTrue="1">
      <formula>WEEKDAY(AI$4)=6</formula>
    </cfRule>
  </conditionalFormatting>
  <conditionalFormatting sqref="AJ53">
    <cfRule type="expression" dxfId="5976" priority="14077" stopIfTrue="1">
      <formula>AI$4&lt;TODAY()</formula>
    </cfRule>
    <cfRule type="expression" dxfId="5975" priority="14078" stopIfTrue="1">
      <formula>WEEKDAY(AI$4)=6</formula>
    </cfRule>
  </conditionalFormatting>
  <conditionalFormatting sqref="AG51">
    <cfRule type="expression" dxfId="5974" priority="14075" stopIfTrue="1">
      <formula>AF$4&lt;TODAY()</formula>
    </cfRule>
    <cfRule type="expression" dxfId="5973" priority="14076" stopIfTrue="1">
      <formula>WEEKDAY(AF$4)=6</formula>
    </cfRule>
  </conditionalFormatting>
  <conditionalFormatting sqref="AG51">
    <cfRule type="expression" dxfId="5972" priority="14073" stopIfTrue="1">
      <formula>AF$4&lt;TODAY()</formula>
    </cfRule>
    <cfRule type="expression" dxfId="5971" priority="14074" stopIfTrue="1">
      <formula>WEEKDAY(AF$4)=6</formula>
    </cfRule>
  </conditionalFormatting>
  <conditionalFormatting sqref="AG51">
    <cfRule type="expression" dxfId="5970" priority="14071" stopIfTrue="1">
      <formula>AF$4&lt;TODAY()</formula>
    </cfRule>
    <cfRule type="expression" dxfId="5969" priority="14072" stopIfTrue="1">
      <formula>WEEKDAY(AF$4)=6</formula>
    </cfRule>
  </conditionalFormatting>
  <conditionalFormatting sqref="AG51">
    <cfRule type="expression" dxfId="5968" priority="14069" stopIfTrue="1">
      <formula>AF$4&lt;TODAY()</formula>
    </cfRule>
    <cfRule type="expression" dxfId="5967" priority="14070" stopIfTrue="1">
      <formula>WEEKDAY(AF$4)=6</formula>
    </cfRule>
  </conditionalFormatting>
  <conditionalFormatting sqref="AG51">
    <cfRule type="expression" dxfId="5966" priority="14067" stopIfTrue="1">
      <formula>AF$4&lt;TODAY()</formula>
    </cfRule>
    <cfRule type="expression" dxfId="5965" priority="14068" stopIfTrue="1">
      <formula>WEEKDAY(AF$4)=6</formula>
    </cfRule>
  </conditionalFormatting>
  <conditionalFormatting sqref="AG51">
    <cfRule type="expression" dxfId="5964" priority="14065" stopIfTrue="1">
      <formula>AF$4&lt;TODAY()</formula>
    </cfRule>
    <cfRule type="expression" dxfId="5963" priority="14066" stopIfTrue="1">
      <formula>WEEKDAY(AF$4)=6</formula>
    </cfRule>
  </conditionalFormatting>
  <conditionalFormatting sqref="AG51">
    <cfRule type="expression" dxfId="5962" priority="14063" stopIfTrue="1">
      <formula>AF$4&lt;TODAY()</formula>
    </cfRule>
    <cfRule type="expression" dxfId="5961" priority="14064" stopIfTrue="1">
      <formula>WEEKDAY(AF$4)=6</formula>
    </cfRule>
  </conditionalFormatting>
  <conditionalFormatting sqref="AG51">
    <cfRule type="expression" dxfId="5960" priority="14061" stopIfTrue="1">
      <formula>AF$4&lt;TODAY()</formula>
    </cfRule>
    <cfRule type="expression" dxfId="5959" priority="14062" stopIfTrue="1">
      <formula>WEEKDAY(AF$4)=6</formula>
    </cfRule>
  </conditionalFormatting>
  <conditionalFormatting sqref="AG51">
    <cfRule type="expression" dxfId="5958" priority="14059" stopIfTrue="1">
      <formula>AF$4&lt;TODAY()</formula>
    </cfRule>
    <cfRule type="expression" dxfId="5957" priority="14060" stopIfTrue="1">
      <formula>WEEKDAY(AF$4)=6</formula>
    </cfRule>
  </conditionalFormatting>
  <conditionalFormatting sqref="AG51">
    <cfRule type="expression" dxfId="5956" priority="14057" stopIfTrue="1">
      <formula>AF$4&lt;TODAY()</formula>
    </cfRule>
    <cfRule type="expression" dxfId="5955" priority="14058" stopIfTrue="1">
      <formula>WEEKDAY(AF$4)=6</formula>
    </cfRule>
  </conditionalFormatting>
  <conditionalFormatting sqref="AG51">
    <cfRule type="expression" dxfId="5954" priority="14055" stopIfTrue="1">
      <formula>AF$4&lt;TODAY()</formula>
    </cfRule>
    <cfRule type="expression" dxfId="5953" priority="14056" stopIfTrue="1">
      <formula>WEEKDAY(AF$4)=6</formula>
    </cfRule>
  </conditionalFormatting>
  <conditionalFormatting sqref="AG51">
    <cfRule type="expression" dxfId="5952" priority="14053" stopIfTrue="1">
      <formula>AF$4&lt;TODAY()</formula>
    </cfRule>
    <cfRule type="expression" dxfId="5951" priority="14054" stopIfTrue="1">
      <formula>WEEKDAY(AF$4)=6</formula>
    </cfRule>
  </conditionalFormatting>
  <conditionalFormatting sqref="BE50">
    <cfRule type="expression" dxfId="5950" priority="13999" stopIfTrue="1">
      <formula>BD$4&lt;TODAY()</formula>
    </cfRule>
    <cfRule type="expression" dxfId="5949" priority="14000" stopIfTrue="1">
      <formula>WEEKDAY(BD$4)=6</formula>
    </cfRule>
  </conditionalFormatting>
  <conditionalFormatting sqref="BE50">
    <cfRule type="expression" dxfId="5948" priority="13997" stopIfTrue="1">
      <formula>BD$4&lt;TODAY()</formula>
    </cfRule>
    <cfRule type="expression" dxfId="5947" priority="13998" stopIfTrue="1">
      <formula>WEEKDAY(BD$4)=6</formula>
    </cfRule>
  </conditionalFormatting>
  <conditionalFormatting sqref="BE50">
    <cfRule type="expression" dxfId="5946" priority="13995" stopIfTrue="1">
      <formula>BD$4&lt;TODAY()</formula>
    </cfRule>
    <cfRule type="expression" dxfId="5945" priority="13996" stopIfTrue="1">
      <formula>WEEKDAY(BD$4)=6</formula>
    </cfRule>
  </conditionalFormatting>
  <conditionalFormatting sqref="BE50">
    <cfRule type="expression" dxfId="5944" priority="13993" stopIfTrue="1">
      <formula>BD$4&lt;TODAY()</formula>
    </cfRule>
    <cfRule type="expression" dxfId="5943" priority="13994" stopIfTrue="1">
      <formula>WEEKDAY(BD$4)=6</formula>
    </cfRule>
  </conditionalFormatting>
  <conditionalFormatting sqref="CA49">
    <cfRule type="expression" dxfId="5942" priority="13991" stopIfTrue="1">
      <formula>BY$4&lt;TODAY()</formula>
    </cfRule>
    <cfRule type="expression" dxfId="5941" priority="13992" stopIfTrue="1">
      <formula>WEEKDAY(BY$4)=6</formula>
    </cfRule>
  </conditionalFormatting>
  <conditionalFormatting sqref="BY49">
    <cfRule type="expression" dxfId="5940" priority="13989" stopIfTrue="1">
      <formula>BY$4&lt;TODAY()</formula>
    </cfRule>
    <cfRule type="expression" dxfId="5939" priority="13990" stopIfTrue="1">
      <formula>WEEKDAY(BY$4)=6</formula>
    </cfRule>
  </conditionalFormatting>
  <conditionalFormatting sqref="BZ49">
    <cfRule type="expression" dxfId="5938" priority="13987" stopIfTrue="1">
      <formula>BY$4&lt;TODAY()</formula>
    </cfRule>
    <cfRule type="expression" dxfId="5937" priority="13988" stopIfTrue="1">
      <formula>WEEKDAY(BY$4)=6</formula>
    </cfRule>
  </conditionalFormatting>
  <conditionalFormatting sqref="BZ49">
    <cfRule type="expression" dxfId="5936" priority="13985" stopIfTrue="1">
      <formula>BY$4&lt;TODAY()</formula>
    </cfRule>
    <cfRule type="expression" dxfId="5935" priority="13986" stopIfTrue="1">
      <formula>WEEKDAY(BY$4)=6</formula>
    </cfRule>
  </conditionalFormatting>
  <conditionalFormatting sqref="BZ49">
    <cfRule type="expression" dxfId="5934" priority="13983" stopIfTrue="1">
      <formula>BY$4&lt;TODAY()</formula>
    </cfRule>
    <cfRule type="expression" dxfId="5933" priority="13984" stopIfTrue="1">
      <formula>WEEKDAY(BY$4)=6</formula>
    </cfRule>
  </conditionalFormatting>
  <conditionalFormatting sqref="BZ49">
    <cfRule type="expression" dxfId="5932" priority="13981" stopIfTrue="1">
      <formula>BY$4&lt;TODAY()</formula>
    </cfRule>
    <cfRule type="expression" dxfId="5931" priority="13982" stopIfTrue="1">
      <formula>WEEKDAY(BY$4)=6</formula>
    </cfRule>
  </conditionalFormatting>
  <conditionalFormatting sqref="AG58">
    <cfRule type="expression" dxfId="5930" priority="13931" stopIfTrue="1">
      <formula>AF$4&lt;TODAY()</formula>
    </cfRule>
    <cfRule type="expression" dxfId="5929" priority="13932" stopIfTrue="1">
      <formula>WEEKDAY(AF$4)=6</formula>
    </cfRule>
  </conditionalFormatting>
  <conditionalFormatting sqref="AG58">
    <cfRule type="expression" dxfId="5928" priority="13929" stopIfTrue="1">
      <formula>AF$4&lt;TODAY()</formula>
    </cfRule>
    <cfRule type="expression" dxfId="5927" priority="13930" stopIfTrue="1">
      <formula>WEEKDAY(AF$4)=6</formula>
    </cfRule>
  </conditionalFormatting>
  <conditionalFormatting sqref="AG58">
    <cfRule type="expression" dxfId="5926" priority="13927" stopIfTrue="1">
      <formula>AF$4&lt;TODAY()</formula>
    </cfRule>
    <cfRule type="expression" dxfId="5925" priority="13928" stopIfTrue="1">
      <formula>WEEKDAY(AF$4)=6</formula>
    </cfRule>
  </conditionalFormatting>
  <conditionalFormatting sqref="AG58">
    <cfRule type="expression" dxfId="5924" priority="13925" stopIfTrue="1">
      <formula>AF$4&lt;TODAY()</formula>
    </cfRule>
    <cfRule type="expression" dxfId="5923" priority="13926" stopIfTrue="1">
      <formula>WEEKDAY(AF$4)=6</formula>
    </cfRule>
  </conditionalFormatting>
  <conditionalFormatting sqref="AG58">
    <cfRule type="expression" dxfId="5922" priority="13923" stopIfTrue="1">
      <formula>AF$4&lt;TODAY()</formula>
    </cfRule>
    <cfRule type="expression" dxfId="5921" priority="13924" stopIfTrue="1">
      <formula>WEEKDAY(AF$4)=6</formula>
    </cfRule>
  </conditionalFormatting>
  <conditionalFormatting sqref="AG58">
    <cfRule type="expression" dxfId="5920" priority="13921" stopIfTrue="1">
      <formula>AF$4&lt;TODAY()</formula>
    </cfRule>
    <cfRule type="expression" dxfId="5919" priority="13922" stopIfTrue="1">
      <formula>WEEKDAY(AF$4)=6</formula>
    </cfRule>
  </conditionalFormatting>
  <conditionalFormatting sqref="AG58">
    <cfRule type="expression" dxfId="5918" priority="13919" stopIfTrue="1">
      <formula>AF$4&lt;TODAY()</formula>
    </cfRule>
    <cfRule type="expression" dxfId="5917" priority="13920" stopIfTrue="1">
      <formula>WEEKDAY(AF$4)=6</formula>
    </cfRule>
  </conditionalFormatting>
  <conditionalFormatting sqref="AG58">
    <cfRule type="expression" dxfId="5916" priority="13917" stopIfTrue="1">
      <formula>AF$4&lt;TODAY()</formula>
    </cfRule>
    <cfRule type="expression" dxfId="5915" priority="13918" stopIfTrue="1">
      <formula>WEEKDAY(AF$4)=6</formula>
    </cfRule>
  </conditionalFormatting>
  <conditionalFormatting sqref="AG58">
    <cfRule type="expression" dxfId="5914" priority="13915" stopIfTrue="1">
      <formula>AF$4&lt;TODAY()</formula>
    </cfRule>
    <cfRule type="expression" dxfId="5913" priority="13916" stopIfTrue="1">
      <formula>WEEKDAY(AF$4)=6</formula>
    </cfRule>
  </conditionalFormatting>
  <conditionalFormatting sqref="AG58">
    <cfRule type="expression" dxfId="5912" priority="13913" stopIfTrue="1">
      <formula>AF$4&lt;TODAY()</formula>
    </cfRule>
    <cfRule type="expression" dxfId="5911" priority="13914" stopIfTrue="1">
      <formula>WEEKDAY(AF$4)=6</formula>
    </cfRule>
  </conditionalFormatting>
  <conditionalFormatting sqref="AG58">
    <cfRule type="expression" dxfId="5910" priority="13911" stopIfTrue="1">
      <formula>AF$4&lt;TODAY()</formula>
    </cfRule>
    <cfRule type="expression" dxfId="5909" priority="13912" stopIfTrue="1">
      <formula>WEEKDAY(AF$4)=6</formula>
    </cfRule>
  </conditionalFormatting>
  <conditionalFormatting sqref="AG58">
    <cfRule type="expression" dxfId="5908" priority="13909" stopIfTrue="1">
      <formula>AF$4&lt;TODAY()</formula>
    </cfRule>
    <cfRule type="expression" dxfId="5907" priority="13910" stopIfTrue="1">
      <formula>WEEKDAY(AF$4)=6</formula>
    </cfRule>
  </conditionalFormatting>
  <conditionalFormatting sqref="AG51">
    <cfRule type="expression" dxfId="5906" priority="13907" stopIfTrue="1">
      <formula>AF$4&lt;TODAY()</formula>
    </cfRule>
    <cfRule type="expression" dxfId="5905" priority="13908" stopIfTrue="1">
      <formula>WEEKDAY(AF$4)=6</formula>
    </cfRule>
  </conditionalFormatting>
  <conditionalFormatting sqref="AG51">
    <cfRule type="expression" dxfId="5904" priority="13905" stopIfTrue="1">
      <formula>AF$4&lt;TODAY()</formula>
    </cfRule>
    <cfRule type="expression" dxfId="5903" priority="13906" stopIfTrue="1">
      <formula>WEEKDAY(AF$4)=6</formula>
    </cfRule>
  </conditionalFormatting>
  <conditionalFormatting sqref="AG51">
    <cfRule type="expression" dxfId="5902" priority="13903" stopIfTrue="1">
      <formula>AF$4&lt;TODAY()</formula>
    </cfRule>
    <cfRule type="expression" dxfId="5901" priority="13904" stopIfTrue="1">
      <formula>WEEKDAY(AF$4)=6</formula>
    </cfRule>
  </conditionalFormatting>
  <conditionalFormatting sqref="AG52">
    <cfRule type="expression" dxfId="5900" priority="13901" stopIfTrue="1">
      <formula>AF$4&lt;TODAY()</formula>
    </cfRule>
    <cfRule type="expression" dxfId="5899" priority="13902" stopIfTrue="1">
      <formula>WEEKDAY(AF$4)=6</formula>
    </cfRule>
  </conditionalFormatting>
  <conditionalFormatting sqref="AG52">
    <cfRule type="expression" dxfId="5898" priority="13899" stopIfTrue="1">
      <formula>AF$4&lt;TODAY()</formula>
    </cfRule>
    <cfRule type="expression" dxfId="5897" priority="13900" stopIfTrue="1">
      <formula>WEEKDAY(AF$4)=6</formula>
    </cfRule>
  </conditionalFormatting>
  <conditionalFormatting sqref="AG52">
    <cfRule type="expression" dxfId="5896" priority="13897" stopIfTrue="1">
      <formula>AF$4&lt;TODAY()</formula>
    </cfRule>
    <cfRule type="expression" dxfId="5895" priority="13898" stopIfTrue="1">
      <formula>WEEKDAY(AF$4)=6</formula>
    </cfRule>
  </conditionalFormatting>
  <conditionalFormatting sqref="AG51">
    <cfRule type="expression" dxfId="5894" priority="13893" stopIfTrue="1">
      <formula>AF$4&lt;TODAY()</formula>
    </cfRule>
    <cfRule type="expression" dxfId="5893" priority="13894" stopIfTrue="1">
      <formula>WEEKDAY(AF$4)=6</formula>
    </cfRule>
  </conditionalFormatting>
  <conditionalFormatting sqref="AG51">
    <cfRule type="expression" dxfId="5892" priority="13891" stopIfTrue="1">
      <formula>AF$4&lt;TODAY()</formula>
    </cfRule>
    <cfRule type="expression" dxfId="5891" priority="13892" stopIfTrue="1">
      <formula>WEEKDAY(AF$4)=6</formula>
    </cfRule>
  </conditionalFormatting>
  <conditionalFormatting sqref="AG52">
    <cfRule type="expression" dxfId="5890" priority="13889" stopIfTrue="1">
      <formula>AF$4&lt;TODAY()</formula>
    </cfRule>
    <cfRule type="expression" dxfId="5889" priority="13890" stopIfTrue="1">
      <formula>WEEKDAY(AF$4)=6</formula>
    </cfRule>
  </conditionalFormatting>
  <conditionalFormatting sqref="AG57">
    <cfRule type="expression" dxfId="5888" priority="13863" stopIfTrue="1">
      <formula>AF$4&lt;TODAY()</formula>
    </cfRule>
    <cfRule type="expression" dxfId="5887" priority="13864" stopIfTrue="1">
      <formula>WEEKDAY(AF$4)=6</formula>
    </cfRule>
  </conditionalFormatting>
  <conditionalFormatting sqref="AG57">
    <cfRule type="expression" dxfId="5886" priority="13861" stopIfTrue="1">
      <formula>AF$4&lt;TODAY()</formula>
    </cfRule>
    <cfRule type="expression" dxfId="5885" priority="13862" stopIfTrue="1">
      <formula>WEEKDAY(AF$4)=6</formula>
    </cfRule>
  </conditionalFormatting>
  <conditionalFormatting sqref="AI41">
    <cfRule type="expression" dxfId="5884" priority="13836" stopIfTrue="1">
      <formula>AI$4&lt;TODAY()</formula>
    </cfRule>
  </conditionalFormatting>
  <conditionalFormatting sqref="AI41:AK41">
    <cfRule type="expression" dxfId="5883" priority="13835" stopIfTrue="1">
      <formula>AI$4&lt;TODAY()</formula>
    </cfRule>
  </conditionalFormatting>
  <conditionalFormatting sqref="AI41">
    <cfRule type="expression" dxfId="5882" priority="13834" stopIfTrue="1">
      <formula>AI$4&lt;TODAY()</formula>
    </cfRule>
  </conditionalFormatting>
  <conditionalFormatting sqref="AI41:AK41">
    <cfRule type="expression" dxfId="5881" priority="13833" stopIfTrue="1">
      <formula>AI$4&lt;TODAY()</formula>
    </cfRule>
  </conditionalFormatting>
  <conditionalFormatting sqref="AV51">
    <cfRule type="expression" dxfId="5880" priority="13831" stopIfTrue="1">
      <formula>AU$4&lt;TODAY()</formula>
    </cfRule>
    <cfRule type="expression" dxfId="5879" priority="13832" stopIfTrue="1">
      <formula>WEEKDAY(AU$4)=6</formula>
    </cfRule>
  </conditionalFormatting>
  <conditionalFormatting sqref="AV51">
    <cfRule type="expression" dxfId="5878" priority="13829" stopIfTrue="1">
      <formula>AU$4&lt;TODAY()</formula>
    </cfRule>
    <cfRule type="expression" dxfId="5877" priority="13830" stopIfTrue="1">
      <formula>WEEKDAY(AU$4)=6</formula>
    </cfRule>
  </conditionalFormatting>
  <conditionalFormatting sqref="AV51">
    <cfRule type="expression" dxfId="5876" priority="13827" stopIfTrue="1">
      <formula>AU$4&lt;TODAY()</formula>
    </cfRule>
    <cfRule type="expression" dxfId="5875" priority="13828" stopIfTrue="1">
      <formula>WEEKDAY(AU$4)=6</formula>
    </cfRule>
  </conditionalFormatting>
  <conditionalFormatting sqref="AV51">
    <cfRule type="expression" dxfId="5874" priority="13825" stopIfTrue="1">
      <formula>AU$4&lt;TODAY()</formula>
    </cfRule>
    <cfRule type="expression" dxfId="5873" priority="13826" stopIfTrue="1">
      <formula>WEEKDAY(AU$4)=6</formula>
    </cfRule>
  </conditionalFormatting>
  <conditionalFormatting sqref="AV51">
    <cfRule type="expression" dxfId="5872" priority="13823" stopIfTrue="1">
      <formula>AU$4&lt;TODAY()</formula>
    </cfRule>
    <cfRule type="expression" dxfId="5871" priority="13824" stopIfTrue="1">
      <formula>WEEKDAY(AU$4)=6</formula>
    </cfRule>
  </conditionalFormatting>
  <conditionalFormatting sqref="AV51">
    <cfRule type="expression" dxfId="5870" priority="13821" stopIfTrue="1">
      <formula>AU$4&lt;TODAY()</formula>
    </cfRule>
    <cfRule type="expression" dxfId="5869" priority="13822" stopIfTrue="1">
      <formula>WEEKDAY(AU$4)=6</formula>
    </cfRule>
  </conditionalFormatting>
  <conditionalFormatting sqref="AV51">
    <cfRule type="expression" dxfId="5868" priority="13819" stopIfTrue="1">
      <formula>AU$4&lt;TODAY()</formula>
    </cfRule>
    <cfRule type="expression" dxfId="5867" priority="13820" stopIfTrue="1">
      <formula>WEEKDAY(AU$4)=6</formula>
    </cfRule>
  </conditionalFormatting>
  <conditionalFormatting sqref="AV51">
    <cfRule type="expression" dxfId="5866" priority="13817" stopIfTrue="1">
      <formula>AU$4&lt;TODAY()</formula>
    </cfRule>
    <cfRule type="expression" dxfId="5865" priority="13818" stopIfTrue="1">
      <formula>WEEKDAY(AU$4)=6</formula>
    </cfRule>
  </conditionalFormatting>
  <conditionalFormatting sqref="AV51">
    <cfRule type="expression" dxfId="5864" priority="13815" stopIfTrue="1">
      <formula>AU$4&lt;TODAY()</formula>
    </cfRule>
    <cfRule type="expression" dxfId="5863" priority="13816" stopIfTrue="1">
      <formula>WEEKDAY(AU$4)=6</formula>
    </cfRule>
  </conditionalFormatting>
  <conditionalFormatting sqref="AV51">
    <cfRule type="expression" dxfId="5862" priority="13813" stopIfTrue="1">
      <formula>AU$4&lt;TODAY()</formula>
    </cfRule>
    <cfRule type="expression" dxfId="5861" priority="13814" stopIfTrue="1">
      <formula>WEEKDAY(AU$4)=6</formula>
    </cfRule>
  </conditionalFormatting>
  <conditionalFormatting sqref="AV51">
    <cfRule type="expression" dxfId="5860" priority="13811" stopIfTrue="1">
      <formula>AU$4&lt;TODAY()</formula>
    </cfRule>
    <cfRule type="expression" dxfId="5859" priority="13812" stopIfTrue="1">
      <formula>WEEKDAY(AU$4)=6</formula>
    </cfRule>
  </conditionalFormatting>
  <conditionalFormatting sqref="AV55">
    <cfRule type="expression" dxfId="5858" priority="13809" stopIfTrue="1">
      <formula>AU$4&lt;TODAY()</formula>
    </cfRule>
    <cfRule type="expression" dxfId="5857" priority="13810" stopIfTrue="1">
      <formula>WEEKDAY(AU$4)=6</formula>
    </cfRule>
  </conditionalFormatting>
  <conditionalFormatting sqref="AV55">
    <cfRule type="expression" dxfId="5856" priority="13807" stopIfTrue="1">
      <formula>AU$4&lt;TODAY()</formula>
    </cfRule>
    <cfRule type="expression" dxfId="5855" priority="13808" stopIfTrue="1">
      <formula>WEEKDAY(AU$4)=6</formula>
    </cfRule>
  </conditionalFormatting>
  <conditionalFormatting sqref="AV55">
    <cfRule type="expression" dxfId="5854" priority="13805" stopIfTrue="1">
      <formula>AU$4&lt;TODAY()</formula>
    </cfRule>
    <cfRule type="expression" dxfId="5853" priority="13806" stopIfTrue="1">
      <formula>WEEKDAY(AU$4)=6</formula>
    </cfRule>
  </conditionalFormatting>
  <conditionalFormatting sqref="AV55">
    <cfRule type="expression" dxfId="5852" priority="13803" stopIfTrue="1">
      <formula>AU$4&lt;TODAY()</formula>
    </cfRule>
    <cfRule type="expression" dxfId="5851" priority="13804" stopIfTrue="1">
      <formula>WEEKDAY(AU$4)=6</formula>
    </cfRule>
  </conditionalFormatting>
  <conditionalFormatting sqref="AV55">
    <cfRule type="expression" dxfId="5850" priority="13801" stopIfTrue="1">
      <formula>AU$4&lt;TODAY()</formula>
    </cfRule>
    <cfRule type="expression" dxfId="5849" priority="13802" stopIfTrue="1">
      <formula>WEEKDAY(AU$4)=6</formula>
    </cfRule>
  </conditionalFormatting>
  <conditionalFormatting sqref="AV55">
    <cfRule type="expression" dxfId="5848" priority="13799" stopIfTrue="1">
      <formula>AU$4&lt;TODAY()</formula>
    </cfRule>
    <cfRule type="expression" dxfId="5847" priority="13800" stopIfTrue="1">
      <formula>WEEKDAY(AU$4)=6</formula>
    </cfRule>
  </conditionalFormatting>
  <conditionalFormatting sqref="AV55">
    <cfRule type="expression" dxfId="5846" priority="13797" stopIfTrue="1">
      <formula>AU$4&lt;TODAY()</formula>
    </cfRule>
    <cfRule type="expression" dxfId="5845" priority="13798" stopIfTrue="1">
      <formula>WEEKDAY(AU$4)=6</formula>
    </cfRule>
  </conditionalFormatting>
  <conditionalFormatting sqref="AV55">
    <cfRule type="expression" dxfId="5844" priority="13795" stopIfTrue="1">
      <formula>AU$4&lt;TODAY()</formula>
    </cfRule>
    <cfRule type="expression" dxfId="5843" priority="13796" stopIfTrue="1">
      <formula>WEEKDAY(AU$4)=6</formula>
    </cfRule>
  </conditionalFormatting>
  <conditionalFormatting sqref="AV55">
    <cfRule type="expression" dxfId="5842" priority="13793" stopIfTrue="1">
      <formula>AU$4&lt;TODAY()</formula>
    </cfRule>
    <cfRule type="expression" dxfId="5841" priority="13794" stopIfTrue="1">
      <formula>WEEKDAY(AU$4)=6</formula>
    </cfRule>
  </conditionalFormatting>
  <conditionalFormatting sqref="AV55">
    <cfRule type="expression" dxfId="5840" priority="13791" stopIfTrue="1">
      <formula>AU$4&lt;TODAY()</formula>
    </cfRule>
    <cfRule type="expression" dxfId="5839" priority="13792" stopIfTrue="1">
      <formula>WEEKDAY(AU$4)=6</formula>
    </cfRule>
  </conditionalFormatting>
  <conditionalFormatting sqref="AV55">
    <cfRule type="expression" dxfId="5838" priority="13789" stopIfTrue="1">
      <formula>AU$4&lt;TODAY()</formula>
    </cfRule>
    <cfRule type="expression" dxfId="5837" priority="13790" stopIfTrue="1">
      <formula>WEEKDAY(AU$4)=6</formula>
    </cfRule>
  </conditionalFormatting>
  <conditionalFormatting sqref="AG52">
    <cfRule type="expression" dxfId="5836" priority="13787" stopIfTrue="1">
      <formula>AF$4&lt;TODAY()</formula>
    </cfRule>
    <cfRule type="expression" dxfId="5835" priority="13788" stopIfTrue="1">
      <formula>WEEKDAY(AF$4)=6</formula>
    </cfRule>
  </conditionalFormatting>
  <conditionalFormatting sqref="AG52">
    <cfRule type="expression" dxfId="5834" priority="13785" stopIfTrue="1">
      <formula>AF$4&lt;TODAY()</formula>
    </cfRule>
    <cfRule type="expression" dxfId="5833" priority="13786" stopIfTrue="1">
      <formula>WEEKDAY(AF$4)=6</formula>
    </cfRule>
  </conditionalFormatting>
  <conditionalFormatting sqref="AG52">
    <cfRule type="expression" dxfId="5832" priority="13783" stopIfTrue="1">
      <formula>AF$4&lt;TODAY()</formula>
    </cfRule>
    <cfRule type="expression" dxfId="5831" priority="13784" stopIfTrue="1">
      <formula>WEEKDAY(AF$4)=6</formula>
    </cfRule>
  </conditionalFormatting>
  <conditionalFormatting sqref="AG52">
    <cfRule type="expression" dxfId="5830" priority="13781" stopIfTrue="1">
      <formula>AF$4&lt;TODAY()</formula>
    </cfRule>
    <cfRule type="expression" dxfId="5829" priority="13782" stopIfTrue="1">
      <formula>WEEKDAY(AF$4)=6</formula>
    </cfRule>
  </conditionalFormatting>
  <conditionalFormatting sqref="AG52">
    <cfRule type="expression" dxfId="5828" priority="13779" stopIfTrue="1">
      <formula>AF$4&lt;TODAY()</formula>
    </cfRule>
    <cfRule type="expression" dxfId="5827" priority="13780" stopIfTrue="1">
      <formula>WEEKDAY(AF$4)=6</formula>
    </cfRule>
  </conditionalFormatting>
  <conditionalFormatting sqref="AG52">
    <cfRule type="expression" dxfId="5826" priority="13777" stopIfTrue="1">
      <formula>AF$4&lt;TODAY()</formula>
    </cfRule>
    <cfRule type="expression" dxfId="5825" priority="13778" stopIfTrue="1">
      <formula>WEEKDAY(AF$4)=6</formula>
    </cfRule>
  </conditionalFormatting>
  <conditionalFormatting sqref="AG53">
    <cfRule type="expression" dxfId="5824" priority="13775" stopIfTrue="1">
      <formula>AF$4&lt;TODAY()</formula>
    </cfRule>
    <cfRule type="expression" dxfId="5823" priority="13776" stopIfTrue="1">
      <formula>WEEKDAY(AF$4)=6</formula>
    </cfRule>
  </conditionalFormatting>
  <conditionalFormatting sqref="AG53">
    <cfRule type="expression" dxfId="5822" priority="13773" stopIfTrue="1">
      <formula>AF$4&lt;TODAY()</formula>
    </cfRule>
    <cfRule type="expression" dxfId="5821" priority="13774" stopIfTrue="1">
      <formula>WEEKDAY(AF$4)=6</formula>
    </cfRule>
  </conditionalFormatting>
  <conditionalFormatting sqref="AM55">
    <cfRule type="expression" dxfId="5820" priority="13737" stopIfTrue="1">
      <formula>AL$4&lt;TODAY()</formula>
    </cfRule>
    <cfRule type="expression" dxfId="5819" priority="13738" stopIfTrue="1">
      <formula>WEEKDAY(AL$4)=6</formula>
    </cfRule>
  </conditionalFormatting>
  <conditionalFormatting sqref="AM55">
    <cfRule type="expression" dxfId="5818" priority="13735" stopIfTrue="1">
      <formula>AL$4&lt;TODAY()</formula>
    </cfRule>
    <cfRule type="expression" dxfId="5817" priority="13736" stopIfTrue="1">
      <formula>WEEKDAY(AL$4)=6</formula>
    </cfRule>
  </conditionalFormatting>
  <conditionalFormatting sqref="AM55">
    <cfRule type="expression" dxfId="5816" priority="13733" stopIfTrue="1">
      <formula>AL$4&lt;TODAY()</formula>
    </cfRule>
    <cfRule type="expression" dxfId="5815" priority="13734" stopIfTrue="1">
      <formula>WEEKDAY(AL$4)=6</formula>
    </cfRule>
  </conditionalFormatting>
  <conditionalFormatting sqref="AM55">
    <cfRule type="expression" dxfId="5814" priority="13731" stopIfTrue="1">
      <formula>AL$4&lt;TODAY()</formula>
    </cfRule>
    <cfRule type="expression" dxfId="5813" priority="13732" stopIfTrue="1">
      <formula>WEEKDAY(AL$4)=6</formula>
    </cfRule>
  </conditionalFormatting>
  <conditionalFormatting sqref="AM55">
    <cfRule type="expression" dxfId="5812" priority="13729" stopIfTrue="1">
      <formula>AL$4&lt;TODAY()</formula>
    </cfRule>
    <cfRule type="expression" dxfId="5811" priority="13730" stopIfTrue="1">
      <formula>WEEKDAY(AL$4)=6</formula>
    </cfRule>
  </conditionalFormatting>
  <conditionalFormatting sqref="AP51">
    <cfRule type="expression" dxfId="5810" priority="13701" stopIfTrue="1">
      <formula>AO$4&lt;TODAY()</formula>
    </cfRule>
    <cfRule type="expression" dxfId="5809" priority="13702" stopIfTrue="1">
      <formula>WEEKDAY(AO$4)=6</formula>
    </cfRule>
  </conditionalFormatting>
  <conditionalFormatting sqref="AP51">
    <cfRule type="expression" dxfId="5808" priority="13699" stopIfTrue="1">
      <formula>AO$4&lt;TODAY()</formula>
    </cfRule>
    <cfRule type="expression" dxfId="5807" priority="13700" stopIfTrue="1">
      <formula>WEEKDAY(AO$4)=6</formula>
    </cfRule>
  </conditionalFormatting>
  <conditionalFormatting sqref="AP51">
    <cfRule type="expression" dxfId="5806" priority="13697" stopIfTrue="1">
      <formula>AO$4&lt;TODAY()</formula>
    </cfRule>
    <cfRule type="expression" dxfId="5805" priority="13698" stopIfTrue="1">
      <formula>WEEKDAY(AO$4)=6</formula>
    </cfRule>
  </conditionalFormatting>
  <conditionalFormatting sqref="AP51">
    <cfRule type="expression" dxfId="5804" priority="13695" stopIfTrue="1">
      <formula>AO$4&lt;TODAY()</formula>
    </cfRule>
    <cfRule type="expression" dxfId="5803" priority="13696" stopIfTrue="1">
      <formula>WEEKDAY(AO$4)=6</formula>
    </cfRule>
  </conditionalFormatting>
  <conditionalFormatting sqref="AP51">
    <cfRule type="expression" dxfId="5802" priority="13693" stopIfTrue="1">
      <formula>AO$4&lt;TODAY()</formula>
    </cfRule>
    <cfRule type="expression" dxfId="5801" priority="13694" stopIfTrue="1">
      <formula>WEEKDAY(AO$4)=6</formula>
    </cfRule>
  </conditionalFormatting>
  <conditionalFormatting sqref="AM53">
    <cfRule type="expression" dxfId="5800" priority="13691" stopIfTrue="1">
      <formula>AL$4&lt;TODAY()</formula>
    </cfRule>
    <cfRule type="expression" dxfId="5799" priority="13692" stopIfTrue="1">
      <formula>WEEKDAY(AL$4)=6</formula>
    </cfRule>
  </conditionalFormatting>
  <conditionalFormatting sqref="AM53">
    <cfRule type="expression" dxfId="5798" priority="13689" stopIfTrue="1">
      <formula>AL$4&lt;TODAY()</formula>
    </cfRule>
    <cfRule type="expression" dxfId="5797" priority="13690" stopIfTrue="1">
      <formula>WEEKDAY(AL$4)=6</formula>
    </cfRule>
  </conditionalFormatting>
  <conditionalFormatting sqref="AM53">
    <cfRule type="expression" dxfId="5796" priority="13687" stopIfTrue="1">
      <formula>AL$4&lt;TODAY()</formula>
    </cfRule>
    <cfRule type="expression" dxfId="5795" priority="13688" stopIfTrue="1">
      <formula>WEEKDAY(AL$4)=6</formula>
    </cfRule>
  </conditionalFormatting>
  <conditionalFormatting sqref="AM53">
    <cfRule type="expression" dxfId="5794" priority="13685" stopIfTrue="1">
      <formula>AL$4&lt;TODAY()</formula>
    </cfRule>
    <cfRule type="expression" dxfId="5793" priority="13686" stopIfTrue="1">
      <formula>WEEKDAY(AL$4)=6</formula>
    </cfRule>
  </conditionalFormatting>
  <conditionalFormatting sqref="AM53">
    <cfRule type="expression" dxfId="5792" priority="13683" stopIfTrue="1">
      <formula>AL$4&lt;TODAY()</formula>
    </cfRule>
    <cfRule type="expression" dxfId="5791" priority="13684" stopIfTrue="1">
      <formula>WEEKDAY(AL$4)=6</formula>
    </cfRule>
  </conditionalFormatting>
  <conditionalFormatting sqref="AV56">
    <cfRule type="expression" dxfId="5790" priority="13681" stopIfTrue="1">
      <formula>AU$4&lt;TODAY()</formula>
    </cfRule>
    <cfRule type="expression" dxfId="5789" priority="13682" stopIfTrue="1">
      <formula>WEEKDAY(AU$4)=6</formula>
    </cfRule>
  </conditionalFormatting>
  <conditionalFormatting sqref="AV56">
    <cfRule type="expression" dxfId="5788" priority="13679" stopIfTrue="1">
      <formula>AU$4&lt;TODAY()</formula>
    </cfRule>
    <cfRule type="expression" dxfId="5787" priority="13680" stopIfTrue="1">
      <formula>WEEKDAY(AU$4)=6</formula>
    </cfRule>
  </conditionalFormatting>
  <conditionalFormatting sqref="AV56">
    <cfRule type="expression" dxfId="5786" priority="13677" stopIfTrue="1">
      <formula>AU$4&lt;TODAY()</formula>
    </cfRule>
    <cfRule type="expression" dxfId="5785" priority="13678" stopIfTrue="1">
      <formula>WEEKDAY(AU$4)=6</formula>
    </cfRule>
  </conditionalFormatting>
  <conditionalFormatting sqref="AV56">
    <cfRule type="expression" dxfId="5784" priority="13675" stopIfTrue="1">
      <formula>AU$4&lt;TODAY()</formula>
    </cfRule>
    <cfRule type="expression" dxfId="5783" priority="13676" stopIfTrue="1">
      <formula>WEEKDAY(AU$4)=6</formula>
    </cfRule>
  </conditionalFormatting>
  <conditionalFormatting sqref="AV56">
    <cfRule type="expression" dxfId="5782" priority="13673" stopIfTrue="1">
      <formula>AU$4&lt;TODAY()</formula>
    </cfRule>
    <cfRule type="expression" dxfId="5781" priority="13674" stopIfTrue="1">
      <formula>WEEKDAY(AU$4)=6</formula>
    </cfRule>
  </conditionalFormatting>
  <conditionalFormatting sqref="CU49">
    <cfRule type="expression" dxfId="5780" priority="13523" stopIfTrue="1">
      <formula>CT$4&lt;TODAY()</formula>
    </cfRule>
    <cfRule type="expression" dxfId="5779" priority="13524" stopIfTrue="1">
      <formula>WEEKDAY(CT$4)=6</formula>
    </cfRule>
  </conditionalFormatting>
  <conditionalFormatting sqref="DG49">
    <cfRule type="expression" dxfId="5778" priority="13519" stopIfTrue="1">
      <formula>DF$4&lt;TODAY()</formula>
    </cfRule>
    <cfRule type="expression" dxfId="5777" priority="13520" stopIfTrue="1">
      <formula>WEEKDAY(DF$4)=6</formula>
    </cfRule>
  </conditionalFormatting>
  <conditionalFormatting sqref="AV60">
    <cfRule type="expression" dxfId="5776" priority="13515" stopIfTrue="1">
      <formula>AU$4&lt;TODAY()</formula>
    </cfRule>
    <cfRule type="expression" dxfId="5775" priority="13516" stopIfTrue="1">
      <formula>WEEKDAY(AU$4)=6</formula>
    </cfRule>
  </conditionalFormatting>
  <conditionalFormatting sqref="AV60">
    <cfRule type="expression" dxfId="5774" priority="13513" stopIfTrue="1">
      <formula>AU$4&lt;TODAY()</formula>
    </cfRule>
    <cfRule type="expression" dxfId="5773" priority="13514" stopIfTrue="1">
      <formula>WEEKDAY(AU$4)=6</formula>
    </cfRule>
  </conditionalFormatting>
  <conditionalFormatting sqref="AV60">
    <cfRule type="expression" dxfId="5772" priority="13511" stopIfTrue="1">
      <formula>AU$4&lt;TODAY()</formula>
    </cfRule>
    <cfRule type="expression" dxfId="5771" priority="13512" stopIfTrue="1">
      <formula>WEEKDAY(AU$4)=6</formula>
    </cfRule>
  </conditionalFormatting>
  <conditionalFormatting sqref="AV60">
    <cfRule type="expression" dxfId="5770" priority="13509" stopIfTrue="1">
      <formula>AU$4&lt;TODAY()</formula>
    </cfRule>
    <cfRule type="expression" dxfId="5769" priority="13510" stopIfTrue="1">
      <formula>WEEKDAY(AU$4)=6</formula>
    </cfRule>
  </conditionalFormatting>
  <conditionalFormatting sqref="AV60">
    <cfRule type="expression" dxfId="5768" priority="13507" stopIfTrue="1">
      <formula>AU$4&lt;TODAY()</formula>
    </cfRule>
    <cfRule type="expression" dxfId="5767" priority="13508" stopIfTrue="1">
      <formula>WEEKDAY(AU$4)=6</formula>
    </cfRule>
  </conditionalFormatting>
  <conditionalFormatting sqref="BB58">
    <cfRule type="expression" dxfId="5766" priority="13505" stopIfTrue="1">
      <formula>BA$4&lt;TODAY()</formula>
    </cfRule>
    <cfRule type="expression" dxfId="5765" priority="13506" stopIfTrue="1">
      <formula>WEEKDAY(BA$4)=6</formula>
    </cfRule>
  </conditionalFormatting>
  <conditionalFormatting sqref="BV40">
    <cfRule type="expression" dxfId="5764" priority="13504" stopIfTrue="1">
      <formula>BV$4&lt;TODAY()</formula>
    </cfRule>
  </conditionalFormatting>
  <conditionalFormatting sqref="BV40:BX40">
    <cfRule type="expression" dxfId="5763" priority="13503" stopIfTrue="1">
      <formula>BV$4&lt;TODAY()</formula>
    </cfRule>
  </conditionalFormatting>
  <conditionalFormatting sqref="BW40">
    <cfRule type="expression" dxfId="5762" priority="13502" stopIfTrue="1">
      <formula>BW$4&lt;TODAY()</formula>
    </cfRule>
  </conditionalFormatting>
  <conditionalFormatting sqref="BW40">
    <cfRule type="expression" dxfId="5761" priority="13501" stopIfTrue="1">
      <formula>BW$4&lt;TODAY()</formula>
    </cfRule>
  </conditionalFormatting>
  <conditionalFormatting sqref="AP52">
    <cfRule type="expression" dxfId="5760" priority="13499" stopIfTrue="1">
      <formula>AO$4&lt;TODAY()</formula>
    </cfRule>
    <cfRule type="expression" dxfId="5759" priority="13500" stopIfTrue="1">
      <formula>WEEKDAY(AO$4)=6</formula>
    </cfRule>
  </conditionalFormatting>
  <conditionalFormatting sqref="AP52">
    <cfRule type="expression" dxfId="5758" priority="13497" stopIfTrue="1">
      <formula>AO$4&lt;TODAY()</formula>
    </cfRule>
    <cfRule type="expression" dxfId="5757" priority="13498" stopIfTrue="1">
      <formula>WEEKDAY(AO$4)=6</formula>
    </cfRule>
  </conditionalFormatting>
  <conditionalFormatting sqref="AP52">
    <cfRule type="expression" dxfId="5756" priority="13495" stopIfTrue="1">
      <formula>AO$4&lt;TODAY()</formula>
    </cfRule>
    <cfRule type="expression" dxfId="5755" priority="13496" stopIfTrue="1">
      <formula>WEEKDAY(AO$4)=6</formula>
    </cfRule>
  </conditionalFormatting>
  <conditionalFormatting sqref="AP52">
    <cfRule type="expression" dxfId="5754" priority="13493" stopIfTrue="1">
      <formula>AO$4&lt;TODAY()</formula>
    </cfRule>
    <cfRule type="expression" dxfId="5753" priority="13494" stopIfTrue="1">
      <formula>WEEKDAY(AO$4)=6</formula>
    </cfRule>
  </conditionalFormatting>
  <conditionalFormatting sqref="AP52">
    <cfRule type="expression" dxfId="5752" priority="13491" stopIfTrue="1">
      <formula>AO$4&lt;TODAY()</formula>
    </cfRule>
    <cfRule type="expression" dxfId="5751" priority="13492" stopIfTrue="1">
      <formula>WEEKDAY(AO$4)=6</formula>
    </cfRule>
  </conditionalFormatting>
  <conditionalFormatting sqref="AV53">
    <cfRule type="expression" dxfId="5750" priority="13489" stopIfTrue="1">
      <formula>AU$4&lt;TODAY()</formula>
    </cfRule>
    <cfRule type="expression" dxfId="5749" priority="13490" stopIfTrue="1">
      <formula>WEEKDAY(AU$4)=6</formula>
    </cfRule>
  </conditionalFormatting>
  <conditionalFormatting sqref="AV53">
    <cfRule type="expression" dxfId="5748" priority="13487" stopIfTrue="1">
      <formula>AU$4&lt;TODAY()</formula>
    </cfRule>
    <cfRule type="expression" dxfId="5747" priority="13488" stopIfTrue="1">
      <formula>WEEKDAY(AU$4)=6</formula>
    </cfRule>
  </conditionalFormatting>
  <conditionalFormatting sqref="AV53">
    <cfRule type="expression" dxfId="5746" priority="13485" stopIfTrue="1">
      <formula>AU$4&lt;TODAY()</formula>
    </cfRule>
    <cfRule type="expression" dxfId="5745" priority="13486" stopIfTrue="1">
      <formula>WEEKDAY(AU$4)=6</formula>
    </cfRule>
  </conditionalFormatting>
  <conditionalFormatting sqref="AV53">
    <cfRule type="expression" dxfId="5744" priority="13483" stopIfTrue="1">
      <formula>AU$4&lt;TODAY()</formula>
    </cfRule>
    <cfRule type="expression" dxfId="5743" priority="13484" stopIfTrue="1">
      <formula>WEEKDAY(AU$4)=6</formula>
    </cfRule>
  </conditionalFormatting>
  <conditionalFormatting sqref="AV53">
    <cfRule type="expression" dxfId="5742" priority="13481" stopIfTrue="1">
      <formula>AU$4&lt;TODAY()</formula>
    </cfRule>
    <cfRule type="expression" dxfId="5741" priority="13482" stopIfTrue="1">
      <formula>WEEKDAY(AU$4)=6</formula>
    </cfRule>
  </conditionalFormatting>
  <conditionalFormatting sqref="AY58">
    <cfRule type="expression" dxfId="5740" priority="13479" stopIfTrue="1">
      <formula>AX$4&lt;TODAY()</formula>
    </cfRule>
    <cfRule type="expression" dxfId="5739" priority="13480" stopIfTrue="1">
      <formula>WEEKDAY(AX$4)=6</formula>
    </cfRule>
  </conditionalFormatting>
  <conditionalFormatting sqref="AY58">
    <cfRule type="expression" dxfId="5738" priority="13477" stopIfTrue="1">
      <formula>AX$4&lt;TODAY()</formula>
    </cfRule>
    <cfRule type="expression" dxfId="5737" priority="13478" stopIfTrue="1">
      <formula>WEEKDAY(AX$4)=6</formula>
    </cfRule>
  </conditionalFormatting>
  <conditionalFormatting sqref="AY58">
    <cfRule type="expression" dxfId="5736" priority="13475" stopIfTrue="1">
      <formula>AX$4&lt;TODAY()</formula>
    </cfRule>
    <cfRule type="expression" dxfId="5735" priority="13476" stopIfTrue="1">
      <formula>WEEKDAY(AX$4)=6</formula>
    </cfRule>
  </conditionalFormatting>
  <conditionalFormatting sqref="AY58">
    <cfRule type="expression" dxfId="5734" priority="13473" stopIfTrue="1">
      <formula>AX$4&lt;TODAY()</formula>
    </cfRule>
    <cfRule type="expression" dxfId="5733" priority="13474" stopIfTrue="1">
      <formula>WEEKDAY(AX$4)=6</formula>
    </cfRule>
  </conditionalFormatting>
  <conditionalFormatting sqref="AY58">
    <cfRule type="expression" dxfId="5732" priority="13471" stopIfTrue="1">
      <formula>AX$4&lt;TODAY()</formula>
    </cfRule>
    <cfRule type="expression" dxfId="5731" priority="13472" stopIfTrue="1">
      <formula>WEEKDAY(AX$4)=6</formula>
    </cfRule>
  </conditionalFormatting>
  <conditionalFormatting sqref="AY58">
    <cfRule type="expression" dxfId="5730" priority="13469" stopIfTrue="1">
      <formula>AX$4&lt;TODAY()</formula>
    </cfRule>
    <cfRule type="expression" dxfId="5729" priority="13470" stopIfTrue="1">
      <formula>WEEKDAY(AX$4)=6</formula>
    </cfRule>
  </conditionalFormatting>
  <conditionalFormatting sqref="AY58">
    <cfRule type="expression" dxfId="5728" priority="13467" stopIfTrue="1">
      <formula>AX$4&lt;TODAY()</formula>
    </cfRule>
    <cfRule type="expression" dxfId="5727" priority="13468" stopIfTrue="1">
      <formula>WEEKDAY(AX$4)=6</formula>
    </cfRule>
  </conditionalFormatting>
  <conditionalFormatting sqref="AY58">
    <cfRule type="expression" dxfId="5726" priority="13465" stopIfTrue="1">
      <formula>AX$4&lt;TODAY()</formula>
    </cfRule>
    <cfRule type="expression" dxfId="5725" priority="13466" stopIfTrue="1">
      <formula>WEEKDAY(AX$4)=6</formula>
    </cfRule>
  </conditionalFormatting>
  <conditionalFormatting sqref="AY58">
    <cfRule type="expression" dxfId="5724" priority="13463" stopIfTrue="1">
      <formula>AX$4&lt;TODAY()</formula>
    </cfRule>
    <cfRule type="expression" dxfId="5723" priority="13464" stopIfTrue="1">
      <formula>WEEKDAY(AX$4)=6</formula>
    </cfRule>
  </conditionalFormatting>
  <conditionalFormatting sqref="AY58">
    <cfRule type="expression" dxfId="5722" priority="13461" stopIfTrue="1">
      <formula>AX$4&lt;TODAY()</formula>
    </cfRule>
    <cfRule type="expression" dxfId="5721" priority="13462" stopIfTrue="1">
      <formula>WEEKDAY(AX$4)=6</formula>
    </cfRule>
  </conditionalFormatting>
  <conditionalFormatting sqref="AY58">
    <cfRule type="expression" dxfId="5720" priority="13459" stopIfTrue="1">
      <formula>AX$4&lt;TODAY()</formula>
    </cfRule>
    <cfRule type="expression" dxfId="5719" priority="13460" stopIfTrue="1">
      <formula>WEEKDAY(AX$4)=6</formula>
    </cfRule>
  </conditionalFormatting>
  <conditionalFormatting sqref="AY58">
    <cfRule type="expression" dxfId="5718" priority="13457" stopIfTrue="1">
      <formula>AX$4&lt;TODAY()</formula>
    </cfRule>
    <cfRule type="expression" dxfId="5717" priority="13458" stopIfTrue="1">
      <formula>WEEKDAY(AX$4)=6</formula>
    </cfRule>
  </conditionalFormatting>
  <conditionalFormatting sqref="AY50">
    <cfRule type="expression" dxfId="5716" priority="13455" stopIfTrue="1">
      <formula>AX$4&lt;TODAY()</formula>
    </cfRule>
    <cfRule type="expression" dxfId="5715" priority="13456" stopIfTrue="1">
      <formula>WEEKDAY(AX$4)=6</formula>
    </cfRule>
  </conditionalFormatting>
  <conditionalFormatting sqref="AY51">
    <cfRule type="expression" dxfId="5714" priority="13453" stopIfTrue="1">
      <formula>AX$4&lt;TODAY()</formula>
    </cfRule>
    <cfRule type="expression" dxfId="5713" priority="13454" stopIfTrue="1">
      <formula>WEEKDAY(AX$4)=6</formula>
    </cfRule>
  </conditionalFormatting>
  <conditionalFormatting sqref="AY51">
    <cfRule type="expression" dxfId="5712" priority="13451" stopIfTrue="1">
      <formula>AX$4&lt;TODAY()</formula>
    </cfRule>
    <cfRule type="expression" dxfId="5711" priority="13452" stopIfTrue="1">
      <formula>WEEKDAY(AX$4)=6</formula>
    </cfRule>
  </conditionalFormatting>
  <conditionalFormatting sqref="AY52">
    <cfRule type="expression" dxfId="5710" priority="13449" stopIfTrue="1">
      <formula>AX$4&lt;TODAY()</formula>
    </cfRule>
    <cfRule type="expression" dxfId="5709" priority="13450" stopIfTrue="1">
      <formula>WEEKDAY(AX$4)=6</formula>
    </cfRule>
  </conditionalFormatting>
  <conditionalFormatting sqref="AY52">
    <cfRule type="expression" dxfId="5708" priority="13447" stopIfTrue="1">
      <formula>AX$4&lt;TODAY()</formula>
    </cfRule>
    <cfRule type="expression" dxfId="5707" priority="13448" stopIfTrue="1">
      <formula>WEEKDAY(AX$4)=6</formula>
    </cfRule>
  </conditionalFormatting>
  <conditionalFormatting sqref="AY53">
    <cfRule type="expression" dxfId="5706" priority="13445" stopIfTrue="1">
      <formula>AX$4&lt;TODAY()</formula>
    </cfRule>
    <cfRule type="expression" dxfId="5705" priority="13446" stopIfTrue="1">
      <formula>WEEKDAY(AX$4)=6</formula>
    </cfRule>
  </conditionalFormatting>
  <conditionalFormatting sqref="AY53">
    <cfRule type="expression" dxfId="5704" priority="13443" stopIfTrue="1">
      <formula>AX$4&lt;TODAY()</formula>
    </cfRule>
    <cfRule type="expression" dxfId="5703" priority="13444" stopIfTrue="1">
      <formula>WEEKDAY(AX$4)=6</formula>
    </cfRule>
  </conditionalFormatting>
  <conditionalFormatting sqref="AY54">
    <cfRule type="expression" dxfId="5702" priority="13441" stopIfTrue="1">
      <formula>AX$4&lt;TODAY()</formula>
    </cfRule>
    <cfRule type="expression" dxfId="5701" priority="13442" stopIfTrue="1">
      <formula>WEEKDAY(AX$4)=6</formula>
    </cfRule>
  </conditionalFormatting>
  <conditionalFormatting sqref="AY54">
    <cfRule type="expression" dxfId="5700" priority="13439" stopIfTrue="1">
      <formula>AX$4&lt;TODAY()</formula>
    </cfRule>
    <cfRule type="expression" dxfId="5699" priority="13440" stopIfTrue="1">
      <formula>WEEKDAY(AX$4)=6</formula>
    </cfRule>
  </conditionalFormatting>
  <conditionalFormatting sqref="AY55">
    <cfRule type="expression" dxfId="5698" priority="13437" stopIfTrue="1">
      <formula>AX$4&lt;TODAY()</formula>
    </cfRule>
    <cfRule type="expression" dxfId="5697" priority="13438" stopIfTrue="1">
      <formula>WEEKDAY(AX$4)=6</formula>
    </cfRule>
  </conditionalFormatting>
  <conditionalFormatting sqref="AY55">
    <cfRule type="expression" dxfId="5696" priority="13435" stopIfTrue="1">
      <formula>AX$4&lt;TODAY()</formula>
    </cfRule>
    <cfRule type="expression" dxfId="5695" priority="13436" stopIfTrue="1">
      <formula>WEEKDAY(AX$4)=6</formula>
    </cfRule>
  </conditionalFormatting>
  <conditionalFormatting sqref="AX55">
    <cfRule type="expression" dxfId="5694" priority="13433" stopIfTrue="1">
      <formula>AX$4&lt;TODAY()</formula>
    </cfRule>
    <cfRule type="expression" dxfId="5693" priority="13434" stopIfTrue="1">
      <formula>WEEKDAY(AX$4)=6</formula>
    </cfRule>
  </conditionalFormatting>
  <conditionalFormatting sqref="AY56:AY57">
    <cfRule type="expression" dxfId="5692" priority="13431" stopIfTrue="1">
      <formula>AX$4&lt;TODAY()</formula>
    </cfRule>
    <cfRule type="expression" dxfId="5691" priority="13432" stopIfTrue="1">
      <formula>WEEKDAY(AX$4)=6</formula>
    </cfRule>
  </conditionalFormatting>
  <conditionalFormatting sqref="AY56:AY57">
    <cfRule type="expression" dxfId="5690" priority="13429" stopIfTrue="1">
      <formula>AX$4&lt;TODAY()</formula>
    </cfRule>
    <cfRule type="expression" dxfId="5689" priority="13430" stopIfTrue="1">
      <formula>WEEKDAY(AX$4)=6</formula>
    </cfRule>
  </conditionalFormatting>
  <conditionalFormatting sqref="AY56:AY57">
    <cfRule type="expression" dxfId="5688" priority="13427" stopIfTrue="1">
      <formula>AX$4&lt;TODAY()</formula>
    </cfRule>
    <cfRule type="expression" dxfId="5687" priority="13428" stopIfTrue="1">
      <formula>WEEKDAY(AX$4)=6</formula>
    </cfRule>
  </conditionalFormatting>
  <conditionalFormatting sqref="AY56:AY57">
    <cfRule type="expression" dxfId="5686" priority="13425" stopIfTrue="1">
      <formula>AX$4&lt;TODAY()</formula>
    </cfRule>
    <cfRule type="expression" dxfId="5685" priority="13426" stopIfTrue="1">
      <formula>WEEKDAY(AX$4)=6</formula>
    </cfRule>
  </conditionalFormatting>
  <conditionalFormatting sqref="AY56:AY57">
    <cfRule type="expression" dxfId="5684" priority="13423" stopIfTrue="1">
      <formula>AX$4&lt;TODAY()</formula>
    </cfRule>
    <cfRule type="expression" dxfId="5683" priority="13424" stopIfTrue="1">
      <formula>WEEKDAY(AX$4)=6</formula>
    </cfRule>
  </conditionalFormatting>
  <conditionalFormatting sqref="AY56:AY57">
    <cfRule type="expression" dxfId="5682" priority="13421" stopIfTrue="1">
      <formula>AX$4&lt;TODAY()</formula>
    </cfRule>
    <cfRule type="expression" dxfId="5681" priority="13422" stopIfTrue="1">
      <formula>WEEKDAY(AX$4)=6</formula>
    </cfRule>
  </conditionalFormatting>
  <conditionalFormatting sqref="AY56:AY57">
    <cfRule type="expression" dxfId="5680" priority="13419" stopIfTrue="1">
      <formula>AX$4&lt;TODAY()</formula>
    </cfRule>
    <cfRule type="expression" dxfId="5679" priority="13420" stopIfTrue="1">
      <formula>WEEKDAY(AX$4)=6</formula>
    </cfRule>
  </conditionalFormatting>
  <conditionalFormatting sqref="AY56:AY57">
    <cfRule type="expression" dxfId="5678" priority="13417" stopIfTrue="1">
      <formula>AX$4&lt;TODAY()</formula>
    </cfRule>
    <cfRule type="expression" dxfId="5677" priority="13418" stopIfTrue="1">
      <formula>WEEKDAY(AX$4)=6</formula>
    </cfRule>
  </conditionalFormatting>
  <conditionalFormatting sqref="AY56:AY57">
    <cfRule type="expression" dxfId="5676" priority="13415" stopIfTrue="1">
      <formula>AX$4&lt;TODAY()</formula>
    </cfRule>
    <cfRule type="expression" dxfId="5675" priority="13416" stopIfTrue="1">
      <formula>WEEKDAY(AX$4)=6</formula>
    </cfRule>
  </conditionalFormatting>
  <conditionalFormatting sqref="AY56:AY57">
    <cfRule type="expression" dxfId="5674" priority="13413" stopIfTrue="1">
      <formula>AX$4&lt;TODAY()</formula>
    </cfRule>
    <cfRule type="expression" dxfId="5673" priority="13414" stopIfTrue="1">
      <formula>WEEKDAY(AX$4)=6</formula>
    </cfRule>
  </conditionalFormatting>
  <conditionalFormatting sqref="AY56:AY57">
    <cfRule type="expression" dxfId="5672" priority="13411" stopIfTrue="1">
      <formula>AX$4&lt;TODAY()</formula>
    </cfRule>
    <cfRule type="expression" dxfId="5671" priority="13412" stopIfTrue="1">
      <formula>WEEKDAY(AX$4)=6</formula>
    </cfRule>
  </conditionalFormatting>
  <conditionalFormatting sqref="AY56:AY57">
    <cfRule type="expression" dxfId="5670" priority="13409" stopIfTrue="1">
      <formula>AX$4&lt;TODAY()</formula>
    </cfRule>
    <cfRule type="expression" dxfId="5669" priority="13410" stopIfTrue="1">
      <formula>WEEKDAY(AX$4)=6</formula>
    </cfRule>
  </conditionalFormatting>
  <conditionalFormatting sqref="BS41">
    <cfRule type="expression" dxfId="5668" priority="13394" stopIfTrue="1">
      <formula>BS$4&lt;TODAY()</formula>
    </cfRule>
  </conditionalFormatting>
  <conditionalFormatting sqref="BS41:BU41">
    <cfRule type="expression" dxfId="5667" priority="13393" stopIfTrue="1">
      <formula>BS$4&lt;TODAY()</formula>
    </cfRule>
  </conditionalFormatting>
  <conditionalFormatting sqref="CB49">
    <cfRule type="expression" dxfId="5666" priority="13391" stopIfTrue="1">
      <formula>CB$4&lt;TODAY()</formula>
    </cfRule>
    <cfRule type="expression" dxfId="5665" priority="13392" stopIfTrue="1">
      <formula>WEEKDAY(CB$4)=6</formula>
    </cfRule>
  </conditionalFormatting>
  <conditionalFormatting sqref="CE50">
    <cfRule type="expression" dxfId="5664" priority="13387" stopIfTrue="1">
      <formula>CE$4&lt;TODAY()</formula>
    </cfRule>
    <cfRule type="expression" dxfId="5663" priority="13388" stopIfTrue="1">
      <formula>WEEKDAY(CE$4)=6</formula>
    </cfRule>
  </conditionalFormatting>
  <conditionalFormatting sqref="CF50">
    <cfRule type="expression" dxfId="5662" priority="13385" stopIfTrue="1">
      <formula>CE$4&lt;TODAY()</formula>
    </cfRule>
    <cfRule type="expression" dxfId="5661" priority="13386" stopIfTrue="1">
      <formula>WEEKDAY(CE$4)=6</formula>
    </cfRule>
  </conditionalFormatting>
  <conditionalFormatting sqref="CF50">
    <cfRule type="expression" dxfId="5660" priority="13383" stopIfTrue="1">
      <formula>CE$4&lt;TODAY()</formula>
    </cfRule>
    <cfRule type="expression" dxfId="5659" priority="13384" stopIfTrue="1">
      <formula>WEEKDAY(CE$4)=6</formula>
    </cfRule>
  </conditionalFormatting>
  <conditionalFormatting sqref="CB51">
    <cfRule type="expression" dxfId="5658" priority="13381" stopIfTrue="1">
      <formula>CB$4&lt;TODAY()</formula>
    </cfRule>
    <cfRule type="expression" dxfId="5657" priority="13382" stopIfTrue="1">
      <formula>WEEKDAY(CB$4)=6</formula>
    </cfRule>
  </conditionalFormatting>
  <conditionalFormatting sqref="CC51">
    <cfRule type="expression" dxfId="5656" priority="13379" stopIfTrue="1">
      <formula>CB$4&lt;TODAY()</formula>
    </cfRule>
    <cfRule type="expression" dxfId="5655" priority="13380" stopIfTrue="1">
      <formula>WEEKDAY(CB$4)=6</formula>
    </cfRule>
  </conditionalFormatting>
  <conditionalFormatting sqref="CC51">
    <cfRule type="expression" dxfId="5654" priority="13377" stopIfTrue="1">
      <formula>CB$4&lt;TODAY()</formula>
    </cfRule>
    <cfRule type="expression" dxfId="5653" priority="13378" stopIfTrue="1">
      <formula>WEEKDAY(CB$4)=6</formula>
    </cfRule>
  </conditionalFormatting>
  <conditionalFormatting sqref="BC50">
    <cfRule type="expression" dxfId="5652" priority="13375" stopIfTrue="1">
      <formula>BA$4&lt;TODAY()</formula>
    </cfRule>
    <cfRule type="expression" dxfId="5651" priority="13376" stopIfTrue="1">
      <formula>WEEKDAY(BA$4)=6</formula>
    </cfRule>
  </conditionalFormatting>
  <conditionalFormatting sqref="BC50">
    <cfRule type="expression" dxfId="5650" priority="13373" stopIfTrue="1">
      <formula>BA$4&lt;TODAY()</formula>
    </cfRule>
    <cfRule type="expression" dxfId="5649" priority="13374" stopIfTrue="1">
      <formula>WEEKDAY(BA$4)=6</formula>
    </cfRule>
  </conditionalFormatting>
  <conditionalFormatting sqref="BB50">
    <cfRule type="expression" dxfId="5648" priority="13371" stopIfTrue="1">
      <formula>BA$4&lt;TODAY()</formula>
    </cfRule>
    <cfRule type="expression" dxfId="5647" priority="13372" stopIfTrue="1">
      <formula>WEEKDAY(BA$4)=6</formula>
    </cfRule>
  </conditionalFormatting>
  <conditionalFormatting sqref="BE51">
    <cfRule type="expression" dxfId="5646" priority="13369" stopIfTrue="1">
      <formula>BD$4&lt;TODAY()</formula>
    </cfRule>
    <cfRule type="expression" dxfId="5645" priority="13370" stopIfTrue="1">
      <formula>WEEKDAY(BD$4)=6</formula>
    </cfRule>
  </conditionalFormatting>
  <conditionalFormatting sqref="BE51">
    <cfRule type="expression" dxfId="5644" priority="13367" stopIfTrue="1">
      <formula>BD$4&lt;TODAY()</formula>
    </cfRule>
    <cfRule type="expression" dxfId="5643" priority="13368" stopIfTrue="1">
      <formula>WEEKDAY(BD$4)=6</formula>
    </cfRule>
  </conditionalFormatting>
  <conditionalFormatting sqref="BE51">
    <cfRule type="expression" dxfId="5642" priority="13365" stopIfTrue="1">
      <formula>BD$4&lt;TODAY()</formula>
    </cfRule>
    <cfRule type="expression" dxfId="5641" priority="13366" stopIfTrue="1">
      <formula>WEEKDAY(BD$4)=6</formula>
    </cfRule>
  </conditionalFormatting>
  <conditionalFormatting sqref="BE51">
    <cfRule type="expression" dxfId="5640" priority="13363" stopIfTrue="1">
      <formula>BD$4&lt;TODAY()</formula>
    </cfRule>
    <cfRule type="expression" dxfId="5639" priority="13364" stopIfTrue="1">
      <formula>WEEKDAY(BD$4)=6</formula>
    </cfRule>
  </conditionalFormatting>
  <conditionalFormatting sqref="BE51">
    <cfRule type="expression" dxfId="5638" priority="13361" stopIfTrue="1">
      <formula>BD$4&lt;TODAY()</formula>
    </cfRule>
    <cfRule type="expression" dxfId="5637" priority="13362" stopIfTrue="1">
      <formula>WEEKDAY(BD$4)=6</formula>
    </cfRule>
  </conditionalFormatting>
  <conditionalFormatting sqref="BE51">
    <cfRule type="expression" dxfId="5636" priority="13359" stopIfTrue="1">
      <formula>BD$4&lt;TODAY()</formula>
    </cfRule>
    <cfRule type="expression" dxfId="5635" priority="13360" stopIfTrue="1">
      <formula>WEEKDAY(BD$4)=6</formula>
    </cfRule>
  </conditionalFormatting>
  <conditionalFormatting sqref="BE51">
    <cfRule type="expression" dxfId="5634" priority="13357" stopIfTrue="1">
      <formula>BD$4&lt;TODAY()</formula>
    </cfRule>
    <cfRule type="expression" dxfId="5633" priority="13358" stopIfTrue="1">
      <formula>WEEKDAY(BD$4)=6</formula>
    </cfRule>
  </conditionalFormatting>
  <conditionalFormatting sqref="BE51">
    <cfRule type="expression" dxfId="5632" priority="13355" stopIfTrue="1">
      <formula>BD$4&lt;TODAY()</formula>
    </cfRule>
    <cfRule type="expression" dxfId="5631" priority="13356" stopIfTrue="1">
      <formula>WEEKDAY(BD$4)=6</formula>
    </cfRule>
  </conditionalFormatting>
  <conditionalFormatting sqref="BE51">
    <cfRule type="expression" dxfId="5630" priority="13353" stopIfTrue="1">
      <formula>BD$4&lt;TODAY()</formula>
    </cfRule>
    <cfRule type="expression" dxfId="5629" priority="13354" stopIfTrue="1">
      <formula>WEEKDAY(BD$4)=6</formula>
    </cfRule>
  </conditionalFormatting>
  <conditionalFormatting sqref="BE51">
    <cfRule type="expression" dxfId="5628" priority="13351" stopIfTrue="1">
      <formula>BD$4&lt;TODAY()</formula>
    </cfRule>
    <cfRule type="expression" dxfId="5627" priority="13352" stopIfTrue="1">
      <formula>WEEKDAY(BD$4)=6</formula>
    </cfRule>
  </conditionalFormatting>
  <conditionalFormatting sqref="BB52">
    <cfRule type="expression" dxfId="5626" priority="13349" stopIfTrue="1">
      <formula>BA$4&lt;TODAY()</formula>
    </cfRule>
    <cfRule type="expression" dxfId="5625" priority="13350" stopIfTrue="1">
      <formula>WEEKDAY(BA$4)=6</formula>
    </cfRule>
  </conditionalFormatting>
  <conditionalFormatting sqref="BB52">
    <cfRule type="expression" dxfId="5624" priority="13347" stopIfTrue="1">
      <formula>BA$4&lt;TODAY()</formula>
    </cfRule>
    <cfRule type="expression" dxfId="5623" priority="13348" stopIfTrue="1">
      <formula>WEEKDAY(BA$4)=6</formula>
    </cfRule>
  </conditionalFormatting>
  <conditionalFormatting sqref="BB52">
    <cfRule type="expression" dxfId="5622" priority="13345" stopIfTrue="1">
      <formula>BA$4&lt;TODAY()</formula>
    </cfRule>
    <cfRule type="expression" dxfId="5621" priority="13346" stopIfTrue="1">
      <formula>WEEKDAY(BA$4)=6</formula>
    </cfRule>
  </conditionalFormatting>
  <conditionalFormatting sqref="BB52">
    <cfRule type="expression" dxfId="5620" priority="13343" stopIfTrue="1">
      <formula>BA$4&lt;TODAY()</formula>
    </cfRule>
    <cfRule type="expression" dxfId="5619" priority="13344" stopIfTrue="1">
      <formula>WEEKDAY(BA$4)=6</formula>
    </cfRule>
  </conditionalFormatting>
  <conditionalFormatting sqref="BB52">
    <cfRule type="expression" dxfId="5618" priority="13341" stopIfTrue="1">
      <formula>BA$4&lt;TODAY()</formula>
    </cfRule>
    <cfRule type="expression" dxfId="5617" priority="13342" stopIfTrue="1">
      <formula>WEEKDAY(BA$4)=6</formula>
    </cfRule>
  </conditionalFormatting>
  <conditionalFormatting sqref="BB52">
    <cfRule type="expression" dxfId="5616" priority="13339" stopIfTrue="1">
      <formula>BA$4&lt;TODAY()</formula>
    </cfRule>
    <cfRule type="expression" dxfId="5615" priority="13340" stopIfTrue="1">
      <formula>WEEKDAY(BA$4)=6</formula>
    </cfRule>
  </conditionalFormatting>
  <conditionalFormatting sqref="BB52">
    <cfRule type="expression" dxfId="5614" priority="13337" stopIfTrue="1">
      <formula>BA$4&lt;TODAY()</formula>
    </cfRule>
    <cfRule type="expression" dxfId="5613" priority="13338" stopIfTrue="1">
      <formula>WEEKDAY(BA$4)=6</formula>
    </cfRule>
  </conditionalFormatting>
  <conditionalFormatting sqref="BB52">
    <cfRule type="expression" dxfId="5612" priority="13335" stopIfTrue="1">
      <formula>BA$4&lt;TODAY()</formula>
    </cfRule>
    <cfRule type="expression" dxfId="5611" priority="13336" stopIfTrue="1">
      <formula>WEEKDAY(BA$4)=6</formula>
    </cfRule>
  </conditionalFormatting>
  <conditionalFormatting sqref="BB52">
    <cfRule type="expression" dxfId="5610" priority="13333" stopIfTrue="1">
      <formula>BA$4&lt;TODAY()</formula>
    </cfRule>
    <cfRule type="expression" dxfId="5609" priority="13334" stopIfTrue="1">
      <formula>WEEKDAY(BA$4)=6</formula>
    </cfRule>
  </conditionalFormatting>
  <conditionalFormatting sqref="BB52">
    <cfRule type="expression" dxfId="5608" priority="13331" stopIfTrue="1">
      <formula>BA$4&lt;TODAY()</formula>
    </cfRule>
    <cfRule type="expression" dxfId="5607" priority="13332" stopIfTrue="1">
      <formula>WEEKDAY(BA$4)=6</formula>
    </cfRule>
  </conditionalFormatting>
  <conditionalFormatting sqref="BB52">
    <cfRule type="expression" dxfId="5606" priority="13329" stopIfTrue="1">
      <formula>BA$4&lt;TODAY()</formula>
    </cfRule>
    <cfRule type="expression" dxfId="5605" priority="13330" stopIfTrue="1">
      <formula>WEEKDAY(BA$4)=6</formula>
    </cfRule>
  </conditionalFormatting>
  <conditionalFormatting sqref="BB52">
    <cfRule type="expression" dxfId="5604" priority="13327" stopIfTrue="1">
      <formula>BA$4&lt;TODAY()</formula>
    </cfRule>
    <cfRule type="expression" dxfId="5603" priority="13328" stopIfTrue="1">
      <formula>WEEKDAY(BA$4)=6</formula>
    </cfRule>
  </conditionalFormatting>
  <conditionalFormatting sqref="BB53">
    <cfRule type="expression" dxfId="5602" priority="13325" stopIfTrue="1">
      <formula>BA$4&lt;TODAY()</formula>
    </cfRule>
    <cfRule type="expression" dxfId="5601" priority="13326" stopIfTrue="1">
      <formula>WEEKDAY(BA$4)=6</formula>
    </cfRule>
  </conditionalFormatting>
  <conditionalFormatting sqref="BB53">
    <cfRule type="expression" dxfId="5600" priority="13323" stopIfTrue="1">
      <formula>BA$4&lt;TODAY()</formula>
    </cfRule>
    <cfRule type="expression" dxfId="5599" priority="13324" stopIfTrue="1">
      <formula>WEEKDAY(BA$4)=6</formula>
    </cfRule>
  </conditionalFormatting>
  <conditionalFormatting sqref="BB53">
    <cfRule type="expression" dxfId="5598" priority="13321" stopIfTrue="1">
      <formula>BA$4&lt;TODAY()</formula>
    </cfRule>
    <cfRule type="expression" dxfId="5597" priority="13322" stopIfTrue="1">
      <formula>WEEKDAY(BA$4)=6</formula>
    </cfRule>
  </conditionalFormatting>
  <conditionalFormatting sqref="BB53">
    <cfRule type="expression" dxfId="5596" priority="13319" stopIfTrue="1">
      <formula>BA$4&lt;TODAY()</formula>
    </cfRule>
    <cfRule type="expression" dxfId="5595" priority="13320" stopIfTrue="1">
      <formula>WEEKDAY(BA$4)=6</formula>
    </cfRule>
  </conditionalFormatting>
  <conditionalFormatting sqref="BB53">
    <cfRule type="expression" dxfId="5594" priority="13317" stopIfTrue="1">
      <formula>BA$4&lt;TODAY()</formula>
    </cfRule>
    <cfRule type="expression" dxfId="5593" priority="13318" stopIfTrue="1">
      <formula>WEEKDAY(BA$4)=6</formula>
    </cfRule>
  </conditionalFormatting>
  <conditionalFormatting sqref="BB53">
    <cfRule type="expression" dxfId="5592" priority="13315" stopIfTrue="1">
      <formula>BA$4&lt;TODAY()</formula>
    </cfRule>
    <cfRule type="expression" dxfId="5591" priority="13316" stopIfTrue="1">
      <formula>WEEKDAY(BA$4)=6</formula>
    </cfRule>
  </conditionalFormatting>
  <conditionalFormatting sqref="BB53">
    <cfRule type="expression" dxfId="5590" priority="13313" stopIfTrue="1">
      <formula>BA$4&lt;TODAY()</formula>
    </cfRule>
    <cfRule type="expression" dxfId="5589" priority="13314" stopIfTrue="1">
      <formula>WEEKDAY(BA$4)=6</formula>
    </cfRule>
  </conditionalFormatting>
  <conditionalFormatting sqref="BB53">
    <cfRule type="expression" dxfId="5588" priority="13311" stopIfTrue="1">
      <formula>BA$4&lt;TODAY()</formula>
    </cfRule>
    <cfRule type="expression" dxfId="5587" priority="13312" stopIfTrue="1">
      <formula>WEEKDAY(BA$4)=6</formula>
    </cfRule>
  </conditionalFormatting>
  <conditionalFormatting sqref="BB53">
    <cfRule type="expression" dxfId="5586" priority="13309" stopIfTrue="1">
      <formula>BA$4&lt;TODAY()</formula>
    </cfRule>
    <cfRule type="expression" dxfId="5585" priority="13310" stopIfTrue="1">
      <formula>WEEKDAY(BA$4)=6</formula>
    </cfRule>
  </conditionalFormatting>
  <conditionalFormatting sqref="BB53">
    <cfRule type="expression" dxfId="5584" priority="13307" stopIfTrue="1">
      <formula>BA$4&lt;TODAY()</formula>
    </cfRule>
    <cfRule type="expression" dxfId="5583" priority="13308" stopIfTrue="1">
      <formula>WEEKDAY(BA$4)=6</formula>
    </cfRule>
  </conditionalFormatting>
  <conditionalFormatting sqref="BB53">
    <cfRule type="expression" dxfId="5582" priority="13305" stopIfTrue="1">
      <formula>BA$4&lt;TODAY()</formula>
    </cfRule>
    <cfRule type="expression" dxfId="5581" priority="13306" stopIfTrue="1">
      <formula>WEEKDAY(BA$4)=6</formula>
    </cfRule>
  </conditionalFormatting>
  <conditionalFormatting sqref="BB53">
    <cfRule type="expression" dxfId="5580" priority="13303" stopIfTrue="1">
      <formula>BA$4&lt;TODAY()</formula>
    </cfRule>
    <cfRule type="expression" dxfId="5579" priority="13304" stopIfTrue="1">
      <formula>WEEKDAY(BA$4)=6</formula>
    </cfRule>
  </conditionalFormatting>
  <conditionalFormatting sqref="BH53">
    <cfRule type="expression" dxfId="5578" priority="13277" stopIfTrue="1">
      <formula>BG$4&lt;TODAY()</formula>
    </cfRule>
    <cfRule type="expression" dxfId="5577" priority="13278" stopIfTrue="1">
      <formula>WEEKDAY(BG$4)=6</formula>
    </cfRule>
  </conditionalFormatting>
  <conditionalFormatting sqref="BH53">
    <cfRule type="expression" dxfId="5576" priority="13275" stopIfTrue="1">
      <formula>BG$4&lt;TODAY()</formula>
    </cfRule>
    <cfRule type="expression" dxfId="5575" priority="13276" stopIfTrue="1">
      <formula>WEEKDAY(BG$4)=6</formula>
    </cfRule>
  </conditionalFormatting>
  <conditionalFormatting sqref="BH53">
    <cfRule type="expression" dxfId="5574" priority="13273" stopIfTrue="1">
      <formula>BG$4&lt;TODAY()</formula>
    </cfRule>
    <cfRule type="expression" dxfId="5573" priority="13274" stopIfTrue="1">
      <formula>WEEKDAY(BG$4)=6</formula>
    </cfRule>
  </conditionalFormatting>
  <conditionalFormatting sqref="BH53">
    <cfRule type="expression" dxfId="5572" priority="13271" stopIfTrue="1">
      <formula>BG$4&lt;TODAY()</formula>
    </cfRule>
    <cfRule type="expression" dxfId="5571" priority="13272" stopIfTrue="1">
      <formula>WEEKDAY(BG$4)=6</formula>
    </cfRule>
  </conditionalFormatting>
  <conditionalFormatting sqref="BH53">
    <cfRule type="expression" dxfId="5570" priority="13269" stopIfTrue="1">
      <formula>BG$4&lt;TODAY()</formula>
    </cfRule>
    <cfRule type="expression" dxfId="5569" priority="13270" stopIfTrue="1">
      <formula>WEEKDAY(BG$4)=6</formula>
    </cfRule>
  </conditionalFormatting>
  <conditionalFormatting sqref="BH53">
    <cfRule type="expression" dxfId="5568" priority="13267" stopIfTrue="1">
      <formula>BG$4&lt;TODAY()</formula>
    </cfRule>
    <cfRule type="expression" dxfId="5567" priority="13268" stopIfTrue="1">
      <formula>WEEKDAY(BG$4)=6</formula>
    </cfRule>
  </conditionalFormatting>
  <conditionalFormatting sqref="BH53">
    <cfRule type="expression" dxfId="5566" priority="13265" stopIfTrue="1">
      <formula>BG$4&lt;TODAY()</formula>
    </cfRule>
    <cfRule type="expression" dxfId="5565" priority="13266" stopIfTrue="1">
      <formula>WEEKDAY(BG$4)=6</formula>
    </cfRule>
  </conditionalFormatting>
  <conditionalFormatting sqref="BH53">
    <cfRule type="expression" dxfId="5564" priority="13263" stopIfTrue="1">
      <formula>BG$4&lt;TODAY()</formula>
    </cfRule>
    <cfRule type="expression" dxfId="5563" priority="13264" stopIfTrue="1">
      <formula>WEEKDAY(BG$4)=6</formula>
    </cfRule>
  </conditionalFormatting>
  <conditionalFormatting sqref="BH53">
    <cfRule type="expression" dxfId="5562" priority="13261" stopIfTrue="1">
      <formula>BG$4&lt;TODAY()</formula>
    </cfRule>
    <cfRule type="expression" dxfId="5561" priority="13262" stopIfTrue="1">
      <formula>WEEKDAY(BG$4)=6</formula>
    </cfRule>
  </conditionalFormatting>
  <conditionalFormatting sqref="BH53">
    <cfRule type="expression" dxfId="5560" priority="13259" stopIfTrue="1">
      <formula>BG$4&lt;TODAY()</formula>
    </cfRule>
    <cfRule type="expression" dxfId="5559" priority="13260" stopIfTrue="1">
      <formula>WEEKDAY(BG$4)=6</formula>
    </cfRule>
  </conditionalFormatting>
  <conditionalFormatting sqref="BH53">
    <cfRule type="expression" dxfId="5558" priority="13257" stopIfTrue="1">
      <formula>BG$4&lt;TODAY()</formula>
    </cfRule>
    <cfRule type="expression" dxfId="5557" priority="13258" stopIfTrue="1">
      <formula>WEEKDAY(BG$4)=6</formula>
    </cfRule>
  </conditionalFormatting>
  <conditionalFormatting sqref="BH53">
    <cfRule type="expression" dxfId="5556" priority="13255" stopIfTrue="1">
      <formula>BG$4&lt;TODAY()</formula>
    </cfRule>
    <cfRule type="expression" dxfId="5555" priority="13256" stopIfTrue="1">
      <formula>WEEKDAY(BG$4)=6</formula>
    </cfRule>
  </conditionalFormatting>
  <conditionalFormatting sqref="BW52">
    <cfRule type="expression" dxfId="5554" priority="13183" stopIfTrue="1">
      <formula>BV$4&lt;TODAY()</formula>
    </cfRule>
    <cfRule type="expression" dxfId="5553" priority="13184" stopIfTrue="1">
      <formula>WEEKDAY(BV$4)=6</formula>
    </cfRule>
  </conditionalFormatting>
  <conditionalFormatting sqref="BW52">
    <cfRule type="expression" dxfId="5552" priority="13181" stopIfTrue="1">
      <formula>BV$4&lt;TODAY()</formula>
    </cfRule>
    <cfRule type="expression" dxfId="5551" priority="13182" stopIfTrue="1">
      <formula>WEEKDAY(BV$4)=6</formula>
    </cfRule>
  </conditionalFormatting>
  <conditionalFormatting sqref="BW52">
    <cfRule type="expression" dxfId="5550" priority="13179" stopIfTrue="1">
      <formula>BV$4&lt;TODAY()</formula>
    </cfRule>
    <cfRule type="expression" dxfId="5549" priority="13180" stopIfTrue="1">
      <formula>WEEKDAY(BV$4)=6</formula>
    </cfRule>
  </conditionalFormatting>
  <conditionalFormatting sqref="BW52">
    <cfRule type="expression" dxfId="5548" priority="13177" stopIfTrue="1">
      <formula>BV$4&lt;TODAY()</formula>
    </cfRule>
    <cfRule type="expression" dxfId="5547" priority="13178" stopIfTrue="1">
      <formula>WEEKDAY(BV$4)=6</formula>
    </cfRule>
  </conditionalFormatting>
  <conditionalFormatting sqref="BW52">
    <cfRule type="expression" dxfId="5546" priority="13175" stopIfTrue="1">
      <formula>BV$4&lt;TODAY()</formula>
    </cfRule>
    <cfRule type="expression" dxfId="5545" priority="13176" stopIfTrue="1">
      <formula>WEEKDAY(BV$4)=6</formula>
    </cfRule>
  </conditionalFormatting>
  <conditionalFormatting sqref="BW52">
    <cfRule type="expression" dxfId="5544" priority="13173" stopIfTrue="1">
      <formula>BV$4&lt;TODAY()</formula>
    </cfRule>
    <cfRule type="expression" dxfId="5543" priority="13174" stopIfTrue="1">
      <formula>WEEKDAY(BV$4)=6</formula>
    </cfRule>
  </conditionalFormatting>
  <conditionalFormatting sqref="BW52">
    <cfRule type="expression" dxfId="5542" priority="13171" stopIfTrue="1">
      <formula>BV$4&lt;TODAY()</formula>
    </cfRule>
    <cfRule type="expression" dxfId="5541" priority="13172" stopIfTrue="1">
      <formula>WEEKDAY(BV$4)=6</formula>
    </cfRule>
  </conditionalFormatting>
  <conditionalFormatting sqref="BW52">
    <cfRule type="expression" dxfId="5540" priority="13169" stopIfTrue="1">
      <formula>BV$4&lt;TODAY()</formula>
    </cfRule>
    <cfRule type="expression" dxfId="5539" priority="13170" stopIfTrue="1">
      <formula>WEEKDAY(BV$4)=6</formula>
    </cfRule>
  </conditionalFormatting>
  <conditionalFormatting sqref="BW52">
    <cfRule type="expression" dxfId="5538" priority="13167" stopIfTrue="1">
      <formula>BV$4&lt;TODAY()</formula>
    </cfRule>
    <cfRule type="expression" dxfId="5537" priority="13168" stopIfTrue="1">
      <formula>WEEKDAY(BV$4)=6</formula>
    </cfRule>
  </conditionalFormatting>
  <conditionalFormatting sqref="BW52">
    <cfRule type="expression" dxfId="5536" priority="13165" stopIfTrue="1">
      <formula>BV$4&lt;TODAY()</formula>
    </cfRule>
    <cfRule type="expression" dxfId="5535" priority="13166" stopIfTrue="1">
      <formula>WEEKDAY(BV$4)=6</formula>
    </cfRule>
  </conditionalFormatting>
  <conditionalFormatting sqref="BW52">
    <cfRule type="expression" dxfId="5534" priority="13163" stopIfTrue="1">
      <formula>BV$4&lt;TODAY()</formula>
    </cfRule>
    <cfRule type="expression" dxfId="5533" priority="13164" stopIfTrue="1">
      <formula>WEEKDAY(BV$4)=6</formula>
    </cfRule>
  </conditionalFormatting>
  <conditionalFormatting sqref="BW52">
    <cfRule type="expression" dxfId="5532" priority="13161" stopIfTrue="1">
      <formula>BV$4&lt;TODAY()</formula>
    </cfRule>
    <cfRule type="expression" dxfId="5531" priority="13162" stopIfTrue="1">
      <formula>WEEKDAY(BV$4)=6</formula>
    </cfRule>
  </conditionalFormatting>
  <conditionalFormatting sqref="BZ53">
    <cfRule type="expression" dxfId="5530" priority="13159" stopIfTrue="1">
      <formula>BY$4&lt;TODAY()</formula>
    </cfRule>
    <cfRule type="expression" dxfId="5529" priority="13160" stopIfTrue="1">
      <formula>WEEKDAY(BY$4)=6</formula>
    </cfRule>
  </conditionalFormatting>
  <conditionalFormatting sqref="BZ53">
    <cfRule type="expression" dxfId="5528" priority="13157" stopIfTrue="1">
      <formula>BY$4&lt;TODAY()</formula>
    </cfRule>
    <cfRule type="expression" dxfId="5527" priority="13158" stopIfTrue="1">
      <formula>WEEKDAY(BY$4)=6</formula>
    </cfRule>
  </conditionalFormatting>
  <conditionalFormatting sqref="BZ53">
    <cfRule type="expression" dxfId="5526" priority="13155" stopIfTrue="1">
      <formula>BY$4&lt;TODAY()</formula>
    </cfRule>
    <cfRule type="expression" dxfId="5525" priority="13156" stopIfTrue="1">
      <formula>WEEKDAY(BY$4)=6</formula>
    </cfRule>
  </conditionalFormatting>
  <conditionalFormatting sqref="BZ53">
    <cfRule type="expression" dxfId="5524" priority="13153" stopIfTrue="1">
      <formula>BY$4&lt;TODAY()</formula>
    </cfRule>
    <cfRule type="expression" dxfId="5523" priority="13154" stopIfTrue="1">
      <formula>WEEKDAY(BY$4)=6</formula>
    </cfRule>
  </conditionalFormatting>
  <conditionalFormatting sqref="BZ53">
    <cfRule type="expression" dxfId="5522" priority="13151" stopIfTrue="1">
      <formula>BY$4&lt;TODAY()</formula>
    </cfRule>
    <cfRule type="expression" dxfId="5521" priority="13152" stopIfTrue="1">
      <formula>WEEKDAY(BY$4)=6</formula>
    </cfRule>
  </conditionalFormatting>
  <conditionalFormatting sqref="BZ53">
    <cfRule type="expression" dxfId="5520" priority="13149" stopIfTrue="1">
      <formula>BY$4&lt;TODAY()</formula>
    </cfRule>
    <cfRule type="expression" dxfId="5519" priority="13150" stopIfTrue="1">
      <formula>WEEKDAY(BY$4)=6</formula>
    </cfRule>
  </conditionalFormatting>
  <conditionalFormatting sqref="BZ53">
    <cfRule type="expression" dxfId="5518" priority="13147" stopIfTrue="1">
      <formula>BY$4&lt;TODAY()</formula>
    </cfRule>
    <cfRule type="expression" dxfId="5517" priority="13148" stopIfTrue="1">
      <formula>WEEKDAY(BY$4)=6</formula>
    </cfRule>
  </conditionalFormatting>
  <conditionalFormatting sqref="BZ53">
    <cfRule type="expression" dxfId="5516" priority="13145" stopIfTrue="1">
      <formula>BY$4&lt;TODAY()</formula>
    </cfRule>
    <cfRule type="expression" dxfId="5515" priority="13146" stopIfTrue="1">
      <formula>WEEKDAY(BY$4)=6</formula>
    </cfRule>
  </conditionalFormatting>
  <conditionalFormatting sqref="BZ53">
    <cfRule type="expression" dxfId="5514" priority="13143" stopIfTrue="1">
      <formula>BY$4&lt;TODAY()</formula>
    </cfRule>
    <cfRule type="expression" dxfId="5513" priority="13144" stopIfTrue="1">
      <formula>WEEKDAY(BY$4)=6</formula>
    </cfRule>
  </conditionalFormatting>
  <conditionalFormatting sqref="BZ53">
    <cfRule type="expression" dxfId="5512" priority="13141" stopIfTrue="1">
      <formula>BY$4&lt;TODAY()</formula>
    </cfRule>
    <cfRule type="expression" dxfId="5511" priority="13142" stopIfTrue="1">
      <formula>WEEKDAY(BY$4)=6</formula>
    </cfRule>
  </conditionalFormatting>
  <conditionalFormatting sqref="BZ53">
    <cfRule type="expression" dxfId="5510" priority="13139" stopIfTrue="1">
      <formula>BY$4&lt;TODAY()</formula>
    </cfRule>
    <cfRule type="expression" dxfId="5509" priority="13140" stopIfTrue="1">
      <formula>WEEKDAY(BY$4)=6</formula>
    </cfRule>
  </conditionalFormatting>
  <conditionalFormatting sqref="BZ53">
    <cfRule type="expression" dxfId="5508" priority="13137" stopIfTrue="1">
      <formula>BY$4&lt;TODAY()</formula>
    </cfRule>
    <cfRule type="expression" dxfId="5507" priority="13138" stopIfTrue="1">
      <formula>WEEKDAY(BY$4)=6</formula>
    </cfRule>
  </conditionalFormatting>
  <conditionalFormatting sqref="BT51">
    <cfRule type="expression" dxfId="5506" priority="13135" stopIfTrue="1">
      <formula>BS$4&lt;TODAY()</formula>
    </cfRule>
    <cfRule type="expression" dxfId="5505" priority="13136" stopIfTrue="1">
      <formula>WEEKDAY(BS$4)=6</formula>
    </cfRule>
  </conditionalFormatting>
  <conditionalFormatting sqref="BT51">
    <cfRule type="expression" dxfId="5504" priority="13133" stopIfTrue="1">
      <formula>BS$4&lt;TODAY()</formula>
    </cfRule>
    <cfRule type="expression" dxfId="5503" priority="13134" stopIfTrue="1">
      <formula>WEEKDAY(BS$4)=6</formula>
    </cfRule>
  </conditionalFormatting>
  <conditionalFormatting sqref="BT51">
    <cfRule type="expression" dxfId="5502" priority="13131" stopIfTrue="1">
      <formula>BS$4&lt;TODAY()</formula>
    </cfRule>
    <cfRule type="expression" dxfId="5501" priority="13132" stopIfTrue="1">
      <formula>WEEKDAY(BS$4)=6</formula>
    </cfRule>
  </conditionalFormatting>
  <conditionalFormatting sqref="BT51">
    <cfRule type="expression" dxfId="5500" priority="13129" stopIfTrue="1">
      <formula>BS$4&lt;TODAY()</formula>
    </cfRule>
    <cfRule type="expression" dxfId="5499" priority="13130" stopIfTrue="1">
      <formula>WEEKDAY(BS$4)=6</formula>
    </cfRule>
  </conditionalFormatting>
  <conditionalFormatting sqref="BT51">
    <cfRule type="expression" dxfId="5498" priority="13127" stopIfTrue="1">
      <formula>BS$4&lt;TODAY()</formula>
    </cfRule>
    <cfRule type="expression" dxfId="5497" priority="13128" stopIfTrue="1">
      <formula>WEEKDAY(BS$4)=6</formula>
    </cfRule>
  </conditionalFormatting>
  <conditionalFormatting sqref="BT51">
    <cfRule type="expression" dxfId="5496" priority="13125" stopIfTrue="1">
      <formula>BS$4&lt;TODAY()</formula>
    </cfRule>
    <cfRule type="expression" dxfId="5495" priority="13126" stopIfTrue="1">
      <formula>WEEKDAY(BS$4)=6</formula>
    </cfRule>
  </conditionalFormatting>
  <conditionalFormatting sqref="BT51">
    <cfRule type="expression" dxfId="5494" priority="13123" stopIfTrue="1">
      <formula>BS$4&lt;TODAY()</formula>
    </cfRule>
    <cfRule type="expression" dxfId="5493" priority="13124" stopIfTrue="1">
      <formula>WEEKDAY(BS$4)=6</formula>
    </cfRule>
  </conditionalFormatting>
  <conditionalFormatting sqref="BT51">
    <cfRule type="expression" dxfId="5492" priority="13121" stopIfTrue="1">
      <formula>BS$4&lt;TODAY()</formula>
    </cfRule>
    <cfRule type="expression" dxfId="5491" priority="13122" stopIfTrue="1">
      <formula>WEEKDAY(BS$4)=6</formula>
    </cfRule>
  </conditionalFormatting>
  <conditionalFormatting sqref="BT51">
    <cfRule type="expression" dxfId="5490" priority="13119" stopIfTrue="1">
      <formula>BS$4&lt;TODAY()</formula>
    </cfRule>
    <cfRule type="expression" dxfId="5489" priority="13120" stopIfTrue="1">
      <formula>WEEKDAY(BS$4)=6</formula>
    </cfRule>
  </conditionalFormatting>
  <conditionalFormatting sqref="BT51">
    <cfRule type="expression" dxfId="5488" priority="13117" stopIfTrue="1">
      <formula>BS$4&lt;TODAY()</formula>
    </cfRule>
    <cfRule type="expression" dxfId="5487" priority="13118" stopIfTrue="1">
      <formula>WEEKDAY(BS$4)=6</formula>
    </cfRule>
  </conditionalFormatting>
  <conditionalFormatting sqref="BT51">
    <cfRule type="expression" dxfId="5486" priority="13115" stopIfTrue="1">
      <formula>BS$4&lt;TODAY()</formula>
    </cfRule>
    <cfRule type="expression" dxfId="5485" priority="13116" stopIfTrue="1">
      <formula>WEEKDAY(BS$4)=6</formula>
    </cfRule>
  </conditionalFormatting>
  <conditionalFormatting sqref="BT51">
    <cfRule type="expression" dxfId="5484" priority="13113" stopIfTrue="1">
      <formula>BS$4&lt;TODAY()</formula>
    </cfRule>
    <cfRule type="expression" dxfId="5483" priority="13114" stopIfTrue="1">
      <formula>WEEKDAY(BS$4)=6</formula>
    </cfRule>
  </conditionalFormatting>
  <conditionalFormatting sqref="BT52">
    <cfRule type="expression" dxfId="5482" priority="13111" stopIfTrue="1">
      <formula>BS$4&lt;TODAY()</formula>
    </cfRule>
    <cfRule type="expression" dxfId="5481" priority="13112" stopIfTrue="1">
      <formula>WEEKDAY(BS$4)=6</formula>
    </cfRule>
  </conditionalFormatting>
  <conditionalFormatting sqref="BT52">
    <cfRule type="expression" dxfId="5480" priority="13109" stopIfTrue="1">
      <formula>BS$4&lt;TODAY()</formula>
    </cfRule>
    <cfRule type="expression" dxfId="5479" priority="13110" stopIfTrue="1">
      <formula>WEEKDAY(BS$4)=6</formula>
    </cfRule>
  </conditionalFormatting>
  <conditionalFormatting sqref="BT52">
    <cfRule type="expression" dxfId="5478" priority="13107" stopIfTrue="1">
      <formula>BS$4&lt;TODAY()</formula>
    </cfRule>
    <cfRule type="expression" dxfId="5477" priority="13108" stopIfTrue="1">
      <formula>WEEKDAY(BS$4)=6</formula>
    </cfRule>
  </conditionalFormatting>
  <conditionalFormatting sqref="BT52">
    <cfRule type="expression" dxfId="5476" priority="13105" stopIfTrue="1">
      <formula>BS$4&lt;TODAY()</formula>
    </cfRule>
    <cfRule type="expression" dxfId="5475" priority="13106" stopIfTrue="1">
      <formula>WEEKDAY(BS$4)=6</formula>
    </cfRule>
  </conditionalFormatting>
  <conditionalFormatting sqref="BT52">
    <cfRule type="expression" dxfId="5474" priority="13103" stopIfTrue="1">
      <formula>BS$4&lt;TODAY()</formula>
    </cfRule>
    <cfRule type="expression" dxfId="5473" priority="13104" stopIfTrue="1">
      <formula>WEEKDAY(BS$4)=6</formula>
    </cfRule>
  </conditionalFormatting>
  <conditionalFormatting sqref="BT52">
    <cfRule type="expression" dxfId="5472" priority="13101" stopIfTrue="1">
      <formula>BS$4&lt;TODAY()</formula>
    </cfRule>
    <cfRule type="expression" dxfId="5471" priority="13102" stopIfTrue="1">
      <formula>WEEKDAY(BS$4)=6</formula>
    </cfRule>
  </conditionalFormatting>
  <conditionalFormatting sqref="BT52">
    <cfRule type="expression" dxfId="5470" priority="13099" stopIfTrue="1">
      <formula>BS$4&lt;TODAY()</formula>
    </cfRule>
    <cfRule type="expression" dxfId="5469" priority="13100" stopIfTrue="1">
      <formula>WEEKDAY(BS$4)=6</formula>
    </cfRule>
  </conditionalFormatting>
  <conditionalFormatting sqref="BT52">
    <cfRule type="expression" dxfId="5468" priority="13097" stopIfTrue="1">
      <formula>BS$4&lt;TODAY()</formula>
    </cfRule>
    <cfRule type="expression" dxfId="5467" priority="13098" stopIfTrue="1">
      <formula>WEEKDAY(BS$4)=6</formula>
    </cfRule>
  </conditionalFormatting>
  <conditionalFormatting sqref="BT52">
    <cfRule type="expression" dxfId="5466" priority="13095" stopIfTrue="1">
      <formula>BS$4&lt;TODAY()</formula>
    </cfRule>
    <cfRule type="expression" dxfId="5465" priority="13096" stopIfTrue="1">
      <formula>WEEKDAY(BS$4)=6</formula>
    </cfRule>
  </conditionalFormatting>
  <conditionalFormatting sqref="BT52">
    <cfRule type="expression" dxfId="5464" priority="13093" stopIfTrue="1">
      <formula>BS$4&lt;TODAY()</formula>
    </cfRule>
    <cfRule type="expression" dxfId="5463" priority="13094" stopIfTrue="1">
      <formula>WEEKDAY(BS$4)=6</formula>
    </cfRule>
  </conditionalFormatting>
  <conditionalFormatting sqref="BT52">
    <cfRule type="expression" dxfId="5462" priority="13091" stopIfTrue="1">
      <formula>BS$4&lt;TODAY()</formula>
    </cfRule>
    <cfRule type="expression" dxfId="5461" priority="13092" stopIfTrue="1">
      <formula>WEEKDAY(BS$4)=6</formula>
    </cfRule>
  </conditionalFormatting>
  <conditionalFormatting sqref="BT52">
    <cfRule type="expression" dxfId="5460" priority="13089" stopIfTrue="1">
      <formula>BS$4&lt;TODAY()</formula>
    </cfRule>
    <cfRule type="expression" dxfId="5459" priority="13090" stopIfTrue="1">
      <formula>WEEKDAY(BS$4)=6</formula>
    </cfRule>
  </conditionalFormatting>
  <conditionalFormatting sqref="BP53">
    <cfRule type="expression" dxfId="5458" priority="13087" stopIfTrue="1">
      <formula>BP$4&lt;TODAY()</formula>
    </cfRule>
    <cfRule type="expression" dxfId="5457" priority="13088" stopIfTrue="1">
      <formula>WEEKDAY(BP$4)=6</formula>
    </cfRule>
  </conditionalFormatting>
  <conditionalFormatting sqref="BP52">
    <cfRule type="expression" dxfId="5456" priority="13079" stopIfTrue="1">
      <formula>BP$4&lt;TODAY()</formula>
    </cfRule>
    <cfRule type="expression" dxfId="5455" priority="13080" stopIfTrue="1">
      <formula>WEEKDAY(BP$4)=6</formula>
    </cfRule>
  </conditionalFormatting>
  <conditionalFormatting sqref="BQ54">
    <cfRule type="expression" dxfId="5454" priority="13077" stopIfTrue="1">
      <formula>BP$4&lt;TODAY()</formula>
    </cfRule>
    <cfRule type="expression" dxfId="5453" priority="13078" stopIfTrue="1">
      <formula>WEEKDAY(BP$4)=6</formula>
    </cfRule>
  </conditionalFormatting>
  <conditionalFormatting sqref="BQ53">
    <cfRule type="expression" dxfId="5452" priority="13075" stopIfTrue="1">
      <formula>BP$4&lt;TODAY()</formula>
    </cfRule>
    <cfRule type="expression" dxfId="5451" priority="13076" stopIfTrue="1">
      <formula>WEEKDAY(BP$4)=6</formula>
    </cfRule>
  </conditionalFormatting>
  <conditionalFormatting sqref="BQ57">
    <cfRule type="expression" dxfId="5450" priority="13073" stopIfTrue="1">
      <formula>BP$4&lt;TODAY()</formula>
    </cfRule>
    <cfRule type="expression" dxfId="5449" priority="13074" stopIfTrue="1">
      <formula>WEEKDAY(BP$4)=6</formula>
    </cfRule>
  </conditionalFormatting>
  <conditionalFormatting sqref="BQ57">
    <cfRule type="expression" dxfId="5448" priority="13071" stopIfTrue="1">
      <formula>BP$4&lt;TODAY()</formula>
    </cfRule>
    <cfRule type="expression" dxfId="5447" priority="13072" stopIfTrue="1">
      <formula>WEEKDAY(BP$4)=6</formula>
    </cfRule>
  </conditionalFormatting>
  <conditionalFormatting sqref="BQ57">
    <cfRule type="expression" dxfId="5446" priority="13069" stopIfTrue="1">
      <formula>BP$4&lt;TODAY()</formula>
    </cfRule>
    <cfRule type="expression" dxfId="5445" priority="13070" stopIfTrue="1">
      <formula>WEEKDAY(BP$4)=6</formula>
    </cfRule>
  </conditionalFormatting>
  <conditionalFormatting sqref="BQ57">
    <cfRule type="expression" dxfId="5444" priority="13067" stopIfTrue="1">
      <formula>BP$4&lt;TODAY()</formula>
    </cfRule>
    <cfRule type="expression" dxfId="5443" priority="13068" stopIfTrue="1">
      <formula>WEEKDAY(BP$4)=6</formula>
    </cfRule>
  </conditionalFormatting>
  <conditionalFormatting sqref="BQ57">
    <cfRule type="expression" dxfId="5442" priority="13065" stopIfTrue="1">
      <formula>BP$4&lt;TODAY()</formula>
    </cfRule>
    <cfRule type="expression" dxfId="5441" priority="13066" stopIfTrue="1">
      <formula>WEEKDAY(BP$4)=6</formula>
    </cfRule>
  </conditionalFormatting>
  <conditionalFormatting sqref="BQ57">
    <cfRule type="expression" dxfId="5440" priority="13063" stopIfTrue="1">
      <formula>BP$4&lt;TODAY()</formula>
    </cfRule>
    <cfRule type="expression" dxfId="5439" priority="13064" stopIfTrue="1">
      <formula>WEEKDAY(BP$4)=6</formula>
    </cfRule>
  </conditionalFormatting>
  <conditionalFormatting sqref="BQ57">
    <cfRule type="expression" dxfId="5438" priority="13061" stopIfTrue="1">
      <formula>BP$4&lt;TODAY()</formula>
    </cfRule>
    <cfRule type="expression" dxfId="5437" priority="13062" stopIfTrue="1">
      <formula>WEEKDAY(BP$4)=6</formula>
    </cfRule>
  </conditionalFormatting>
  <conditionalFormatting sqref="BQ57">
    <cfRule type="expression" dxfId="5436" priority="13059" stopIfTrue="1">
      <formula>BP$4&lt;TODAY()</formula>
    </cfRule>
    <cfRule type="expression" dxfId="5435" priority="13060" stopIfTrue="1">
      <formula>WEEKDAY(BP$4)=6</formula>
    </cfRule>
  </conditionalFormatting>
  <conditionalFormatting sqref="BQ57">
    <cfRule type="expression" dxfId="5434" priority="13057" stopIfTrue="1">
      <formula>BP$4&lt;TODAY()</formula>
    </cfRule>
    <cfRule type="expression" dxfId="5433" priority="13058" stopIfTrue="1">
      <formula>WEEKDAY(BP$4)=6</formula>
    </cfRule>
  </conditionalFormatting>
  <conditionalFormatting sqref="BQ57">
    <cfRule type="expression" dxfId="5432" priority="13055" stopIfTrue="1">
      <formula>BP$4&lt;TODAY()</formula>
    </cfRule>
    <cfRule type="expression" dxfId="5431" priority="13056" stopIfTrue="1">
      <formula>WEEKDAY(BP$4)=6</formula>
    </cfRule>
  </conditionalFormatting>
  <conditionalFormatting sqref="BQ57">
    <cfRule type="expression" dxfId="5430" priority="13053" stopIfTrue="1">
      <formula>BP$4&lt;TODAY()</formula>
    </cfRule>
    <cfRule type="expression" dxfId="5429" priority="13054" stopIfTrue="1">
      <formula>WEEKDAY(BP$4)=6</formula>
    </cfRule>
  </conditionalFormatting>
  <conditionalFormatting sqref="BQ57">
    <cfRule type="expression" dxfId="5428" priority="13051" stopIfTrue="1">
      <formula>BP$4&lt;TODAY()</formula>
    </cfRule>
    <cfRule type="expression" dxfId="5427" priority="13052" stopIfTrue="1">
      <formula>WEEKDAY(BP$4)=6</formula>
    </cfRule>
  </conditionalFormatting>
  <conditionalFormatting sqref="BN50">
    <cfRule type="expression" dxfId="5426" priority="13001" stopIfTrue="1">
      <formula>BM$4&lt;TODAY()</formula>
    </cfRule>
    <cfRule type="expression" dxfId="5425" priority="13002" stopIfTrue="1">
      <formula>WEEKDAY(BM$4)=6</formula>
    </cfRule>
  </conditionalFormatting>
  <conditionalFormatting sqref="BN50">
    <cfRule type="expression" dxfId="5424" priority="12999" stopIfTrue="1">
      <formula>BM$4&lt;TODAY()</formula>
    </cfRule>
    <cfRule type="expression" dxfId="5423" priority="13000" stopIfTrue="1">
      <formula>WEEKDAY(BM$4)=6</formula>
    </cfRule>
  </conditionalFormatting>
  <conditionalFormatting sqref="BN50">
    <cfRule type="expression" dxfId="5422" priority="12997" stopIfTrue="1">
      <formula>BM$4&lt;TODAY()</formula>
    </cfRule>
    <cfRule type="expression" dxfId="5421" priority="12998" stopIfTrue="1">
      <formula>WEEKDAY(BM$4)=6</formula>
    </cfRule>
  </conditionalFormatting>
  <conditionalFormatting sqref="BQ58">
    <cfRule type="expression" dxfId="5420" priority="12995" stopIfTrue="1">
      <formula>BP$4&lt;TODAY()</formula>
    </cfRule>
    <cfRule type="expression" dxfId="5419" priority="12996" stopIfTrue="1">
      <formula>WEEKDAY(BP$4)=6</formula>
    </cfRule>
  </conditionalFormatting>
  <conditionalFormatting sqref="BQ58">
    <cfRule type="expression" dxfId="5418" priority="12993" stopIfTrue="1">
      <formula>BP$4&lt;TODAY()</formula>
    </cfRule>
    <cfRule type="expression" dxfId="5417" priority="12994" stopIfTrue="1">
      <formula>WEEKDAY(BP$4)=6</formula>
    </cfRule>
  </conditionalFormatting>
  <conditionalFormatting sqref="BQ58">
    <cfRule type="expression" dxfId="5416" priority="12991" stopIfTrue="1">
      <formula>BP$4&lt;TODAY()</formula>
    </cfRule>
    <cfRule type="expression" dxfId="5415" priority="12992" stopIfTrue="1">
      <formula>WEEKDAY(BP$4)=6</formula>
    </cfRule>
  </conditionalFormatting>
  <conditionalFormatting sqref="BQ58">
    <cfRule type="expression" dxfId="5414" priority="12989" stopIfTrue="1">
      <formula>BP$4&lt;TODAY()</formula>
    </cfRule>
    <cfRule type="expression" dxfId="5413" priority="12990" stopIfTrue="1">
      <formula>WEEKDAY(BP$4)=6</formula>
    </cfRule>
  </conditionalFormatting>
  <conditionalFormatting sqref="BQ58">
    <cfRule type="expression" dxfId="5412" priority="12987" stopIfTrue="1">
      <formula>BP$4&lt;TODAY()</formula>
    </cfRule>
    <cfRule type="expression" dxfId="5411" priority="12988" stopIfTrue="1">
      <formula>WEEKDAY(BP$4)=6</formula>
    </cfRule>
  </conditionalFormatting>
  <conditionalFormatting sqref="BQ58">
    <cfRule type="expression" dxfId="5410" priority="12985" stopIfTrue="1">
      <formula>BP$4&lt;TODAY()</formula>
    </cfRule>
    <cfRule type="expression" dxfId="5409" priority="12986" stopIfTrue="1">
      <formula>WEEKDAY(BP$4)=6</formula>
    </cfRule>
  </conditionalFormatting>
  <conditionalFormatting sqref="BQ58">
    <cfRule type="expression" dxfId="5408" priority="12983" stopIfTrue="1">
      <formula>BP$4&lt;TODAY()</formula>
    </cfRule>
    <cfRule type="expression" dxfId="5407" priority="12984" stopIfTrue="1">
      <formula>WEEKDAY(BP$4)=6</formula>
    </cfRule>
  </conditionalFormatting>
  <conditionalFormatting sqref="BQ58">
    <cfRule type="expression" dxfId="5406" priority="12981" stopIfTrue="1">
      <formula>BP$4&lt;TODAY()</formula>
    </cfRule>
    <cfRule type="expression" dxfId="5405" priority="12982" stopIfTrue="1">
      <formula>WEEKDAY(BP$4)=6</formula>
    </cfRule>
  </conditionalFormatting>
  <conditionalFormatting sqref="BQ58">
    <cfRule type="expression" dxfId="5404" priority="12979" stopIfTrue="1">
      <formula>BP$4&lt;TODAY()</formula>
    </cfRule>
    <cfRule type="expression" dxfId="5403" priority="12980" stopIfTrue="1">
      <formula>WEEKDAY(BP$4)=6</formula>
    </cfRule>
  </conditionalFormatting>
  <conditionalFormatting sqref="BQ58">
    <cfRule type="expression" dxfId="5402" priority="12977" stopIfTrue="1">
      <formula>BP$4&lt;TODAY()</formula>
    </cfRule>
    <cfRule type="expression" dxfId="5401" priority="12978" stopIfTrue="1">
      <formula>WEEKDAY(BP$4)=6</formula>
    </cfRule>
  </conditionalFormatting>
  <conditionalFormatting sqref="BQ58">
    <cfRule type="expression" dxfId="5400" priority="12975" stopIfTrue="1">
      <formula>BP$4&lt;TODAY()</formula>
    </cfRule>
    <cfRule type="expression" dxfId="5399" priority="12976" stopIfTrue="1">
      <formula>WEEKDAY(BP$4)=6</formula>
    </cfRule>
  </conditionalFormatting>
  <conditionalFormatting sqref="BQ58">
    <cfRule type="expression" dxfId="5398" priority="12973" stopIfTrue="1">
      <formula>BP$4&lt;TODAY()</formula>
    </cfRule>
    <cfRule type="expression" dxfId="5397" priority="12974" stopIfTrue="1">
      <formula>WEEKDAY(BP$4)=6</formula>
    </cfRule>
  </conditionalFormatting>
  <conditionalFormatting sqref="BQ60">
    <cfRule type="expression" dxfId="5396" priority="12971" stopIfTrue="1">
      <formula>BP$4&lt;TODAY()</formula>
    </cfRule>
    <cfRule type="expression" dxfId="5395" priority="12972" stopIfTrue="1">
      <formula>WEEKDAY(BP$4)=6</formula>
    </cfRule>
  </conditionalFormatting>
  <conditionalFormatting sqref="BQ60">
    <cfRule type="expression" dxfId="5394" priority="12969" stopIfTrue="1">
      <formula>BP$4&lt;TODAY()</formula>
    </cfRule>
    <cfRule type="expression" dxfId="5393" priority="12970" stopIfTrue="1">
      <formula>WEEKDAY(BP$4)=6</formula>
    </cfRule>
  </conditionalFormatting>
  <conditionalFormatting sqref="BQ60">
    <cfRule type="expression" dxfId="5392" priority="12967" stopIfTrue="1">
      <formula>BP$4&lt;TODAY()</formula>
    </cfRule>
    <cfRule type="expression" dxfId="5391" priority="12968" stopIfTrue="1">
      <formula>WEEKDAY(BP$4)=6</formula>
    </cfRule>
  </conditionalFormatting>
  <conditionalFormatting sqref="BQ60">
    <cfRule type="expression" dxfId="5390" priority="12965" stopIfTrue="1">
      <formula>BP$4&lt;TODAY()</formula>
    </cfRule>
    <cfRule type="expression" dxfId="5389" priority="12966" stopIfTrue="1">
      <formula>WEEKDAY(BP$4)=6</formula>
    </cfRule>
  </conditionalFormatting>
  <conditionalFormatting sqref="BQ60">
    <cfRule type="expression" dxfId="5388" priority="12963" stopIfTrue="1">
      <formula>BP$4&lt;TODAY()</formula>
    </cfRule>
    <cfRule type="expression" dxfId="5387" priority="12964" stopIfTrue="1">
      <formula>WEEKDAY(BP$4)=6</formula>
    </cfRule>
  </conditionalFormatting>
  <conditionalFormatting sqref="BQ60">
    <cfRule type="expression" dxfId="5386" priority="12961" stopIfTrue="1">
      <formula>BP$4&lt;TODAY()</formula>
    </cfRule>
    <cfRule type="expression" dxfId="5385" priority="12962" stopIfTrue="1">
      <formula>WEEKDAY(BP$4)=6</formula>
    </cfRule>
  </conditionalFormatting>
  <conditionalFormatting sqref="BQ60">
    <cfRule type="expression" dxfId="5384" priority="12959" stopIfTrue="1">
      <formula>BP$4&lt;TODAY()</formula>
    </cfRule>
    <cfRule type="expression" dxfId="5383" priority="12960" stopIfTrue="1">
      <formula>WEEKDAY(BP$4)=6</formula>
    </cfRule>
  </conditionalFormatting>
  <conditionalFormatting sqref="BQ60">
    <cfRule type="expression" dxfId="5382" priority="12957" stopIfTrue="1">
      <formula>BP$4&lt;TODAY()</formula>
    </cfRule>
    <cfRule type="expression" dxfId="5381" priority="12958" stopIfTrue="1">
      <formula>WEEKDAY(BP$4)=6</formula>
    </cfRule>
  </conditionalFormatting>
  <conditionalFormatting sqref="BQ60">
    <cfRule type="expression" dxfId="5380" priority="12955" stopIfTrue="1">
      <formula>BP$4&lt;TODAY()</formula>
    </cfRule>
    <cfRule type="expression" dxfId="5379" priority="12956" stopIfTrue="1">
      <formula>WEEKDAY(BP$4)=6</formula>
    </cfRule>
  </conditionalFormatting>
  <conditionalFormatting sqref="BQ60">
    <cfRule type="expression" dxfId="5378" priority="12953" stopIfTrue="1">
      <formula>BP$4&lt;TODAY()</formula>
    </cfRule>
    <cfRule type="expression" dxfId="5377" priority="12954" stopIfTrue="1">
      <formula>WEEKDAY(BP$4)=6</formula>
    </cfRule>
  </conditionalFormatting>
  <conditionalFormatting sqref="BQ60">
    <cfRule type="expression" dxfId="5376" priority="12951" stopIfTrue="1">
      <formula>BP$4&lt;TODAY()</formula>
    </cfRule>
    <cfRule type="expression" dxfId="5375" priority="12952" stopIfTrue="1">
      <formula>WEEKDAY(BP$4)=6</formula>
    </cfRule>
  </conditionalFormatting>
  <conditionalFormatting sqref="BQ60">
    <cfRule type="expression" dxfId="5374" priority="12949" stopIfTrue="1">
      <formula>BP$4&lt;TODAY()</formula>
    </cfRule>
    <cfRule type="expression" dxfId="5373" priority="12950" stopIfTrue="1">
      <formula>WEEKDAY(BP$4)=6</formula>
    </cfRule>
  </conditionalFormatting>
  <conditionalFormatting sqref="BQ59">
    <cfRule type="expression" dxfId="5372" priority="12923" stopIfTrue="1">
      <formula>BP$4&lt;TODAY()</formula>
    </cfRule>
    <cfRule type="expression" dxfId="5371" priority="12924" stopIfTrue="1">
      <formula>WEEKDAY(BP$4)=6</formula>
    </cfRule>
  </conditionalFormatting>
  <conditionalFormatting sqref="BQ59">
    <cfRule type="expression" dxfId="5370" priority="12921" stopIfTrue="1">
      <formula>BP$4&lt;TODAY()</formula>
    </cfRule>
    <cfRule type="expression" dxfId="5369" priority="12922" stopIfTrue="1">
      <formula>WEEKDAY(BP$4)=6</formula>
    </cfRule>
  </conditionalFormatting>
  <conditionalFormatting sqref="BQ59">
    <cfRule type="expression" dxfId="5368" priority="12919" stopIfTrue="1">
      <formula>BP$4&lt;TODAY()</formula>
    </cfRule>
    <cfRule type="expression" dxfId="5367" priority="12920" stopIfTrue="1">
      <formula>WEEKDAY(BP$4)=6</formula>
    </cfRule>
  </conditionalFormatting>
  <conditionalFormatting sqref="BQ59">
    <cfRule type="expression" dxfId="5366" priority="12917" stopIfTrue="1">
      <formula>BP$4&lt;TODAY()</formula>
    </cfRule>
    <cfRule type="expression" dxfId="5365" priority="12918" stopIfTrue="1">
      <formula>WEEKDAY(BP$4)=6</formula>
    </cfRule>
  </conditionalFormatting>
  <conditionalFormatting sqref="BQ59">
    <cfRule type="expression" dxfId="5364" priority="12915" stopIfTrue="1">
      <formula>BP$4&lt;TODAY()</formula>
    </cfRule>
    <cfRule type="expression" dxfId="5363" priority="12916" stopIfTrue="1">
      <formula>WEEKDAY(BP$4)=6</formula>
    </cfRule>
  </conditionalFormatting>
  <conditionalFormatting sqref="BQ59">
    <cfRule type="expression" dxfId="5362" priority="12913" stopIfTrue="1">
      <formula>BP$4&lt;TODAY()</formula>
    </cfRule>
    <cfRule type="expression" dxfId="5361" priority="12914" stopIfTrue="1">
      <formula>WEEKDAY(BP$4)=6</formula>
    </cfRule>
  </conditionalFormatting>
  <conditionalFormatting sqref="BQ59">
    <cfRule type="expression" dxfId="5360" priority="12911" stopIfTrue="1">
      <formula>BP$4&lt;TODAY()</formula>
    </cfRule>
    <cfRule type="expression" dxfId="5359" priority="12912" stopIfTrue="1">
      <formula>WEEKDAY(BP$4)=6</formula>
    </cfRule>
  </conditionalFormatting>
  <conditionalFormatting sqref="BQ59">
    <cfRule type="expression" dxfId="5358" priority="12909" stopIfTrue="1">
      <formula>BP$4&lt;TODAY()</formula>
    </cfRule>
    <cfRule type="expression" dxfId="5357" priority="12910" stopIfTrue="1">
      <formula>WEEKDAY(BP$4)=6</formula>
    </cfRule>
  </conditionalFormatting>
  <conditionalFormatting sqref="BQ59">
    <cfRule type="expression" dxfId="5356" priority="12907" stopIfTrue="1">
      <formula>BP$4&lt;TODAY()</formula>
    </cfRule>
    <cfRule type="expression" dxfId="5355" priority="12908" stopIfTrue="1">
      <formula>WEEKDAY(BP$4)=6</formula>
    </cfRule>
  </conditionalFormatting>
  <conditionalFormatting sqref="BQ59">
    <cfRule type="expression" dxfId="5354" priority="12905" stopIfTrue="1">
      <formula>BP$4&lt;TODAY()</formula>
    </cfRule>
    <cfRule type="expression" dxfId="5353" priority="12906" stopIfTrue="1">
      <formula>WEEKDAY(BP$4)=6</formula>
    </cfRule>
  </conditionalFormatting>
  <conditionalFormatting sqref="BQ59">
    <cfRule type="expression" dxfId="5352" priority="12903" stopIfTrue="1">
      <formula>BP$4&lt;TODAY()</formula>
    </cfRule>
    <cfRule type="expression" dxfId="5351" priority="12904" stopIfTrue="1">
      <formula>WEEKDAY(BP$4)=6</formula>
    </cfRule>
  </conditionalFormatting>
  <conditionalFormatting sqref="BQ59">
    <cfRule type="expression" dxfId="5350" priority="12901" stopIfTrue="1">
      <formula>BP$4&lt;TODAY()</formula>
    </cfRule>
    <cfRule type="expression" dxfId="5349" priority="12902" stopIfTrue="1">
      <formula>WEEKDAY(BP$4)=6</formula>
    </cfRule>
  </conditionalFormatting>
  <conditionalFormatting sqref="CC52">
    <cfRule type="expression" dxfId="5348" priority="12875" stopIfTrue="1">
      <formula>CB$4&lt;TODAY()</formula>
    </cfRule>
    <cfRule type="expression" dxfId="5347" priority="12876" stopIfTrue="1">
      <formula>WEEKDAY(CB$4)=6</formula>
    </cfRule>
  </conditionalFormatting>
  <conditionalFormatting sqref="CC52">
    <cfRule type="expression" dxfId="5346" priority="12873" stopIfTrue="1">
      <formula>CB$4&lt;TODAY()</formula>
    </cfRule>
    <cfRule type="expression" dxfId="5345" priority="12874" stopIfTrue="1">
      <formula>WEEKDAY(CB$4)=6</formula>
    </cfRule>
  </conditionalFormatting>
  <conditionalFormatting sqref="CC52">
    <cfRule type="expression" dxfId="5344" priority="12871" stopIfTrue="1">
      <formula>CB$4&lt;TODAY()</formula>
    </cfRule>
    <cfRule type="expression" dxfId="5343" priority="12872" stopIfTrue="1">
      <formula>WEEKDAY(CB$4)=6</formula>
    </cfRule>
  </conditionalFormatting>
  <conditionalFormatting sqref="CC52">
    <cfRule type="expression" dxfId="5342" priority="12869" stopIfTrue="1">
      <formula>CB$4&lt;TODAY()</formula>
    </cfRule>
    <cfRule type="expression" dxfId="5341" priority="12870" stopIfTrue="1">
      <formula>WEEKDAY(CB$4)=6</formula>
    </cfRule>
  </conditionalFormatting>
  <conditionalFormatting sqref="CC52">
    <cfRule type="expression" dxfId="5340" priority="12867" stopIfTrue="1">
      <formula>CB$4&lt;TODAY()</formula>
    </cfRule>
    <cfRule type="expression" dxfId="5339" priority="12868" stopIfTrue="1">
      <formula>WEEKDAY(CB$4)=6</formula>
    </cfRule>
  </conditionalFormatting>
  <conditionalFormatting sqref="CC52">
    <cfRule type="expression" dxfId="5338" priority="12865" stopIfTrue="1">
      <formula>CB$4&lt;TODAY()</formula>
    </cfRule>
    <cfRule type="expression" dxfId="5337" priority="12866" stopIfTrue="1">
      <formula>WEEKDAY(CB$4)=6</formula>
    </cfRule>
  </conditionalFormatting>
  <conditionalFormatting sqref="CC52">
    <cfRule type="expression" dxfId="5336" priority="12863" stopIfTrue="1">
      <formula>CB$4&lt;TODAY()</formula>
    </cfRule>
    <cfRule type="expression" dxfId="5335" priority="12864" stopIfTrue="1">
      <formula>WEEKDAY(CB$4)=6</formula>
    </cfRule>
  </conditionalFormatting>
  <conditionalFormatting sqref="CC52">
    <cfRule type="expression" dxfId="5334" priority="12861" stopIfTrue="1">
      <formula>CB$4&lt;TODAY()</formula>
    </cfRule>
    <cfRule type="expression" dxfId="5333" priority="12862" stopIfTrue="1">
      <formula>WEEKDAY(CB$4)=6</formula>
    </cfRule>
  </conditionalFormatting>
  <conditionalFormatting sqref="CC52">
    <cfRule type="expression" dxfId="5332" priority="12859" stopIfTrue="1">
      <formula>CB$4&lt;TODAY()</formula>
    </cfRule>
    <cfRule type="expression" dxfId="5331" priority="12860" stopIfTrue="1">
      <formula>WEEKDAY(CB$4)=6</formula>
    </cfRule>
  </conditionalFormatting>
  <conditionalFormatting sqref="CC52">
    <cfRule type="expression" dxfId="5330" priority="12857" stopIfTrue="1">
      <formula>CB$4&lt;TODAY()</formula>
    </cfRule>
    <cfRule type="expression" dxfId="5329" priority="12858" stopIfTrue="1">
      <formula>WEEKDAY(CB$4)=6</formula>
    </cfRule>
  </conditionalFormatting>
  <conditionalFormatting sqref="CC52">
    <cfRule type="expression" dxfId="5328" priority="12855" stopIfTrue="1">
      <formula>CB$4&lt;TODAY()</formula>
    </cfRule>
    <cfRule type="expression" dxfId="5327" priority="12856" stopIfTrue="1">
      <formula>WEEKDAY(CB$4)=6</formula>
    </cfRule>
  </conditionalFormatting>
  <conditionalFormatting sqref="CC52">
    <cfRule type="expression" dxfId="5326" priority="12853" stopIfTrue="1">
      <formula>CB$4&lt;TODAY()</formula>
    </cfRule>
    <cfRule type="expression" dxfId="5325" priority="12854" stopIfTrue="1">
      <formula>WEEKDAY(CB$4)=6</formula>
    </cfRule>
  </conditionalFormatting>
  <conditionalFormatting sqref="BV41">
    <cfRule type="expression" dxfId="5324" priority="12796" stopIfTrue="1">
      <formula>BV$4&lt;TODAY()</formula>
    </cfRule>
  </conditionalFormatting>
  <conditionalFormatting sqref="BV41:BX41">
    <cfRule type="expression" dxfId="5323" priority="12795" stopIfTrue="1">
      <formula>BV$4&lt;TODAY()</formula>
    </cfRule>
  </conditionalFormatting>
  <conditionalFormatting sqref="BW41">
    <cfRule type="expression" dxfId="5322" priority="12794" stopIfTrue="1">
      <formula>BW$4&lt;TODAY()</formula>
    </cfRule>
  </conditionalFormatting>
  <conditionalFormatting sqref="BW41">
    <cfRule type="expression" dxfId="5321" priority="12793" stopIfTrue="1">
      <formula>BW$4&lt;TODAY()</formula>
    </cfRule>
  </conditionalFormatting>
  <conditionalFormatting sqref="BW53">
    <cfRule type="expression" dxfId="5320" priority="12791" stopIfTrue="1">
      <formula>BV$4&lt;TODAY()</formula>
    </cfRule>
    <cfRule type="expression" dxfId="5319" priority="12792" stopIfTrue="1">
      <formula>WEEKDAY(BV$4)=6</formula>
    </cfRule>
  </conditionalFormatting>
  <conditionalFormatting sqref="BW53">
    <cfRule type="expression" dxfId="5318" priority="12789" stopIfTrue="1">
      <formula>BV$4&lt;TODAY()</formula>
    </cfRule>
    <cfRule type="expression" dxfId="5317" priority="12790" stopIfTrue="1">
      <formula>WEEKDAY(BV$4)=6</formula>
    </cfRule>
  </conditionalFormatting>
  <conditionalFormatting sqref="BW53">
    <cfRule type="expression" dxfId="5316" priority="12787" stopIfTrue="1">
      <formula>BV$4&lt;TODAY()</formula>
    </cfRule>
    <cfRule type="expression" dxfId="5315" priority="12788" stopIfTrue="1">
      <formula>WEEKDAY(BV$4)=6</formula>
    </cfRule>
  </conditionalFormatting>
  <conditionalFormatting sqref="BW53">
    <cfRule type="expression" dxfId="5314" priority="12785" stopIfTrue="1">
      <formula>BV$4&lt;TODAY()</formula>
    </cfRule>
    <cfRule type="expression" dxfId="5313" priority="12786" stopIfTrue="1">
      <formula>WEEKDAY(BV$4)=6</formula>
    </cfRule>
  </conditionalFormatting>
  <conditionalFormatting sqref="BW53">
    <cfRule type="expression" dxfId="5312" priority="12783" stopIfTrue="1">
      <formula>BV$4&lt;TODAY()</formula>
    </cfRule>
    <cfRule type="expression" dxfId="5311" priority="12784" stopIfTrue="1">
      <formula>WEEKDAY(BV$4)=6</formula>
    </cfRule>
  </conditionalFormatting>
  <conditionalFormatting sqref="BW53">
    <cfRule type="expression" dxfId="5310" priority="12781" stopIfTrue="1">
      <formula>BV$4&lt;TODAY()</formula>
    </cfRule>
    <cfRule type="expression" dxfId="5309" priority="12782" stopIfTrue="1">
      <formula>WEEKDAY(BV$4)=6</formula>
    </cfRule>
  </conditionalFormatting>
  <conditionalFormatting sqref="BW53">
    <cfRule type="expression" dxfId="5308" priority="12779" stopIfTrue="1">
      <formula>BV$4&lt;TODAY()</formula>
    </cfRule>
    <cfRule type="expression" dxfId="5307" priority="12780" stopIfTrue="1">
      <formula>WEEKDAY(BV$4)=6</formula>
    </cfRule>
  </conditionalFormatting>
  <conditionalFormatting sqref="BW53">
    <cfRule type="expression" dxfId="5306" priority="12777" stopIfTrue="1">
      <formula>BV$4&lt;TODAY()</formula>
    </cfRule>
    <cfRule type="expression" dxfId="5305" priority="12778" stopIfTrue="1">
      <formula>WEEKDAY(BV$4)=6</formula>
    </cfRule>
  </conditionalFormatting>
  <conditionalFormatting sqref="BW53">
    <cfRule type="expression" dxfId="5304" priority="12775" stopIfTrue="1">
      <formula>BV$4&lt;TODAY()</formula>
    </cfRule>
    <cfRule type="expression" dxfId="5303" priority="12776" stopIfTrue="1">
      <formula>WEEKDAY(BV$4)=6</formula>
    </cfRule>
  </conditionalFormatting>
  <conditionalFormatting sqref="BW53">
    <cfRule type="expression" dxfId="5302" priority="12773" stopIfTrue="1">
      <formula>BV$4&lt;TODAY()</formula>
    </cfRule>
    <cfRule type="expression" dxfId="5301" priority="12774" stopIfTrue="1">
      <formula>WEEKDAY(BV$4)=6</formula>
    </cfRule>
  </conditionalFormatting>
  <conditionalFormatting sqref="BW53">
    <cfRule type="expression" dxfId="5300" priority="12771" stopIfTrue="1">
      <formula>BV$4&lt;TODAY()</formula>
    </cfRule>
    <cfRule type="expression" dxfId="5299" priority="12772" stopIfTrue="1">
      <formula>WEEKDAY(BV$4)=6</formula>
    </cfRule>
  </conditionalFormatting>
  <conditionalFormatting sqref="BW53">
    <cfRule type="expression" dxfId="5298" priority="12769" stopIfTrue="1">
      <formula>BV$4&lt;TODAY()</formula>
    </cfRule>
    <cfRule type="expression" dxfId="5297" priority="12770" stopIfTrue="1">
      <formula>WEEKDAY(BV$4)=6</formula>
    </cfRule>
  </conditionalFormatting>
  <conditionalFormatting sqref="BZ55">
    <cfRule type="expression" dxfId="5296" priority="12767" stopIfTrue="1">
      <formula>BY$4&lt;TODAY()</formula>
    </cfRule>
    <cfRule type="expression" dxfId="5295" priority="12768" stopIfTrue="1">
      <formula>WEEKDAY(BY$4)=6</formula>
    </cfRule>
  </conditionalFormatting>
  <conditionalFormatting sqref="BZ55">
    <cfRule type="expression" dxfId="5294" priority="12765" stopIfTrue="1">
      <formula>BY$4&lt;TODAY()</formula>
    </cfRule>
    <cfRule type="expression" dxfId="5293" priority="12766" stopIfTrue="1">
      <formula>WEEKDAY(BY$4)=6</formula>
    </cfRule>
  </conditionalFormatting>
  <conditionalFormatting sqref="BZ55">
    <cfRule type="expression" dxfId="5292" priority="12763" stopIfTrue="1">
      <formula>BY$4&lt;TODAY()</formula>
    </cfRule>
    <cfRule type="expression" dxfId="5291" priority="12764" stopIfTrue="1">
      <formula>WEEKDAY(BY$4)=6</formula>
    </cfRule>
  </conditionalFormatting>
  <conditionalFormatting sqref="BZ55">
    <cfRule type="expression" dxfId="5290" priority="12761" stopIfTrue="1">
      <formula>BY$4&lt;TODAY()</formula>
    </cfRule>
    <cfRule type="expression" dxfId="5289" priority="12762" stopIfTrue="1">
      <formula>WEEKDAY(BY$4)=6</formula>
    </cfRule>
  </conditionalFormatting>
  <conditionalFormatting sqref="BZ55">
    <cfRule type="expression" dxfId="5288" priority="12759" stopIfTrue="1">
      <formula>BY$4&lt;TODAY()</formula>
    </cfRule>
    <cfRule type="expression" dxfId="5287" priority="12760" stopIfTrue="1">
      <formula>WEEKDAY(BY$4)=6</formula>
    </cfRule>
  </conditionalFormatting>
  <conditionalFormatting sqref="BZ55">
    <cfRule type="expression" dxfId="5286" priority="12757" stopIfTrue="1">
      <formula>BY$4&lt;TODAY()</formula>
    </cfRule>
    <cfRule type="expression" dxfId="5285" priority="12758" stopIfTrue="1">
      <formula>WEEKDAY(BY$4)=6</formula>
    </cfRule>
  </conditionalFormatting>
  <conditionalFormatting sqref="BZ55">
    <cfRule type="expression" dxfId="5284" priority="12755" stopIfTrue="1">
      <formula>BY$4&lt;TODAY()</formula>
    </cfRule>
    <cfRule type="expression" dxfId="5283" priority="12756" stopIfTrue="1">
      <formula>WEEKDAY(BY$4)=6</formula>
    </cfRule>
  </conditionalFormatting>
  <conditionalFormatting sqref="BZ55">
    <cfRule type="expression" dxfId="5282" priority="12753" stopIfTrue="1">
      <formula>BY$4&lt;TODAY()</formula>
    </cfRule>
    <cfRule type="expression" dxfId="5281" priority="12754" stopIfTrue="1">
      <formula>WEEKDAY(BY$4)=6</formula>
    </cfRule>
  </conditionalFormatting>
  <conditionalFormatting sqref="BZ55">
    <cfRule type="expression" dxfId="5280" priority="12751" stopIfTrue="1">
      <formula>BY$4&lt;TODAY()</formula>
    </cfRule>
    <cfRule type="expression" dxfId="5279" priority="12752" stopIfTrue="1">
      <formula>WEEKDAY(BY$4)=6</formula>
    </cfRule>
  </conditionalFormatting>
  <conditionalFormatting sqref="BZ55">
    <cfRule type="expression" dxfId="5278" priority="12749" stopIfTrue="1">
      <formula>BY$4&lt;TODAY()</formula>
    </cfRule>
    <cfRule type="expression" dxfId="5277" priority="12750" stopIfTrue="1">
      <formula>WEEKDAY(BY$4)=6</formula>
    </cfRule>
  </conditionalFormatting>
  <conditionalFormatting sqref="BZ55">
    <cfRule type="expression" dxfId="5276" priority="12747" stopIfTrue="1">
      <formula>BY$4&lt;TODAY()</formula>
    </cfRule>
    <cfRule type="expression" dxfId="5275" priority="12748" stopIfTrue="1">
      <formula>WEEKDAY(BY$4)=6</formula>
    </cfRule>
  </conditionalFormatting>
  <conditionalFormatting sqref="BZ55">
    <cfRule type="expression" dxfId="5274" priority="12745" stopIfTrue="1">
      <formula>BY$4&lt;TODAY()</formula>
    </cfRule>
    <cfRule type="expression" dxfId="5273" priority="12746" stopIfTrue="1">
      <formula>WEEKDAY(BY$4)=6</formula>
    </cfRule>
  </conditionalFormatting>
  <conditionalFormatting sqref="BZ56">
    <cfRule type="expression" dxfId="5272" priority="12743" stopIfTrue="1">
      <formula>BY$4&lt;TODAY()</formula>
    </cfRule>
    <cfRule type="expression" dxfId="5271" priority="12744" stopIfTrue="1">
      <formula>WEEKDAY(BY$4)=6</formula>
    </cfRule>
  </conditionalFormatting>
  <conditionalFormatting sqref="BZ56">
    <cfRule type="expression" dxfId="5270" priority="12741" stopIfTrue="1">
      <formula>BY$4&lt;TODAY()</formula>
    </cfRule>
    <cfRule type="expression" dxfId="5269" priority="12742" stopIfTrue="1">
      <formula>WEEKDAY(BY$4)=6</formula>
    </cfRule>
  </conditionalFormatting>
  <conditionalFormatting sqref="BZ56">
    <cfRule type="expression" dxfId="5268" priority="12739" stopIfTrue="1">
      <formula>BY$4&lt;TODAY()</formula>
    </cfRule>
    <cfRule type="expression" dxfId="5267" priority="12740" stopIfTrue="1">
      <formula>WEEKDAY(BY$4)=6</formula>
    </cfRule>
  </conditionalFormatting>
  <conditionalFormatting sqref="BZ56">
    <cfRule type="expression" dxfId="5266" priority="12737" stopIfTrue="1">
      <formula>BY$4&lt;TODAY()</formula>
    </cfRule>
    <cfRule type="expression" dxfId="5265" priority="12738" stopIfTrue="1">
      <formula>WEEKDAY(BY$4)=6</formula>
    </cfRule>
  </conditionalFormatting>
  <conditionalFormatting sqref="BZ56">
    <cfRule type="expression" dxfId="5264" priority="12735" stopIfTrue="1">
      <formula>BY$4&lt;TODAY()</formula>
    </cfRule>
    <cfRule type="expression" dxfId="5263" priority="12736" stopIfTrue="1">
      <formula>WEEKDAY(BY$4)=6</formula>
    </cfRule>
  </conditionalFormatting>
  <conditionalFormatting sqref="BZ56">
    <cfRule type="expression" dxfId="5262" priority="12733" stopIfTrue="1">
      <formula>BY$4&lt;TODAY()</formula>
    </cfRule>
    <cfRule type="expression" dxfId="5261" priority="12734" stopIfTrue="1">
      <formula>WEEKDAY(BY$4)=6</formula>
    </cfRule>
  </conditionalFormatting>
  <conditionalFormatting sqref="BZ56">
    <cfRule type="expression" dxfId="5260" priority="12731" stopIfTrue="1">
      <formula>BY$4&lt;TODAY()</formula>
    </cfRule>
    <cfRule type="expression" dxfId="5259" priority="12732" stopIfTrue="1">
      <formula>WEEKDAY(BY$4)=6</formula>
    </cfRule>
  </conditionalFormatting>
  <conditionalFormatting sqref="BZ56">
    <cfRule type="expression" dxfId="5258" priority="12729" stopIfTrue="1">
      <formula>BY$4&lt;TODAY()</formula>
    </cfRule>
    <cfRule type="expression" dxfId="5257" priority="12730" stopIfTrue="1">
      <formula>WEEKDAY(BY$4)=6</formula>
    </cfRule>
  </conditionalFormatting>
  <conditionalFormatting sqref="BZ56">
    <cfRule type="expression" dxfId="5256" priority="12727" stopIfTrue="1">
      <formula>BY$4&lt;TODAY()</formula>
    </cfRule>
    <cfRule type="expression" dxfId="5255" priority="12728" stopIfTrue="1">
      <formula>WEEKDAY(BY$4)=6</formula>
    </cfRule>
  </conditionalFormatting>
  <conditionalFormatting sqref="BZ56">
    <cfRule type="expression" dxfId="5254" priority="12725" stopIfTrue="1">
      <formula>BY$4&lt;TODAY()</formula>
    </cfRule>
    <cfRule type="expression" dxfId="5253" priority="12726" stopIfTrue="1">
      <formula>WEEKDAY(BY$4)=6</formula>
    </cfRule>
  </conditionalFormatting>
  <conditionalFormatting sqref="BZ56">
    <cfRule type="expression" dxfId="5252" priority="12723" stopIfTrue="1">
      <formula>BY$4&lt;TODAY()</formula>
    </cfRule>
    <cfRule type="expression" dxfId="5251" priority="12724" stopIfTrue="1">
      <formula>WEEKDAY(BY$4)=6</formula>
    </cfRule>
  </conditionalFormatting>
  <conditionalFormatting sqref="BZ56">
    <cfRule type="expression" dxfId="5250" priority="12721" stopIfTrue="1">
      <formula>BY$4&lt;TODAY()</formula>
    </cfRule>
    <cfRule type="expression" dxfId="5249" priority="12722" stopIfTrue="1">
      <formula>WEEKDAY(BY$4)=6</formula>
    </cfRule>
  </conditionalFormatting>
  <conditionalFormatting sqref="BV42">
    <cfRule type="expression" dxfId="5248" priority="12692" stopIfTrue="1">
      <formula>BV$4&lt;TODAY()</formula>
    </cfRule>
  </conditionalFormatting>
  <conditionalFormatting sqref="BV42:BX42">
    <cfRule type="expression" dxfId="5247" priority="12691" stopIfTrue="1">
      <formula>BV$4&lt;TODAY()</formula>
    </cfRule>
  </conditionalFormatting>
  <conditionalFormatting sqref="BW42">
    <cfRule type="expression" dxfId="5246" priority="12690" stopIfTrue="1">
      <formula>BW$4&lt;TODAY()</formula>
    </cfRule>
  </conditionalFormatting>
  <conditionalFormatting sqref="BW42">
    <cfRule type="expression" dxfId="5245" priority="12689" stopIfTrue="1">
      <formula>BW$4&lt;TODAY()</formula>
    </cfRule>
  </conditionalFormatting>
  <conditionalFormatting sqref="CR49">
    <cfRule type="expression" dxfId="5244" priority="12611" stopIfTrue="1">
      <formula>CQ$4&lt;TODAY()</formula>
    </cfRule>
    <cfRule type="expression" dxfId="5243" priority="12612" stopIfTrue="1">
      <formula>WEEKDAY(CQ$4)=6</formula>
    </cfRule>
  </conditionalFormatting>
  <conditionalFormatting sqref="CS49">
    <cfRule type="expression" dxfId="5242" priority="12613" stopIfTrue="1">
      <formula>CQ$4&lt;TODAY()</formula>
    </cfRule>
    <cfRule type="expression" dxfId="5241" priority="12614" stopIfTrue="1">
      <formula>WEEKDAY(CQ$4)=6</formula>
    </cfRule>
  </conditionalFormatting>
  <conditionalFormatting sqref="BV43">
    <cfRule type="expression" dxfId="5240" priority="12610" stopIfTrue="1">
      <formula>BV$4&lt;TODAY()</formula>
    </cfRule>
  </conditionalFormatting>
  <conditionalFormatting sqref="BV43:BX43">
    <cfRule type="expression" dxfId="5239" priority="12609" stopIfTrue="1">
      <formula>BV$4&lt;TODAY()</formula>
    </cfRule>
  </conditionalFormatting>
  <conditionalFormatting sqref="BV44">
    <cfRule type="expression" dxfId="5238" priority="12608" stopIfTrue="1">
      <formula>BV$4&lt;TODAY()</formula>
    </cfRule>
  </conditionalFormatting>
  <conditionalFormatting sqref="BV44:BX44">
    <cfRule type="expression" dxfId="5237" priority="12607" stopIfTrue="1">
      <formula>BV$4&lt;TODAY()</formula>
    </cfRule>
  </conditionalFormatting>
  <conditionalFormatting sqref="BY40">
    <cfRule type="expression" dxfId="5236" priority="12606" stopIfTrue="1">
      <formula>BY$4&lt;TODAY()</formula>
    </cfRule>
  </conditionalFormatting>
  <conditionalFormatting sqref="BY40:CA40">
    <cfRule type="expression" dxfId="5235" priority="12605" stopIfTrue="1">
      <formula>BY$4&lt;TODAY()</formula>
    </cfRule>
  </conditionalFormatting>
  <conditionalFormatting sqref="BZ40">
    <cfRule type="expression" dxfId="5234" priority="12604" stopIfTrue="1">
      <formula>BZ$4&lt;TODAY()</formula>
    </cfRule>
  </conditionalFormatting>
  <conditionalFormatting sqref="BZ40">
    <cfRule type="expression" dxfId="5233" priority="12603" stopIfTrue="1">
      <formula>BZ$4&lt;TODAY()</formula>
    </cfRule>
  </conditionalFormatting>
  <conditionalFormatting sqref="CC53">
    <cfRule type="expression" dxfId="5232" priority="12601" stopIfTrue="1">
      <formula>CB$4&lt;TODAY()</formula>
    </cfRule>
    <cfRule type="expression" dxfId="5231" priority="12602" stopIfTrue="1">
      <formula>WEEKDAY(CB$4)=6</formula>
    </cfRule>
  </conditionalFormatting>
  <conditionalFormatting sqref="CC53">
    <cfRule type="expression" dxfId="5230" priority="12599" stopIfTrue="1">
      <formula>CB$4&lt;TODAY()</formula>
    </cfRule>
    <cfRule type="expression" dxfId="5229" priority="12600" stopIfTrue="1">
      <formula>WEEKDAY(CB$4)=6</formula>
    </cfRule>
  </conditionalFormatting>
  <conditionalFormatting sqref="CC53">
    <cfRule type="expression" dxfId="5228" priority="12597" stopIfTrue="1">
      <formula>CB$4&lt;TODAY()</formula>
    </cfRule>
    <cfRule type="expression" dxfId="5227" priority="12598" stopIfTrue="1">
      <formula>WEEKDAY(CB$4)=6</formula>
    </cfRule>
  </conditionalFormatting>
  <conditionalFormatting sqref="CC53">
    <cfRule type="expression" dxfId="5226" priority="12595" stopIfTrue="1">
      <formula>CB$4&lt;TODAY()</formula>
    </cfRule>
    <cfRule type="expression" dxfId="5225" priority="12596" stopIfTrue="1">
      <formula>WEEKDAY(CB$4)=6</formula>
    </cfRule>
  </conditionalFormatting>
  <conditionalFormatting sqref="CC53">
    <cfRule type="expression" dxfId="5224" priority="12593" stopIfTrue="1">
      <formula>CB$4&lt;TODAY()</formula>
    </cfRule>
    <cfRule type="expression" dxfId="5223" priority="12594" stopIfTrue="1">
      <formula>WEEKDAY(CB$4)=6</formula>
    </cfRule>
  </conditionalFormatting>
  <conditionalFormatting sqref="CC53">
    <cfRule type="expression" dxfId="5222" priority="12591" stopIfTrue="1">
      <formula>CB$4&lt;TODAY()</formula>
    </cfRule>
    <cfRule type="expression" dxfId="5221" priority="12592" stopIfTrue="1">
      <formula>WEEKDAY(CB$4)=6</formula>
    </cfRule>
  </conditionalFormatting>
  <conditionalFormatting sqref="CC53">
    <cfRule type="expression" dxfId="5220" priority="12589" stopIfTrue="1">
      <formula>CB$4&lt;TODAY()</formula>
    </cfRule>
    <cfRule type="expression" dxfId="5219" priority="12590" stopIfTrue="1">
      <formula>WEEKDAY(CB$4)=6</formula>
    </cfRule>
  </conditionalFormatting>
  <conditionalFormatting sqref="CC53">
    <cfRule type="expression" dxfId="5218" priority="12587" stopIfTrue="1">
      <formula>CB$4&lt;TODAY()</formula>
    </cfRule>
    <cfRule type="expression" dxfId="5217" priority="12588" stopIfTrue="1">
      <formula>WEEKDAY(CB$4)=6</formula>
    </cfRule>
  </conditionalFormatting>
  <conditionalFormatting sqref="CC53">
    <cfRule type="expression" dxfId="5216" priority="12585" stopIfTrue="1">
      <formula>CB$4&lt;TODAY()</formula>
    </cfRule>
    <cfRule type="expression" dxfId="5215" priority="12586" stopIfTrue="1">
      <formula>WEEKDAY(CB$4)=6</formula>
    </cfRule>
  </conditionalFormatting>
  <conditionalFormatting sqref="CC53">
    <cfRule type="expression" dxfId="5214" priority="12583" stopIfTrue="1">
      <formula>CB$4&lt;TODAY()</formula>
    </cfRule>
    <cfRule type="expression" dxfId="5213" priority="12584" stopIfTrue="1">
      <formula>WEEKDAY(CB$4)=6</formula>
    </cfRule>
  </conditionalFormatting>
  <conditionalFormatting sqref="CC53">
    <cfRule type="expression" dxfId="5212" priority="12581" stopIfTrue="1">
      <formula>CB$4&lt;TODAY()</formula>
    </cfRule>
    <cfRule type="expression" dxfId="5211" priority="12582" stopIfTrue="1">
      <formula>WEEKDAY(CB$4)=6</formula>
    </cfRule>
  </conditionalFormatting>
  <conditionalFormatting sqref="CC53">
    <cfRule type="expression" dxfId="5210" priority="12579" stopIfTrue="1">
      <formula>CB$4&lt;TODAY()</formula>
    </cfRule>
    <cfRule type="expression" dxfId="5209" priority="12580" stopIfTrue="1">
      <formula>WEEKDAY(CB$4)=6</formula>
    </cfRule>
  </conditionalFormatting>
  <conditionalFormatting sqref="BZ54">
    <cfRule type="expression" dxfId="5208" priority="12577" stopIfTrue="1">
      <formula>BY$4&lt;TODAY()</formula>
    </cfRule>
    <cfRule type="expression" dxfId="5207" priority="12578" stopIfTrue="1">
      <formula>WEEKDAY(BY$4)=6</formula>
    </cfRule>
  </conditionalFormatting>
  <conditionalFormatting sqref="BZ54">
    <cfRule type="expression" dxfId="5206" priority="12575" stopIfTrue="1">
      <formula>BY$4&lt;TODAY()</formula>
    </cfRule>
    <cfRule type="expression" dxfId="5205" priority="12576" stopIfTrue="1">
      <formula>WEEKDAY(BY$4)=6</formula>
    </cfRule>
  </conditionalFormatting>
  <conditionalFormatting sqref="BZ54">
    <cfRule type="expression" dxfId="5204" priority="12573" stopIfTrue="1">
      <formula>BY$4&lt;TODAY()</formula>
    </cfRule>
    <cfRule type="expression" dxfId="5203" priority="12574" stopIfTrue="1">
      <formula>WEEKDAY(BY$4)=6</formula>
    </cfRule>
  </conditionalFormatting>
  <conditionalFormatting sqref="BZ54">
    <cfRule type="expression" dxfId="5202" priority="12571" stopIfTrue="1">
      <formula>BY$4&lt;TODAY()</formula>
    </cfRule>
    <cfRule type="expression" dxfId="5201" priority="12572" stopIfTrue="1">
      <formula>WEEKDAY(BY$4)=6</formula>
    </cfRule>
  </conditionalFormatting>
  <conditionalFormatting sqref="BZ54">
    <cfRule type="expression" dxfId="5200" priority="12569" stopIfTrue="1">
      <formula>BY$4&lt;TODAY()</formula>
    </cfRule>
    <cfRule type="expression" dxfId="5199" priority="12570" stopIfTrue="1">
      <formula>WEEKDAY(BY$4)=6</formula>
    </cfRule>
  </conditionalFormatting>
  <conditionalFormatting sqref="BZ54">
    <cfRule type="expression" dxfId="5198" priority="12567" stopIfTrue="1">
      <formula>BY$4&lt;TODAY()</formula>
    </cfRule>
    <cfRule type="expression" dxfId="5197" priority="12568" stopIfTrue="1">
      <formula>WEEKDAY(BY$4)=6</formula>
    </cfRule>
  </conditionalFormatting>
  <conditionalFormatting sqref="BZ54">
    <cfRule type="expression" dxfId="5196" priority="12565" stopIfTrue="1">
      <formula>BY$4&lt;TODAY()</formula>
    </cfRule>
    <cfRule type="expression" dxfId="5195" priority="12566" stopIfTrue="1">
      <formula>WEEKDAY(BY$4)=6</formula>
    </cfRule>
  </conditionalFormatting>
  <conditionalFormatting sqref="BZ54">
    <cfRule type="expression" dxfId="5194" priority="12563" stopIfTrue="1">
      <formula>BY$4&lt;TODAY()</formula>
    </cfRule>
    <cfRule type="expression" dxfId="5193" priority="12564" stopIfTrue="1">
      <formula>WEEKDAY(BY$4)=6</formula>
    </cfRule>
  </conditionalFormatting>
  <conditionalFormatting sqref="BZ54">
    <cfRule type="expression" dxfId="5192" priority="12561" stopIfTrue="1">
      <formula>BY$4&lt;TODAY()</formula>
    </cfRule>
    <cfRule type="expression" dxfId="5191" priority="12562" stopIfTrue="1">
      <formula>WEEKDAY(BY$4)=6</formula>
    </cfRule>
  </conditionalFormatting>
  <conditionalFormatting sqref="BZ54">
    <cfRule type="expression" dxfId="5190" priority="12559" stopIfTrue="1">
      <formula>BY$4&lt;TODAY()</formula>
    </cfRule>
    <cfRule type="expression" dxfId="5189" priority="12560" stopIfTrue="1">
      <formula>WEEKDAY(BY$4)=6</formula>
    </cfRule>
  </conditionalFormatting>
  <conditionalFormatting sqref="BZ54">
    <cfRule type="expression" dxfId="5188" priority="12557" stopIfTrue="1">
      <formula>BY$4&lt;TODAY()</formula>
    </cfRule>
    <cfRule type="expression" dxfId="5187" priority="12558" stopIfTrue="1">
      <formula>WEEKDAY(BY$4)=6</formula>
    </cfRule>
  </conditionalFormatting>
  <conditionalFormatting sqref="BZ54">
    <cfRule type="expression" dxfId="5186" priority="12555" stopIfTrue="1">
      <formula>BY$4&lt;TODAY()</formula>
    </cfRule>
    <cfRule type="expression" dxfId="5185" priority="12556" stopIfTrue="1">
      <formula>WEEKDAY(BY$4)=6</formula>
    </cfRule>
  </conditionalFormatting>
  <conditionalFormatting sqref="CE54">
    <cfRule type="expression" dxfId="5184" priority="12529" stopIfTrue="1">
      <formula>CE$4&lt;TODAY()</formula>
    </cfRule>
    <cfRule type="expression" dxfId="5183" priority="12530" stopIfTrue="1">
      <formula>WEEKDAY(CE$4)=6</formula>
    </cfRule>
  </conditionalFormatting>
  <conditionalFormatting sqref="CS53">
    <cfRule type="expression" dxfId="5182" priority="12499" stopIfTrue="1">
      <formula>CQ$4&lt;TODAY()</formula>
    </cfRule>
    <cfRule type="expression" dxfId="5181" priority="12500" stopIfTrue="1">
      <formula>WEEKDAY(CQ$4)=6</formula>
    </cfRule>
  </conditionalFormatting>
  <conditionalFormatting sqref="BY39">
    <cfRule type="expression" dxfId="5180" priority="12492" stopIfTrue="1">
      <formula>BY$4&lt;TODAY()</formula>
    </cfRule>
  </conditionalFormatting>
  <conditionalFormatting sqref="BY39:CA39">
    <cfRule type="expression" dxfId="5179" priority="12491" stopIfTrue="1">
      <formula>BY$4&lt;TODAY()</formula>
    </cfRule>
  </conditionalFormatting>
  <conditionalFormatting sqref="BZ39">
    <cfRule type="expression" dxfId="5178" priority="12490" stopIfTrue="1">
      <formula>BZ$4&lt;TODAY()</formula>
    </cfRule>
  </conditionalFormatting>
  <conditionalFormatting sqref="BZ39">
    <cfRule type="expression" dxfId="5177" priority="12489" stopIfTrue="1">
      <formula>BZ$4&lt;TODAY()</formula>
    </cfRule>
  </conditionalFormatting>
  <conditionalFormatting sqref="BY43">
    <cfRule type="expression" dxfId="5176" priority="12488" stopIfTrue="1">
      <formula>BY$4&lt;TODAY()</formula>
    </cfRule>
  </conditionalFormatting>
  <conditionalFormatting sqref="BY43:CA43">
    <cfRule type="expression" dxfId="5175" priority="12487" stopIfTrue="1">
      <formula>BY$4&lt;TODAY()</formula>
    </cfRule>
  </conditionalFormatting>
  <conditionalFormatting sqref="BZ43">
    <cfRule type="expression" dxfId="5174" priority="12486" stopIfTrue="1">
      <formula>BZ$4&lt;TODAY()</formula>
    </cfRule>
  </conditionalFormatting>
  <conditionalFormatting sqref="BZ43">
    <cfRule type="expression" dxfId="5173" priority="12485" stopIfTrue="1">
      <formula>BZ$4&lt;TODAY()</formula>
    </cfRule>
  </conditionalFormatting>
  <conditionalFormatting sqref="BY44">
    <cfRule type="expression" dxfId="5172" priority="12484" stopIfTrue="1">
      <formula>BY$4&lt;TODAY()</formula>
    </cfRule>
  </conditionalFormatting>
  <conditionalFormatting sqref="BY44:CA44">
    <cfRule type="expression" dxfId="5171" priority="12483" stopIfTrue="1">
      <formula>BY$4&lt;TODAY()</formula>
    </cfRule>
  </conditionalFormatting>
  <conditionalFormatting sqref="BZ44">
    <cfRule type="expression" dxfId="5170" priority="12482" stopIfTrue="1">
      <formula>BZ$4&lt;TODAY()</formula>
    </cfRule>
  </conditionalFormatting>
  <conditionalFormatting sqref="BZ44">
    <cfRule type="expression" dxfId="5169" priority="12481" stopIfTrue="1">
      <formula>BZ$4&lt;TODAY()</formula>
    </cfRule>
  </conditionalFormatting>
  <conditionalFormatting sqref="BY45">
    <cfRule type="expression" dxfId="5168" priority="12480" stopIfTrue="1">
      <formula>BY$4&lt;TODAY()</formula>
    </cfRule>
  </conditionalFormatting>
  <conditionalFormatting sqref="BY45:CA45">
    <cfRule type="expression" dxfId="5167" priority="12479" stopIfTrue="1">
      <formula>BY$4&lt;TODAY()</formula>
    </cfRule>
  </conditionalFormatting>
  <conditionalFormatting sqref="BY46">
    <cfRule type="expression" dxfId="5166" priority="12478" stopIfTrue="1">
      <formula>BY$4&lt;TODAY()</formula>
    </cfRule>
  </conditionalFormatting>
  <conditionalFormatting sqref="BY46:CA46">
    <cfRule type="expression" dxfId="5165" priority="12477" stopIfTrue="1">
      <formula>BY$4&lt;TODAY()</formula>
    </cfRule>
  </conditionalFormatting>
  <conditionalFormatting sqref="CV50:CV51">
    <cfRule type="expression" dxfId="5164" priority="12475" stopIfTrue="1">
      <formula>CT$4&lt;TODAY()</formula>
    </cfRule>
    <cfRule type="expression" dxfId="5163" priority="12476" stopIfTrue="1">
      <formula>WEEKDAY(CT$4)=6</formula>
    </cfRule>
  </conditionalFormatting>
  <conditionalFormatting sqref="CU50:CU51">
    <cfRule type="expression" dxfId="5162" priority="12473" stopIfTrue="1">
      <formula>CT$4&lt;TODAY()</formula>
    </cfRule>
    <cfRule type="expression" dxfId="5161" priority="12474" stopIfTrue="1">
      <formula>WEEKDAY(CT$4)=6</formula>
    </cfRule>
  </conditionalFormatting>
  <conditionalFormatting sqref="CT43">
    <cfRule type="expression" dxfId="5160" priority="12470" stopIfTrue="1">
      <formula>CT$4&lt;TODAY()</formula>
    </cfRule>
  </conditionalFormatting>
  <conditionalFormatting sqref="CT43:CV43">
    <cfRule type="expression" dxfId="5159" priority="12469" stopIfTrue="1">
      <formula>CT$4&lt;TODAY()</formula>
    </cfRule>
  </conditionalFormatting>
  <conditionalFormatting sqref="CI52">
    <cfRule type="expression" dxfId="5158" priority="12437" stopIfTrue="1">
      <formula>CH$4&lt;TODAY()</formula>
    </cfRule>
    <cfRule type="expression" dxfId="5157" priority="12438" stopIfTrue="1">
      <formula>WEEKDAY(CH$4)=6</formula>
    </cfRule>
  </conditionalFormatting>
  <conditionalFormatting sqref="CI52">
    <cfRule type="expression" dxfId="5156" priority="12435" stopIfTrue="1">
      <formula>CH$4&lt;TODAY()</formula>
    </cfRule>
    <cfRule type="expression" dxfId="5155" priority="12436" stopIfTrue="1">
      <formula>WEEKDAY(CH$4)=6</formula>
    </cfRule>
  </conditionalFormatting>
  <conditionalFormatting sqref="CI52">
    <cfRule type="expression" dxfId="5154" priority="12433" stopIfTrue="1">
      <formula>CH$4&lt;TODAY()</formula>
    </cfRule>
    <cfRule type="expression" dxfId="5153" priority="12434" stopIfTrue="1">
      <formula>WEEKDAY(CH$4)=6</formula>
    </cfRule>
  </conditionalFormatting>
  <conditionalFormatting sqref="CI52">
    <cfRule type="expression" dxfId="5152" priority="12431" stopIfTrue="1">
      <formula>CH$4&lt;TODAY()</formula>
    </cfRule>
    <cfRule type="expression" dxfId="5151" priority="12432" stopIfTrue="1">
      <formula>WEEKDAY(CH$4)=6</formula>
    </cfRule>
  </conditionalFormatting>
  <conditionalFormatting sqref="CI52">
    <cfRule type="expression" dxfId="5150" priority="12429" stopIfTrue="1">
      <formula>CH$4&lt;TODAY()</formula>
    </cfRule>
    <cfRule type="expression" dxfId="5149" priority="12430" stopIfTrue="1">
      <formula>WEEKDAY(CH$4)=6</formula>
    </cfRule>
  </conditionalFormatting>
  <conditionalFormatting sqref="CI52">
    <cfRule type="expression" dxfId="5148" priority="12427" stopIfTrue="1">
      <formula>CH$4&lt;TODAY()</formula>
    </cfRule>
    <cfRule type="expression" dxfId="5147" priority="12428" stopIfTrue="1">
      <formula>WEEKDAY(CH$4)=6</formula>
    </cfRule>
  </conditionalFormatting>
  <conditionalFormatting sqref="CI52">
    <cfRule type="expression" dxfId="5146" priority="12425" stopIfTrue="1">
      <formula>CH$4&lt;TODAY()</formula>
    </cfRule>
    <cfRule type="expression" dxfId="5145" priority="12426" stopIfTrue="1">
      <formula>WEEKDAY(CH$4)=6</formula>
    </cfRule>
  </conditionalFormatting>
  <conditionalFormatting sqref="CI52">
    <cfRule type="expression" dxfId="5144" priority="12423" stopIfTrue="1">
      <formula>CH$4&lt;TODAY()</formula>
    </cfRule>
    <cfRule type="expression" dxfId="5143" priority="12424" stopIfTrue="1">
      <formula>WEEKDAY(CH$4)=6</formula>
    </cfRule>
  </conditionalFormatting>
  <conditionalFormatting sqref="CI52">
    <cfRule type="expression" dxfId="5142" priority="12421" stopIfTrue="1">
      <formula>CH$4&lt;TODAY()</formula>
    </cfRule>
    <cfRule type="expression" dxfId="5141" priority="12422" stopIfTrue="1">
      <formula>WEEKDAY(CH$4)=6</formula>
    </cfRule>
  </conditionalFormatting>
  <conditionalFormatting sqref="CI52">
    <cfRule type="expression" dxfId="5140" priority="12419" stopIfTrue="1">
      <formula>CH$4&lt;TODAY()</formula>
    </cfRule>
    <cfRule type="expression" dxfId="5139" priority="12420" stopIfTrue="1">
      <formula>WEEKDAY(CH$4)=6</formula>
    </cfRule>
  </conditionalFormatting>
  <conditionalFormatting sqref="CI52">
    <cfRule type="expression" dxfId="5138" priority="12417" stopIfTrue="1">
      <formula>CH$4&lt;TODAY()</formula>
    </cfRule>
    <cfRule type="expression" dxfId="5137" priority="12418" stopIfTrue="1">
      <formula>WEEKDAY(CH$4)=6</formula>
    </cfRule>
  </conditionalFormatting>
  <conditionalFormatting sqref="CI52">
    <cfRule type="expression" dxfId="5136" priority="12415" stopIfTrue="1">
      <formula>CH$4&lt;TODAY()</formula>
    </cfRule>
    <cfRule type="expression" dxfId="5135" priority="12416" stopIfTrue="1">
      <formula>WEEKDAY(CH$4)=6</formula>
    </cfRule>
  </conditionalFormatting>
  <conditionalFormatting sqref="CF54">
    <cfRule type="expression" dxfId="5134" priority="12413" stopIfTrue="1">
      <formula>CE$4&lt;TODAY()</formula>
    </cfRule>
    <cfRule type="expression" dxfId="5133" priority="12414" stopIfTrue="1">
      <formula>WEEKDAY(CE$4)=6</formula>
    </cfRule>
  </conditionalFormatting>
  <conditionalFormatting sqref="CF54">
    <cfRule type="expression" dxfId="5132" priority="12411" stopIfTrue="1">
      <formula>CE$4&lt;TODAY()</formula>
    </cfRule>
    <cfRule type="expression" dxfId="5131" priority="12412" stopIfTrue="1">
      <formula>WEEKDAY(CE$4)=6</formula>
    </cfRule>
  </conditionalFormatting>
  <conditionalFormatting sqref="CF54">
    <cfRule type="expression" dxfId="5130" priority="12409" stopIfTrue="1">
      <formula>CE$4&lt;TODAY()</formula>
    </cfRule>
    <cfRule type="expression" dxfId="5129" priority="12410" stopIfTrue="1">
      <formula>WEEKDAY(CE$4)=6</formula>
    </cfRule>
  </conditionalFormatting>
  <conditionalFormatting sqref="CF54">
    <cfRule type="expression" dxfId="5128" priority="12407" stopIfTrue="1">
      <formula>CE$4&lt;TODAY()</formula>
    </cfRule>
    <cfRule type="expression" dxfId="5127" priority="12408" stopIfTrue="1">
      <formula>WEEKDAY(CE$4)=6</formula>
    </cfRule>
  </conditionalFormatting>
  <conditionalFormatting sqref="CF54">
    <cfRule type="expression" dxfId="5126" priority="12405" stopIfTrue="1">
      <formula>CE$4&lt;TODAY()</formula>
    </cfRule>
    <cfRule type="expression" dxfId="5125" priority="12406" stopIfTrue="1">
      <formula>WEEKDAY(CE$4)=6</formula>
    </cfRule>
  </conditionalFormatting>
  <conditionalFormatting sqref="CF54">
    <cfRule type="expression" dxfId="5124" priority="12403" stopIfTrue="1">
      <formula>CE$4&lt;TODAY()</formula>
    </cfRule>
    <cfRule type="expression" dxfId="5123" priority="12404" stopIfTrue="1">
      <formula>WEEKDAY(CE$4)=6</formula>
    </cfRule>
  </conditionalFormatting>
  <conditionalFormatting sqref="CF54">
    <cfRule type="expression" dxfId="5122" priority="12401" stopIfTrue="1">
      <formula>CE$4&lt;TODAY()</formula>
    </cfRule>
    <cfRule type="expression" dxfId="5121" priority="12402" stopIfTrue="1">
      <formula>WEEKDAY(CE$4)=6</formula>
    </cfRule>
  </conditionalFormatting>
  <conditionalFormatting sqref="CF54">
    <cfRule type="expression" dxfId="5120" priority="12399" stopIfTrue="1">
      <formula>CE$4&lt;TODAY()</formula>
    </cfRule>
    <cfRule type="expression" dxfId="5119" priority="12400" stopIfTrue="1">
      <formula>WEEKDAY(CE$4)=6</formula>
    </cfRule>
  </conditionalFormatting>
  <conditionalFormatting sqref="CF54">
    <cfRule type="expression" dxfId="5118" priority="12397" stopIfTrue="1">
      <formula>CE$4&lt;TODAY()</formula>
    </cfRule>
    <cfRule type="expression" dxfId="5117" priority="12398" stopIfTrue="1">
      <formula>WEEKDAY(CE$4)=6</formula>
    </cfRule>
  </conditionalFormatting>
  <conditionalFormatting sqref="CF54">
    <cfRule type="expression" dxfId="5116" priority="12395" stopIfTrue="1">
      <formula>CE$4&lt;TODAY()</formula>
    </cfRule>
    <cfRule type="expression" dxfId="5115" priority="12396" stopIfTrue="1">
      <formula>WEEKDAY(CE$4)=6</formula>
    </cfRule>
  </conditionalFormatting>
  <conditionalFormatting sqref="CF54">
    <cfRule type="expression" dxfId="5114" priority="12393" stopIfTrue="1">
      <formula>CE$4&lt;TODAY()</formula>
    </cfRule>
    <cfRule type="expression" dxfId="5113" priority="12394" stopIfTrue="1">
      <formula>WEEKDAY(CE$4)=6</formula>
    </cfRule>
  </conditionalFormatting>
  <conditionalFormatting sqref="CF54">
    <cfRule type="expression" dxfId="5112" priority="12391" stopIfTrue="1">
      <formula>CE$4&lt;TODAY()</formula>
    </cfRule>
    <cfRule type="expression" dxfId="5111" priority="12392" stopIfTrue="1">
      <formula>WEEKDAY(CE$4)=6</formula>
    </cfRule>
  </conditionalFormatting>
  <conditionalFormatting sqref="CF52">
    <cfRule type="expression" dxfId="5110" priority="12389" stopIfTrue="1">
      <formula>CE$4&lt;TODAY()</formula>
    </cfRule>
    <cfRule type="expression" dxfId="5109" priority="12390" stopIfTrue="1">
      <formula>WEEKDAY(CE$4)=6</formula>
    </cfRule>
  </conditionalFormatting>
  <conditionalFormatting sqref="CF53">
    <cfRule type="expression" dxfId="5108" priority="12387" stopIfTrue="1">
      <formula>CE$4&lt;TODAY()</formula>
    </cfRule>
    <cfRule type="expression" dxfId="5107" priority="12388" stopIfTrue="1">
      <formula>WEEKDAY(CE$4)=6</formula>
    </cfRule>
  </conditionalFormatting>
  <conditionalFormatting sqref="CF53">
    <cfRule type="expression" dxfId="5106" priority="12385" stopIfTrue="1">
      <formula>CE$4&lt;TODAY()</formula>
    </cfRule>
    <cfRule type="expression" dxfId="5105" priority="12386" stopIfTrue="1">
      <formula>WEEKDAY(CE$4)=6</formula>
    </cfRule>
  </conditionalFormatting>
  <conditionalFormatting sqref="CN50">
    <cfRule type="expression" dxfId="5104" priority="12383" stopIfTrue="1">
      <formula>CN$4&lt;TODAY()</formula>
    </cfRule>
    <cfRule type="expression" dxfId="5103" priority="12384" stopIfTrue="1">
      <formula>WEEKDAY(CN$4)=6</formula>
    </cfRule>
  </conditionalFormatting>
  <conditionalFormatting sqref="CM51">
    <cfRule type="expression" dxfId="5102" priority="12355" stopIfTrue="1">
      <formula>CK$4&lt;TODAY()</formula>
    </cfRule>
    <cfRule type="expression" dxfId="5101" priority="12356" stopIfTrue="1">
      <formula>WEEKDAY(CK$4)=6</formula>
    </cfRule>
  </conditionalFormatting>
  <conditionalFormatting sqref="CL51">
    <cfRule type="expression" dxfId="5100" priority="12353" stopIfTrue="1">
      <formula>CK$4&lt;TODAY()</formula>
    </cfRule>
    <cfRule type="expression" dxfId="5099" priority="12354" stopIfTrue="1">
      <formula>WEEKDAY(CK$4)=6</formula>
    </cfRule>
  </conditionalFormatting>
  <conditionalFormatting sqref="CL54">
    <cfRule type="expression" dxfId="5098" priority="12303" stopIfTrue="1">
      <formula>CK$4&lt;TODAY()</formula>
    </cfRule>
    <cfRule type="expression" dxfId="5097" priority="12304" stopIfTrue="1">
      <formula>WEEKDAY(CK$4)=6</formula>
    </cfRule>
  </conditionalFormatting>
  <conditionalFormatting sqref="CL54">
    <cfRule type="expression" dxfId="5096" priority="12301" stopIfTrue="1">
      <formula>CK$4&lt;TODAY()</formula>
    </cfRule>
    <cfRule type="expression" dxfId="5095" priority="12302" stopIfTrue="1">
      <formula>WEEKDAY(CK$4)=6</formula>
    </cfRule>
  </conditionalFormatting>
  <conditionalFormatting sqref="CL54">
    <cfRule type="expression" dxfId="5094" priority="12299" stopIfTrue="1">
      <formula>CK$4&lt;TODAY()</formula>
    </cfRule>
    <cfRule type="expression" dxfId="5093" priority="12300" stopIfTrue="1">
      <formula>WEEKDAY(CK$4)=6</formula>
    </cfRule>
  </conditionalFormatting>
  <conditionalFormatting sqref="CL54">
    <cfRule type="expression" dxfId="5092" priority="12297" stopIfTrue="1">
      <formula>CK$4&lt;TODAY()</formula>
    </cfRule>
    <cfRule type="expression" dxfId="5091" priority="12298" stopIfTrue="1">
      <formula>WEEKDAY(CK$4)=6</formula>
    </cfRule>
  </conditionalFormatting>
  <conditionalFormatting sqref="CL54">
    <cfRule type="expression" dxfId="5090" priority="12295" stopIfTrue="1">
      <formula>CK$4&lt;TODAY()</formula>
    </cfRule>
    <cfRule type="expression" dxfId="5089" priority="12296" stopIfTrue="1">
      <formula>WEEKDAY(CK$4)=6</formula>
    </cfRule>
  </conditionalFormatting>
  <conditionalFormatting sqref="CL54">
    <cfRule type="expression" dxfId="5088" priority="12293" stopIfTrue="1">
      <formula>CK$4&lt;TODAY()</formula>
    </cfRule>
    <cfRule type="expression" dxfId="5087" priority="12294" stopIfTrue="1">
      <formula>WEEKDAY(CK$4)=6</formula>
    </cfRule>
  </conditionalFormatting>
  <conditionalFormatting sqref="CL54">
    <cfRule type="expression" dxfId="5086" priority="12291" stopIfTrue="1">
      <formula>CK$4&lt;TODAY()</formula>
    </cfRule>
    <cfRule type="expression" dxfId="5085" priority="12292" stopIfTrue="1">
      <formula>WEEKDAY(CK$4)=6</formula>
    </cfRule>
  </conditionalFormatting>
  <conditionalFormatting sqref="CL54">
    <cfRule type="expression" dxfId="5084" priority="12289" stopIfTrue="1">
      <formula>CK$4&lt;TODAY()</formula>
    </cfRule>
    <cfRule type="expression" dxfId="5083" priority="12290" stopIfTrue="1">
      <formula>WEEKDAY(CK$4)=6</formula>
    </cfRule>
  </conditionalFormatting>
  <conditionalFormatting sqref="CL54">
    <cfRule type="expression" dxfId="5082" priority="12287" stopIfTrue="1">
      <formula>CK$4&lt;TODAY()</formula>
    </cfRule>
    <cfRule type="expression" dxfId="5081" priority="12288" stopIfTrue="1">
      <formula>WEEKDAY(CK$4)=6</formula>
    </cfRule>
  </conditionalFormatting>
  <conditionalFormatting sqref="CL54">
    <cfRule type="expression" dxfId="5080" priority="12285" stopIfTrue="1">
      <formula>CK$4&lt;TODAY()</formula>
    </cfRule>
    <cfRule type="expression" dxfId="5079" priority="12286" stopIfTrue="1">
      <formula>WEEKDAY(CK$4)=6</formula>
    </cfRule>
  </conditionalFormatting>
  <conditionalFormatting sqref="CL54">
    <cfRule type="expression" dxfId="5078" priority="12283" stopIfTrue="1">
      <formula>CK$4&lt;TODAY()</formula>
    </cfRule>
    <cfRule type="expression" dxfId="5077" priority="12284" stopIfTrue="1">
      <formula>WEEKDAY(CK$4)=6</formula>
    </cfRule>
  </conditionalFormatting>
  <conditionalFormatting sqref="CL54">
    <cfRule type="expression" dxfId="5076" priority="12281" stopIfTrue="1">
      <formula>CK$4&lt;TODAY()</formula>
    </cfRule>
    <cfRule type="expression" dxfId="5075" priority="12282" stopIfTrue="1">
      <formula>WEEKDAY(CK$4)=6</formula>
    </cfRule>
  </conditionalFormatting>
  <conditionalFormatting sqref="CK52">
    <cfRule type="expression" dxfId="5074" priority="12277" stopIfTrue="1">
      <formula>CK$4&lt;TODAY()</formula>
    </cfRule>
    <cfRule type="expression" dxfId="5073" priority="12278" stopIfTrue="1">
      <formula>WEEKDAY(CK$4)=6</formula>
    </cfRule>
  </conditionalFormatting>
  <conditionalFormatting sqref="CO54">
    <cfRule type="expression" dxfId="5072" priority="12223" stopIfTrue="1">
      <formula>CN$4&lt;TODAY()</formula>
    </cfRule>
    <cfRule type="expression" dxfId="5071" priority="12224" stopIfTrue="1">
      <formula>WEEKDAY(CN$4)=6</formula>
    </cfRule>
  </conditionalFormatting>
  <conditionalFormatting sqref="CO54">
    <cfRule type="expression" dxfId="5070" priority="12221" stopIfTrue="1">
      <formula>CN$4&lt;TODAY()</formula>
    </cfRule>
    <cfRule type="expression" dxfId="5069" priority="12222" stopIfTrue="1">
      <formula>WEEKDAY(CN$4)=6</formula>
    </cfRule>
  </conditionalFormatting>
  <conditionalFormatting sqref="CO54">
    <cfRule type="expression" dxfId="5068" priority="12219" stopIfTrue="1">
      <formula>CN$4&lt;TODAY()</formula>
    </cfRule>
    <cfRule type="expression" dxfId="5067" priority="12220" stopIfTrue="1">
      <formula>WEEKDAY(CN$4)=6</formula>
    </cfRule>
  </conditionalFormatting>
  <conditionalFormatting sqref="CO54">
    <cfRule type="expression" dxfId="5066" priority="12217" stopIfTrue="1">
      <formula>CN$4&lt;TODAY()</formula>
    </cfRule>
    <cfRule type="expression" dxfId="5065" priority="12218" stopIfTrue="1">
      <formula>WEEKDAY(CN$4)=6</formula>
    </cfRule>
  </conditionalFormatting>
  <conditionalFormatting sqref="CO54">
    <cfRule type="expression" dxfId="5064" priority="12215" stopIfTrue="1">
      <formula>CN$4&lt;TODAY()</formula>
    </cfRule>
    <cfRule type="expression" dxfId="5063" priority="12216" stopIfTrue="1">
      <formula>WEEKDAY(CN$4)=6</formula>
    </cfRule>
  </conditionalFormatting>
  <conditionalFormatting sqref="CO54">
    <cfRule type="expression" dxfId="5062" priority="12213" stopIfTrue="1">
      <formula>CN$4&lt;TODAY()</formula>
    </cfRule>
    <cfRule type="expression" dxfId="5061" priority="12214" stopIfTrue="1">
      <formula>WEEKDAY(CN$4)=6</formula>
    </cfRule>
  </conditionalFormatting>
  <conditionalFormatting sqref="CO54">
    <cfRule type="expression" dxfId="5060" priority="12211" stopIfTrue="1">
      <formula>CN$4&lt;TODAY()</formula>
    </cfRule>
    <cfRule type="expression" dxfId="5059" priority="12212" stopIfTrue="1">
      <formula>WEEKDAY(CN$4)=6</formula>
    </cfRule>
  </conditionalFormatting>
  <conditionalFormatting sqref="CO54">
    <cfRule type="expression" dxfId="5058" priority="12209" stopIfTrue="1">
      <formula>CN$4&lt;TODAY()</formula>
    </cfRule>
    <cfRule type="expression" dxfId="5057" priority="12210" stopIfTrue="1">
      <formula>WEEKDAY(CN$4)=6</formula>
    </cfRule>
  </conditionalFormatting>
  <conditionalFormatting sqref="CO54">
    <cfRule type="expression" dxfId="5056" priority="12207" stopIfTrue="1">
      <formula>CN$4&lt;TODAY()</formula>
    </cfRule>
    <cfRule type="expression" dxfId="5055" priority="12208" stopIfTrue="1">
      <formula>WEEKDAY(CN$4)=6</formula>
    </cfRule>
  </conditionalFormatting>
  <conditionalFormatting sqref="CO54">
    <cfRule type="expression" dxfId="5054" priority="12205" stopIfTrue="1">
      <formula>CN$4&lt;TODAY()</formula>
    </cfRule>
    <cfRule type="expression" dxfId="5053" priority="12206" stopIfTrue="1">
      <formula>WEEKDAY(CN$4)=6</formula>
    </cfRule>
  </conditionalFormatting>
  <conditionalFormatting sqref="CO54">
    <cfRule type="expression" dxfId="5052" priority="12203" stopIfTrue="1">
      <formula>CN$4&lt;TODAY()</formula>
    </cfRule>
    <cfRule type="expression" dxfId="5051" priority="12204" stopIfTrue="1">
      <formula>WEEKDAY(CN$4)=6</formula>
    </cfRule>
  </conditionalFormatting>
  <conditionalFormatting sqref="CO54">
    <cfRule type="expression" dxfId="5050" priority="12201" stopIfTrue="1">
      <formula>CN$4&lt;TODAY()</formula>
    </cfRule>
    <cfRule type="expression" dxfId="5049" priority="12202" stopIfTrue="1">
      <formula>WEEKDAY(CN$4)=6</formula>
    </cfRule>
  </conditionalFormatting>
  <conditionalFormatting sqref="CS55">
    <cfRule type="expression" dxfId="5048" priority="12199" stopIfTrue="1">
      <formula>CQ$4&lt;TODAY()</formula>
    </cfRule>
    <cfRule type="expression" dxfId="5047" priority="12200" stopIfTrue="1">
      <formula>WEEKDAY(CQ$4)=6</formula>
    </cfRule>
  </conditionalFormatting>
  <conditionalFormatting sqref="CQ44:CS44">
    <cfRule type="expression" dxfId="5046" priority="12114" stopIfTrue="1">
      <formula>CQ$4&lt;TODAY()</formula>
    </cfRule>
  </conditionalFormatting>
  <conditionalFormatting sqref="CQ44:CS44">
    <cfRule type="expression" dxfId="5045" priority="12113" stopIfTrue="1">
      <formula>CQ$4&lt;TODAY()</formula>
    </cfRule>
  </conditionalFormatting>
  <conditionalFormatting sqref="CQ41">
    <cfRule type="expression" dxfId="5044" priority="12110" stopIfTrue="1">
      <formula>CQ$4&lt;TODAY()</formula>
    </cfRule>
  </conditionalFormatting>
  <conditionalFormatting sqref="CQ41:CS41">
    <cfRule type="expression" dxfId="5043" priority="12109" stopIfTrue="1">
      <formula>CQ$4&lt;TODAY()</formula>
    </cfRule>
  </conditionalFormatting>
  <conditionalFormatting sqref="CQ40">
    <cfRule type="expression" dxfId="5042" priority="12108" stopIfTrue="1">
      <formula>CQ$4&lt;TODAY()</formula>
    </cfRule>
  </conditionalFormatting>
  <conditionalFormatting sqref="CQ40">
    <cfRule type="expression" dxfId="5041" priority="12107" stopIfTrue="1">
      <formula>CQ$4&lt;TODAY()</formula>
    </cfRule>
  </conditionalFormatting>
  <conditionalFormatting sqref="CH41">
    <cfRule type="expression" dxfId="5040" priority="12106" stopIfTrue="1">
      <formula>CH$4&lt;TODAY()</formula>
    </cfRule>
  </conditionalFormatting>
  <conditionalFormatting sqref="CH41:CJ41">
    <cfRule type="expression" dxfId="5039" priority="12105" stopIfTrue="1">
      <formula>CH$4&lt;TODAY()</formula>
    </cfRule>
  </conditionalFormatting>
  <conditionalFormatting sqref="CK41">
    <cfRule type="expression" dxfId="5038" priority="12104" stopIfTrue="1">
      <formula>CK$4&lt;TODAY()</formula>
    </cfRule>
  </conditionalFormatting>
  <conditionalFormatting sqref="CK41:CM41">
    <cfRule type="expression" dxfId="5037" priority="12103" stopIfTrue="1">
      <formula>CK$4&lt;TODAY()</formula>
    </cfRule>
  </conditionalFormatting>
  <conditionalFormatting sqref="CO57">
    <cfRule type="expression" dxfId="5036" priority="12101" stopIfTrue="1">
      <formula>CN$4&lt;TODAY()</formula>
    </cfRule>
    <cfRule type="expression" dxfId="5035" priority="12102" stopIfTrue="1">
      <formula>WEEKDAY(CN$4)=6</formula>
    </cfRule>
  </conditionalFormatting>
  <conditionalFormatting sqref="CR57">
    <cfRule type="expression" dxfId="5034" priority="12097" stopIfTrue="1">
      <formula>CQ$4&lt;TODAY()</formula>
    </cfRule>
    <cfRule type="expression" dxfId="5033" priority="12098" stopIfTrue="1">
      <formula>WEEKDAY(CQ$4)=6</formula>
    </cfRule>
  </conditionalFormatting>
  <conditionalFormatting sqref="CS57">
    <cfRule type="expression" dxfId="5032" priority="12099" stopIfTrue="1">
      <formula>CQ$4&lt;TODAY()</formula>
    </cfRule>
    <cfRule type="expression" dxfId="5031" priority="12100" stopIfTrue="1">
      <formula>WEEKDAY(CQ$4)=6</formula>
    </cfRule>
  </conditionalFormatting>
  <conditionalFormatting sqref="CV57">
    <cfRule type="expression" dxfId="5030" priority="12095" stopIfTrue="1">
      <formula>CT$4&lt;TODAY()</formula>
    </cfRule>
    <cfRule type="expression" dxfId="5029" priority="12096" stopIfTrue="1">
      <formula>WEEKDAY(CT$4)=6</formula>
    </cfRule>
  </conditionalFormatting>
  <conditionalFormatting sqref="CU58">
    <cfRule type="expression" dxfId="5028" priority="12089" stopIfTrue="1">
      <formula>CT$4&lt;TODAY()</formula>
    </cfRule>
    <cfRule type="expression" dxfId="5027" priority="12090" stopIfTrue="1">
      <formula>WEEKDAY(CT$4)=6</formula>
    </cfRule>
  </conditionalFormatting>
  <conditionalFormatting sqref="CV58">
    <cfRule type="expression" dxfId="5026" priority="12091" stopIfTrue="1">
      <formula>CT$4&lt;TODAY()</formula>
    </cfRule>
    <cfRule type="expression" dxfId="5025" priority="12092" stopIfTrue="1">
      <formula>WEEKDAY(CT$4)=6</formula>
    </cfRule>
  </conditionalFormatting>
  <conditionalFormatting sqref="CI53">
    <cfRule type="expression" dxfId="5024" priority="12079" stopIfTrue="1">
      <formula>CH$4&lt;TODAY()</formula>
    </cfRule>
    <cfRule type="expression" dxfId="5023" priority="12080" stopIfTrue="1">
      <formula>WEEKDAY(CH$4)=6</formula>
    </cfRule>
  </conditionalFormatting>
  <conditionalFormatting sqref="CI53">
    <cfRule type="expression" dxfId="5022" priority="12077" stopIfTrue="1">
      <formula>CH$4&lt;TODAY()</formula>
    </cfRule>
    <cfRule type="expression" dxfId="5021" priority="12078" stopIfTrue="1">
      <formula>WEEKDAY(CH$4)=6</formula>
    </cfRule>
  </conditionalFormatting>
  <conditionalFormatting sqref="CI53">
    <cfRule type="expression" dxfId="5020" priority="12075" stopIfTrue="1">
      <formula>CH$4&lt;TODAY()</formula>
    </cfRule>
    <cfRule type="expression" dxfId="5019" priority="12076" stopIfTrue="1">
      <formula>WEEKDAY(CH$4)=6</formula>
    </cfRule>
  </conditionalFormatting>
  <conditionalFormatting sqref="CI53">
    <cfRule type="expression" dxfId="5018" priority="12073" stopIfTrue="1">
      <formula>CH$4&lt;TODAY()</formula>
    </cfRule>
    <cfRule type="expression" dxfId="5017" priority="12074" stopIfTrue="1">
      <formula>WEEKDAY(CH$4)=6</formula>
    </cfRule>
  </conditionalFormatting>
  <conditionalFormatting sqref="CI53">
    <cfRule type="expression" dxfId="5016" priority="12071" stopIfTrue="1">
      <formula>CH$4&lt;TODAY()</formula>
    </cfRule>
    <cfRule type="expression" dxfId="5015" priority="12072" stopIfTrue="1">
      <formula>WEEKDAY(CH$4)=6</formula>
    </cfRule>
  </conditionalFormatting>
  <conditionalFormatting sqref="CI53">
    <cfRule type="expression" dxfId="5014" priority="12069" stopIfTrue="1">
      <formula>CH$4&lt;TODAY()</formula>
    </cfRule>
    <cfRule type="expression" dxfId="5013" priority="12070" stopIfTrue="1">
      <formula>WEEKDAY(CH$4)=6</formula>
    </cfRule>
  </conditionalFormatting>
  <conditionalFormatting sqref="CI53">
    <cfRule type="expression" dxfId="5012" priority="12067" stopIfTrue="1">
      <formula>CH$4&lt;TODAY()</formula>
    </cfRule>
    <cfRule type="expression" dxfId="5011" priority="12068" stopIfTrue="1">
      <formula>WEEKDAY(CH$4)=6</formula>
    </cfRule>
  </conditionalFormatting>
  <conditionalFormatting sqref="CI53">
    <cfRule type="expression" dxfId="5010" priority="12065" stopIfTrue="1">
      <formula>CH$4&lt;TODAY()</formula>
    </cfRule>
    <cfRule type="expression" dxfId="5009" priority="12066" stopIfTrue="1">
      <formula>WEEKDAY(CH$4)=6</formula>
    </cfRule>
  </conditionalFormatting>
  <conditionalFormatting sqref="CI53">
    <cfRule type="expression" dxfId="5008" priority="12063" stopIfTrue="1">
      <formula>CH$4&lt;TODAY()</formula>
    </cfRule>
    <cfRule type="expression" dxfId="5007" priority="12064" stopIfTrue="1">
      <formula>WEEKDAY(CH$4)=6</formula>
    </cfRule>
  </conditionalFormatting>
  <conditionalFormatting sqref="CI53">
    <cfRule type="expression" dxfId="5006" priority="12061" stopIfTrue="1">
      <formula>CH$4&lt;TODAY()</formula>
    </cfRule>
    <cfRule type="expression" dxfId="5005" priority="12062" stopIfTrue="1">
      <formula>WEEKDAY(CH$4)=6</formula>
    </cfRule>
  </conditionalFormatting>
  <conditionalFormatting sqref="CI53">
    <cfRule type="expression" dxfId="5004" priority="12059" stopIfTrue="1">
      <formula>CH$4&lt;TODAY()</formula>
    </cfRule>
    <cfRule type="expression" dxfId="5003" priority="12060" stopIfTrue="1">
      <formula>WEEKDAY(CH$4)=6</formula>
    </cfRule>
  </conditionalFormatting>
  <conditionalFormatting sqref="CI53">
    <cfRule type="expression" dxfId="5002" priority="12057" stopIfTrue="1">
      <formula>CH$4&lt;TODAY()</formula>
    </cfRule>
    <cfRule type="expression" dxfId="5001" priority="12058" stopIfTrue="1">
      <formula>WEEKDAY(CH$4)=6</formula>
    </cfRule>
  </conditionalFormatting>
  <conditionalFormatting sqref="CP50">
    <cfRule type="expression" dxfId="5000" priority="12055" stopIfTrue="1">
      <formula>CN$4&lt;TODAY()</formula>
    </cfRule>
    <cfRule type="expression" dxfId="4999" priority="12056" stopIfTrue="1">
      <formula>WEEKDAY(CN$4)=6</formula>
    </cfRule>
  </conditionalFormatting>
  <conditionalFormatting sqref="CY50">
    <cfRule type="expression" dxfId="4998" priority="12003" stopIfTrue="1">
      <formula>CW$4&lt;TODAY()</formula>
    </cfRule>
    <cfRule type="expression" dxfId="4997" priority="12004" stopIfTrue="1">
      <formula>WEEKDAY(CW$4)=6</formula>
    </cfRule>
  </conditionalFormatting>
  <conditionalFormatting sqref="CV54">
    <cfRule type="expression" dxfId="4996" priority="11929" stopIfTrue="1">
      <formula>CT$4&lt;TODAY()</formula>
    </cfRule>
    <cfRule type="expression" dxfId="4995" priority="11930" stopIfTrue="1">
      <formula>WEEKDAY(CT$4)=6</formula>
    </cfRule>
  </conditionalFormatting>
  <conditionalFormatting sqref="CU55">
    <cfRule type="expression" dxfId="4994" priority="11925" stopIfTrue="1">
      <formula>CT$4&lt;TODAY()</formula>
    </cfRule>
    <cfRule type="expression" dxfId="4993" priority="11926" stopIfTrue="1">
      <formula>WEEKDAY(CT$4)=6</formula>
    </cfRule>
  </conditionalFormatting>
  <conditionalFormatting sqref="CU55">
    <cfRule type="expression" dxfId="4992" priority="11923" stopIfTrue="1">
      <formula>CT$4&lt;TODAY()</formula>
    </cfRule>
    <cfRule type="expression" dxfId="4991" priority="11924" stopIfTrue="1">
      <formula>WEEKDAY(CT$4)=6</formula>
    </cfRule>
  </conditionalFormatting>
  <conditionalFormatting sqref="CU55">
    <cfRule type="expression" dxfId="4990" priority="11921" stopIfTrue="1">
      <formula>CT$4&lt;TODAY()</formula>
    </cfRule>
    <cfRule type="expression" dxfId="4989" priority="11922" stopIfTrue="1">
      <formula>WEEKDAY(CT$4)=6</formula>
    </cfRule>
  </conditionalFormatting>
  <conditionalFormatting sqref="CU55">
    <cfRule type="expression" dxfId="4988" priority="11919" stopIfTrue="1">
      <formula>CT$4&lt;TODAY()</formula>
    </cfRule>
    <cfRule type="expression" dxfId="4987" priority="11920" stopIfTrue="1">
      <formula>WEEKDAY(CT$4)=6</formula>
    </cfRule>
  </conditionalFormatting>
  <conditionalFormatting sqref="CU55">
    <cfRule type="expression" dxfId="4986" priority="11917" stopIfTrue="1">
      <formula>CT$4&lt;TODAY()</formula>
    </cfRule>
    <cfRule type="expression" dxfId="4985" priority="11918" stopIfTrue="1">
      <formula>WEEKDAY(CT$4)=6</formula>
    </cfRule>
  </conditionalFormatting>
  <conditionalFormatting sqref="CU55">
    <cfRule type="expression" dxfId="4984" priority="11915" stopIfTrue="1">
      <formula>CT$4&lt;TODAY()</formula>
    </cfRule>
    <cfRule type="expression" dxfId="4983" priority="11916" stopIfTrue="1">
      <formula>WEEKDAY(CT$4)=6</formula>
    </cfRule>
  </conditionalFormatting>
  <conditionalFormatting sqref="CU55">
    <cfRule type="expression" dxfId="4982" priority="11913" stopIfTrue="1">
      <formula>CT$4&lt;TODAY()</formula>
    </cfRule>
    <cfRule type="expression" dxfId="4981" priority="11914" stopIfTrue="1">
      <formula>WEEKDAY(CT$4)=6</formula>
    </cfRule>
  </conditionalFormatting>
  <conditionalFormatting sqref="CU55">
    <cfRule type="expression" dxfId="4980" priority="11911" stopIfTrue="1">
      <formula>CT$4&lt;TODAY()</formula>
    </cfRule>
    <cfRule type="expression" dxfId="4979" priority="11912" stopIfTrue="1">
      <formula>WEEKDAY(CT$4)=6</formula>
    </cfRule>
  </conditionalFormatting>
  <conditionalFormatting sqref="CU55">
    <cfRule type="expression" dxfId="4978" priority="11909" stopIfTrue="1">
      <formula>CT$4&lt;TODAY()</formula>
    </cfRule>
    <cfRule type="expression" dxfId="4977" priority="11910" stopIfTrue="1">
      <formula>WEEKDAY(CT$4)=6</formula>
    </cfRule>
  </conditionalFormatting>
  <conditionalFormatting sqref="CU55">
    <cfRule type="expression" dxfId="4976" priority="11907" stopIfTrue="1">
      <formula>CT$4&lt;TODAY()</formula>
    </cfRule>
    <cfRule type="expression" dxfId="4975" priority="11908" stopIfTrue="1">
      <formula>WEEKDAY(CT$4)=6</formula>
    </cfRule>
  </conditionalFormatting>
  <conditionalFormatting sqref="CU55">
    <cfRule type="expression" dxfId="4974" priority="11905" stopIfTrue="1">
      <formula>CT$4&lt;TODAY()</formula>
    </cfRule>
    <cfRule type="expression" dxfId="4973" priority="11906" stopIfTrue="1">
      <formula>WEEKDAY(CT$4)=6</formula>
    </cfRule>
  </conditionalFormatting>
  <conditionalFormatting sqref="CU55">
    <cfRule type="expression" dxfId="4972" priority="11903" stopIfTrue="1">
      <formula>CT$4&lt;TODAY()</formula>
    </cfRule>
    <cfRule type="expression" dxfId="4971" priority="11904" stopIfTrue="1">
      <formula>WEEKDAY(CT$4)=6</formula>
    </cfRule>
  </conditionalFormatting>
  <conditionalFormatting sqref="CX52">
    <cfRule type="expression" dxfId="4970" priority="11877" stopIfTrue="1">
      <formula>CW$4&lt;TODAY()</formula>
    </cfRule>
    <cfRule type="expression" dxfId="4969" priority="11878" stopIfTrue="1">
      <formula>WEEKDAY(CW$4)=6</formula>
    </cfRule>
  </conditionalFormatting>
  <conditionalFormatting sqref="CX52">
    <cfRule type="expression" dxfId="4968" priority="11875" stopIfTrue="1">
      <formula>CW$4&lt;TODAY()</formula>
    </cfRule>
    <cfRule type="expression" dxfId="4967" priority="11876" stopIfTrue="1">
      <formula>WEEKDAY(CW$4)=6</formula>
    </cfRule>
  </conditionalFormatting>
  <conditionalFormatting sqref="CX52">
    <cfRule type="expression" dxfId="4966" priority="11873" stopIfTrue="1">
      <formula>CW$4&lt;TODAY()</formula>
    </cfRule>
    <cfRule type="expression" dxfId="4965" priority="11874" stopIfTrue="1">
      <formula>WEEKDAY(CW$4)=6</formula>
    </cfRule>
  </conditionalFormatting>
  <conditionalFormatting sqref="CX52">
    <cfRule type="expression" dxfId="4964" priority="11871" stopIfTrue="1">
      <formula>CW$4&lt;TODAY()</formula>
    </cfRule>
    <cfRule type="expression" dxfId="4963" priority="11872" stopIfTrue="1">
      <formula>WEEKDAY(CW$4)=6</formula>
    </cfRule>
  </conditionalFormatting>
  <conditionalFormatting sqref="CX52">
    <cfRule type="expression" dxfId="4962" priority="11869" stopIfTrue="1">
      <formula>CW$4&lt;TODAY()</formula>
    </cfRule>
    <cfRule type="expression" dxfId="4961" priority="11870" stopIfTrue="1">
      <formula>WEEKDAY(CW$4)=6</formula>
    </cfRule>
  </conditionalFormatting>
  <conditionalFormatting sqref="CX52">
    <cfRule type="expression" dxfId="4960" priority="11867" stopIfTrue="1">
      <formula>CW$4&lt;TODAY()</formula>
    </cfRule>
    <cfRule type="expression" dxfId="4959" priority="11868" stopIfTrue="1">
      <formula>WEEKDAY(CW$4)=6</formula>
    </cfRule>
  </conditionalFormatting>
  <conditionalFormatting sqref="CX52">
    <cfRule type="expression" dxfId="4958" priority="11865" stopIfTrue="1">
      <formula>CW$4&lt;TODAY()</formula>
    </cfRule>
    <cfRule type="expression" dxfId="4957" priority="11866" stopIfTrue="1">
      <formula>WEEKDAY(CW$4)=6</formula>
    </cfRule>
  </conditionalFormatting>
  <conditionalFormatting sqref="CX52">
    <cfRule type="expression" dxfId="4956" priority="11863" stopIfTrue="1">
      <formula>CW$4&lt;TODAY()</formula>
    </cfRule>
    <cfRule type="expression" dxfId="4955" priority="11864" stopIfTrue="1">
      <formula>WEEKDAY(CW$4)=6</formula>
    </cfRule>
  </conditionalFormatting>
  <conditionalFormatting sqref="CX52">
    <cfRule type="expression" dxfId="4954" priority="11861" stopIfTrue="1">
      <formula>CW$4&lt;TODAY()</formula>
    </cfRule>
    <cfRule type="expression" dxfId="4953" priority="11862" stopIfTrue="1">
      <formula>WEEKDAY(CW$4)=6</formula>
    </cfRule>
  </conditionalFormatting>
  <conditionalFormatting sqref="CX52">
    <cfRule type="expression" dxfId="4952" priority="11859" stopIfTrue="1">
      <formula>CW$4&lt;TODAY()</formula>
    </cfRule>
    <cfRule type="expression" dxfId="4951" priority="11860" stopIfTrue="1">
      <formula>WEEKDAY(CW$4)=6</formula>
    </cfRule>
  </conditionalFormatting>
  <conditionalFormatting sqref="CX52">
    <cfRule type="expression" dxfId="4950" priority="11857" stopIfTrue="1">
      <formula>CW$4&lt;TODAY()</formula>
    </cfRule>
    <cfRule type="expression" dxfId="4949" priority="11858" stopIfTrue="1">
      <formula>WEEKDAY(CW$4)=6</formula>
    </cfRule>
  </conditionalFormatting>
  <conditionalFormatting sqref="CX52">
    <cfRule type="expression" dxfId="4948" priority="11855" stopIfTrue="1">
      <formula>CW$4&lt;TODAY()</formula>
    </cfRule>
    <cfRule type="expression" dxfId="4947" priority="11856" stopIfTrue="1">
      <formula>WEEKDAY(CW$4)=6</formula>
    </cfRule>
  </conditionalFormatting>
  <conditionalFormatting sqref="CW45:CY46">
    <cfRule type="expression" dxfId="4946" priority="11770" stopIfTrue="1">
      <formula>CW$4&lt;TODAY()</formula>
    </cfRule>
  </conditionalFormatting>
  <conditionalFormatting sqref="CW45:CY46">
    <cfRule type="expression" dxfId="4945" priority="11769" stopIfTrue="1">
      <formula>CW$4&lt;TODAY()</formula>
    </cfRule>
  </conditionalFormatting>
  <conditionalFormatting sqref="CW41">
    <cfRule type="expression" dxfId="4944" priority="11764" stopIfTrue="1">
      <formula>CW$4&lt;TODAY()</formula>
    </cfRule>
  </conditionalFormatting>
  <conditionalFormatting sqref="CW41">
    <cfRule type="expression" dxfId="4943" priority="11763" stopIfTrue="1">
      <formula>CW$4&lt;TODAY()</formula>
    </cfRule>
  </conditionalFormatting>
  <conditionalFormatting sqref="CQ54">
    <cfRule type="expression" dxfId="4942" priority="11759" stopIfTrue="1">
      <formula>CQ$4&lt;TODAY()</formula>
    </cfRule>
    <cfRule type="expression" dxfId="4941" priority="11760" stopIfTrue="1">
      <formula>WEEKDAY(CQ$4)=6</formula>
    </cfRule>
  </conditionalFormatting>
  <conditionalFormatting sqref="CR54">
    <cfRule type="expression" dxfId="4940" priority="11757" stopIfTrue="1">
      <formula>CQ$4&lt;TODAY()</formula>
    </cfRule>
    <cfRule type="expression" dxfId="4939" priority="11758" stopIfTrue="1">
      <formula>WEEKDAY(CQ$4)=6</formula>
    </cfRule>
  </conditionalFormatting>
  <conditionalFormatting sqref="CQ55">
    <cfRule type="expression" dxfId="4938" priority="11755" stopIfTrue="1">
      <formula>CQ$4&lt;TODAY()</formula>
    </cfRule>
    <cfRule type="expression" dxfId="4937" priority="11756" stopIfTrue="1">
      <formula>WEEKDAY(CQ$4)=6</formula>
    </cfRule>
  </conditionalFormatting>
  <conditionalFormatting sqref="CR55">
    <cfRule type="expression" dxfId="4936" priority="11753" stopIfTrue="1">
      <formula>CQ$4&lt;TODAY()</formula>
    </cfRule>
    <cfRule type="expression" dxfId="4935" priority="11754" stopIfTrue="1">
      <formula>WEEKDAY(CQ$4)=6</formula>
    </cfRule>
  </conditionalFormatting>
  <conditionalFormatting sqref="CR55">
    <cfRule type="expression" dxfId="4934" priority="11751" stopIfTrue="1">
      <formula>CQ$4&lt;TODAY()</formula>
    </cfRule>
    <cfRule type="expression" dxfId="4933" priority="11752" stopIfTrue="1">
      <formula>WEEKDAY(CQ$4)=6</formula>
    </cfRule>
  </conditionalFormatting>
  <conditionalFormatting sqref="CR55">
    <cfRule type="expression" dxfId="4932" priority="11749" stopIfTrue="1">
      <formula>CQ$4&lt;TODAY()</formula>
    </cfRule>
    <cfRule type="expression" dxfId="4931" priority="11750" stopIfTrue="1">
      <formula>WEEKDAY(CQ$4)=6</formula>
    </cfRule>
  </conditionalFormatting>
  <conditionalFormatting sqref="CR55">
    <cfRule type="expression" dxfId="4930" priority="11747" stopIfTrue="1">
      <formula>CQ$4&lt;TODAY()</formula>
    </cfRule>
    <cfRule type="expression" dxfId="4929" priority="11748" stopIfTrue="1">
      <formula>WEEKDAY(CQ$4)=6</formula>
    </cfRule>
  </conditionalFormatting>
  <conditionalFormatting sqref="CR55">
    <cfRule type="expression" dxfId="4928" priority="11745" stopIfTrue="1">
      <formula>CQ$4&lt;TODAY()</formula>
    </cfRule>
    <cfRule type="expression" dxfId="4927" priority="11746" stopIfTrue="1">
      <formula>WEEKDAY(CQ$4)=6</formula>
    </cfRule>
  </conditionalFormatting>
  <conditionalFormatting sqref="CR55">
    <cfRule type="expression" dxfId="4926" priority="11743" stopIfTrue="1">
      <formula>CQ$4&lt;TODAY()</formula>
    </cfRule>
    <cfRule type="expression" dxfId="4925" priority="11744" stopIfTrue="1">
      <formula>WEEKDAY(CQ$4)=6</formula>
    </cfRule>
  </conditionalFormatting>
  <conditionalFormatting sqref="CR55">
    <cfRule type="expression" dxfId="4924" priority="11741" stopIfTrue="1">
      <formula>CQ$4&lt;TODAY()</formula>
    </cfRule>
    <cfRule type="expression" dxfId="4923" priority="11742" stopIfTrue="1">
      <formula>WEEKDAY(CQ$4)=6</formula>
    </cfRule>
  </conditionalFormatting>
  <conditionalFormatting sqref="CR55">
    <cfRule type="expression" dxfId="4922" priority="11739" stopIfTrue="1">
      <formula>CQ$4&lt;TODAY()</formula>
    </cfRule>
    <cfRule type="expression" dxfId="4921" priority="11740" stopIfTrue="1">
      <formula>WEEKDAY(CQ$4)=6</formula>
    </cfRule>
  </conditionalFormatting>
  <conditionalFormatting sqref="CR55">
    <cfRule type="expression" dxfId="4920" priority="11737" stopIfTrue="1">
      <formula>CQ$4&lt;TODAY()</formula>
    </cfRule>
    <cfRule type="expression" dxfId="4919" priority="11738" stopIfTrue="1">
      <formula>WEEKDAY(CQ$4)=6</formula>
    </cfRule>
  </conditionalFormatting>
  <conditionalFormatting sqref="CT56">
    <cfRule type="expression" dxfId="4918" priority="11733" stopIfTrue="1">
      <formula>CT$4&lt;TODAY()</formula>
    </cfRule>
    <cfRule type="expression" dxfId="4917" priority="11734" stopIfTrue="1">
      <formula>WEEKDAY(CT$4)=6</formula>
    </cfRule>
  </conditionalFormatting>
  <conditionalFormatting sqref="CU56">
    <cfRule type="expression" dxfId="4916" priority="11735" stopIfTrue="1">
      <formula>CT$4&lt;TODAY()</formula>
    </cfRule>
    <cfRule type="expression" dxfId="4915" priority="11736" stopIfTrue="1">
      <formula>WEEKDAY(CT$4)=6</formula>
    </cfRule>
  </conditionalFormatting>
  <conditionalFormatting sqref="CO52">
    <cfRule type="expression" dxfId="4914" priority="11731" stopIfTrue="1">
      <formula>CN$4&lt;TODAY()</formula>
    </cfRule>
    <cfRule type="expression" dxfId="4913" priority="11732" stopIfTrue="1">
      <formula>WEEKDAY(CN$4)=6</formula>
    </cfRule>
  </conditionalFormatting>
  <conditionalFormatting sqref="CO52">
    <cfRule type="expression" dxfId="4912" priority="11729" stopIfTrue="1">
      <formula>CN$4&lt;TODAY()</formula>
    </cfRule>
    <cfRule type="expression" dxfId="4911" priority="11730" stopIfTrue="1">
      <formula>WEEKDAY(CN$4)=6</formula>
    </cfRule>
  </conditionalFormatting>
  <conditionalFormatting sqref="CO52">
    <cfRule type="expression" dxfId="4910" priority="11727" stopIfTrue="1">
      <formula>CN$4&lt;TODAY()</formula>
    </cfRule>
    <cfRule type="expression" dxfId="4909" priority="11728" stopIfTrue="1">
      <formula>WEEKDAY(CN$4)=6</formula>
    </cfRule>
  </conditionalFormatting>
  <conditionalFormatting sqref="CO52">
    <cfRule type="expression" dxfId="4908" priority="11725" stopIfTrue="1">
      <formula>CN$4&lt;TODAY()</formula>
    </cfRule>
    <cfRule type="expression" dxfId="4907" priority="11726" stopIfTrue="1">
      <formula>WEEKDAY(CN$4)=6</formula>
    </cfRule>
  </conditionalFormatting>
  <conditionalFormatting sqref="CO52">
    <cfRule type="expression" dxfId="4906" priority="11723" stopIfTrue="1">
      <formula>CN$4&lt;TODAY()</formula>
    </cfRule>
    <cfRule type="expression" dxfId="4905" priority="11724" stopIfTrue="1">
      <formula>WEEKDAY(CN$4)=6</formula>
    </cfRule>
  </conditionalFormatting>
  <conditionalFormatting sqref="CO52">
    <cfRule type="expression" dxfId="4904" priority="11721" stopIfTrue="1">
      <formula>CN$4&lt;TODAY()</formula>
    </cfRule>
    <cfRule type="expression" dxfId="4903" priority="11722" stopIfTrue="1">
      <formula>WEEKDAY(CN$4)=6</formula>
    </cfRule>
  </conditionalFormatting>
  <conditionalFormatting sqref="CO52">
    <cfRule type="expression" dxfId="4902" priority="11719" stopIfTrue="1">
      <formula>CN$4&lt;TODAY()</formula>
    </cfRule>
    <cfRule type="expression" dxfId="4901" priority="11720" stopIfTrue="1">
      <formula>WEEKDAY(CN$4)=6</formula>
    </cfRule>
  </conditionalFormatting>
  <conditionalFormatting sqref="CO52">
    <cfRule type="expression" dxfId="4900" priority="11717" stopIfTrue="1">
      <formula>CN$4&lt;TODAY()</formula>
    </cfRule>
    <cfRule type="expression" dxfId="4899" priority="11718" stopIfTrue="1">
      <formula>WEEKDAY(CN$4)=6</formula>
    </cfRule>
  </conditionalFormatting>
  <conditionalFormatting sqref="CO52">
    <cfRule type="expression" dxfId="4898" priority="11715" stopIfTrue="1">
      <formula>CN$4&lt;TODAY()</formula>
    </cfRule>
    <cfRule type="expression" dxfId="4897" priority="11716" stopIfTrue="1">
      <formula>WEEKDAY(CN$4)=6</formula>
    </cfRule>
  </conditionalFormatting>
  <conditionalFormatting sqref="CO52">
    <cfRule type="expression" dxfId="4896" priority="11713" stopIfTrue="1">
      <formula>CN$4&lt;TODAY()</formula>
    </cfRule>
    <cfRule type="expression" dxfId="4895" priority="11714" stopIfTrue="1">
      <formula>WEEKDAY(CN$4)=6</formula>
    </cfRule>
  </conditionalFormatting>
  <conditionalFormatting sqref="CO52">
    <cfRule type="expression" dxfId="4894" priority="11711" stopIfTrue="1">
      <formula>CN$4&lt;TODAY()</formula>
    </cfRule>
    <cfRule type="expression" dxfId="4893" priority="11712" stopIfTrue="1">
      <formula>WEEKDAY(CN$4)=6</formula>
    </cfRule>
  </conditionalFormatting>
  <conditionalFormatting sqref="CO52">
    <cfRule type="expression" dxfId="4892" priority="11709" stopIfTrue="1">
      <formula>CN$4&lt;TODAY()</formula>
    </cfRule>
    <cfRule type="expression" dxfId="4891" priority="11710" stopIfTrue="1">
      <formula>WEEKDAY(CN$4)=6</formula>
    </cfRule>
  </conditionalFormatting>
  <conditionalFormatting sqref="CT57">
    <cfRule type="expression" dxfId="4890" priority="11707" stopIfTrue="1">
      <formula>CT$4&lt;TODAY()</formula>
    </cfRule>
    <cfRule type="expression" dxfId="4889" priority="11708" stopIfTrue="1">
      <formula>WEEKDAY(CT$4)=6</formula>
    </cfRule>
  </conditionalFormatting>
  <conditionalFormatting sqref="CU57">
    <cfRule type="expression" dxfId="4888" priority="11705" stopIfTrue="1">
      <formula>CT$4&lt;TODAY()</formula>
    </cfRule>
    <cfRule type="expression" dxfId="4887" priority="11706" stopIfTrue="1">
      <formula>WEEKDAY(CT$4)=6</formula>
    </cfRule>
  </conditionalFormatting>
  <conditionalFormatting sqref="CZ54">
    <cfRule type="expression" dxfId="4886" priority="11703" stopIfTrue="1">
      <formula>CZ$4&lt;TODAY()</formula>
    </cfRule>
    <cfRule type="expression" dxfId="4885" priority="11704" stopIfTrue="1">
      <formula>WEEKDAY(CZ$4)=6</formula>
    </cfRule>
  </conditionalFormatting>
  <conditionalFormatting sqref="DB56">
    <cfRule type="expression" dxfId="4884" priority="11677" stopIfTrue="1">
      <formula>CZ$4&lt;TODAY()</formula>
    </cfRule>
    <cfRule type="expression" dxfId="4883" priority="11678" stopIfTrue="1">
      <formula>WEEKDAY(CZ$4)=6</formula>
    </cfRule>
  </conditionalFormatting>
  <conditionalFormatting sqref="DB55">
    <cfRule type="expression" dxfId="4882" priority="11675" stopIfTrue="1">
      <formula>CZ$4&lt;TODAY()</formula>
    </cfRule>
    <cfRule type="expression" dxfId="4881" priority="11676" stopIfTrue="1">
      <formula>WEEKDAY(CZ$4)=6</formula>
    </cfRule>
  </conditionalFormatting>
  <conditionalFormatting sqref="CU52">
    <cfRule type="expression" dxfId="4880" priority="11647" stopIfTrue="1">
      <formula>CT$4&lt;TODAY()</formula>
    </cfRule>
    <cfRule type="expression" dxfId="4879" priority="11648" stopIfTrue="1">
      <formula>WEEKDAY(CT$4)=6</formula>
    </cfRule>
  </conditionalFormatting>
  <conditionalFormatting sqref="CU52">
    <cfRule type="expression" dxfId="4878" priority="11645" stopIfTrue="1">
      <formula>CT$4&lt;TODAY()</formula>
    </cfRule>
    <cfRule type="expression" dxfId="4877" priority="11646" stopIfTrue="1">
      <formula>WEEKDAY(CT$4)=6</formula>
    </cfRule>
  </conditionalFormatting>
  <conditionalFormatting sqref="CU52">
    <cfRule type="expression" dxfId="4876" priority="11643" stopIfTrue="1">
      <formula>CT$4&lt;TODAY()</formula>
    </cfRule>
    <cfRule type="expression" dxfId="4875" priority="11644" stopIfTrue="1">
      <formula>WEEKDAY(CT$4)=6</formula>
    </cfRule>
  </conditionalFormatting>
  <conditionalFormatting sqref="CU52">
    <cfRule type="expression" dxfId="4874" priority="11641" stopIfTrue="1">
      <formula>CT$4&lt;TODAY()</formula>
    </cfRule>
    <cfRule type="expression" dxfId="4873" priority="11642" stopIfTrue="1">
      <formula>WEEKDAY(CT$4)=6</formula>
    </cfRule>
  </conditionalFormatting>
  <conditionalFormatting sqref="CU52">
    <cfRule type="expression" dxfId="4872" priority="11639" stopIfTrue="1">
      <formula>CT$4&lt;TODAY()</formula>
    </cfRule>
    <cfRule type="expression" dxfId="4871" priority="11640" stopIfTrue="1">
      <formula>WEEKDAY(CT$4)=6</formula>
    </cfRule>
  </conditionalFormatting>
  <conditionalFormatting sqref="CU52">
    <cfRule type="expression" dxfId="4870" priority="11637" stopIfTrue="1">
      <formula>CT$4&lt;TODAY()</formula>
    </cfRule>
    <cfRule type="expression" dxfId="4869" priority="11638" stopIfTrue="1">
      <formula>WEEKDAY(CT$4)=6</formula>
    </cfRule>
  </conditionalFormatting>
  <conditionalFormatting sqref="CU52">
    <cfRule type="expression" dxfId="4868" priority="11635" stopIfTrue="1">
      <formula>CT$4&lt;TODAY()</formula>
    </cfRule>
    <cfRule type="expression" dxfId="4867" priority="11636" stopIfTrue="1">
      <formula>WEEKDAY(CT$4)=6</formula>
    </cfRule>
  </conditionalFormatting>
  <conditionalFormatting sqref="CU52">
    <cfRule type="expression" dxfId="4866" priority="11633" stopIfTrue="1">
      <formula>CT$4&lt;TODAY()</formula>
    </cfRule>
    <cfRule type="expression" dxfId="4865" priority="11634" stopIfTrue="1">
      <formula>WEEKDAY(CT$4)=6</formula>
    </cfRule>
  </conditionalFormatting>
  <conditionalFormatting sqref="CU52">
    <cfRule type="expression" dxfId="4864" priority="11631" stopIfTrue="1">
      <formula>CT$4&lt;TODAY()</formula>
    </cfRule>
    <cfRule type="expression" dxfId="4863" priority="11632" stopIfTrue="1">
      <formula>WEEKDAY(CT$4)=6</formula>
    </cfRule>
  </conditionalFormatting>
  <conditionalFormatting sqref="CU52">
    <cfRule type="expression" dxfId="4862" priority="11629" stopIfTrue="1">
      <formula>CT$4&lt;TODAY()</formula>
    </cfRule>
    <cfRule type="expression" dxfId="4861" priority="11630" stopIfTrue="1">
      <formula>WEEKDAY(CT$4)=6</formula>
    </cfRule>
  </conditionalFormatting>
  <conditionalFormatting sqref="CU52">
    <cfRule type="expression" dxfId="4860" priority="11627" stopIfTrue="1">
      <formula>CT$4&lt;TODAY()</formula>
    </cfRule>
    <cfRule type="expression" dxfId="4859" priority="11628" stopIfTrue="1">
      <formula>WEEKDAY(CT$4)=6</formula>
    </cfRule>
  </conditionalFormatting>
  <conditionalFormatting sqref="CU52">
    <cfRule type="expression" dxfId="4858" priority="11625" stopIfTrue="1">
      <formula>CT$4&lt;TODAY()</formula>
    </cfRule>
    <cfRule type="expression" dxfId="4857" priority="11626" stopIfTrue="1">
      <formula>WEEKDAY(CT$4)=6</formula>
    </cfRule>
  </conditionalFormatting>
  <conditionalFormatting sqref="DE53">
    <cfRule type="expression" dxfId="4856" priority="11623" stopIfTrue="1">
      <formula>DC$4&lt;TODAY()</formula>
    </cfRule>
    <cfRule type="expression" dxfId="4855" priority="11624" stopIfTrue="1">
      <formula>WEEKDAY(DC$4)=6</formula>
    </cfRule>
  </conditionalFormatting>
  <conditionalFormatting sqref="CZ40">
    <cfRule type="expression" dxfId="4854" priority="11592" stopIfTrue="1">
      <formula>CZ$4&lt;TODAY()</formula>
    </cfRule>
  </conditionalFormatting>
  <conditionalFormatting sqref="CZ40">
    <cfRule type="expression" dxfId="4853" priority="11591" stopIfTrue="1">
      <formula>CZ$4&lt;TODAY()</formula>
    </cfRule>
  </conditionalFormatting>
  <conditionalFormatting sqref="CZ43">
    <cfRule type="expression" dxfId="4852" priority="11590" stopIfTrue="1">
      <formula>CZ$4&lt;TODAY()</formula>
    </cfRule>
  </conditionalFormatting>
  <conditionalFormatting sqref="CZ43:DB43">
    <cfRule type="expression" dxfId="4851" priority="11589" stopIfTrue="1">
      <formula>CZ$4&lt;TODAY()</formula>
    </cfRule>
  </conditionalFormatting>
  <conditionalFormatting sqref="CZ44:DB44">
    <cfRule type="expression" dxfId="4850" priority="11584" stopIfTrue="1">
      <formula>CZ$4&lt;TODAY()</formula>
    </cfRule>
  </conditionalFormatting>
  <conditionalFormatting sqref="CZ44:DB44">
    <cfRule type="expression" dxfId="4849" priority="11583" stopIfTrue="1">
      <formula>CZ$4&lt;TODAY()</formula>
    </cfRule>
  </conditionalFormatting>
  <conditionalFormatting sqref="CL52">
    <cfRule type="expression" dxfId="4848" priority="11573" stopIfTrue="1">
      <formula>CK$4&lt;TODAY()</formula>
    </cfRule>
    <cfRule type="expression" dxfId="4847" priority="11574" stopIfTrue="1">
      <formula>WEEKDAY(CK$4)=6</formula>
    </cfRule>
  </conditionalFormatting>
  <conditionalFormatting sqref="CL52">
    <cfRule type="expression" dxfId="4846" priority="11571" stopIfTrue="1">
      <formula>CK$4&lt;TODAY()</formula>
    </cfRule>
    <cfRule type="expression" dxfId="4845" priority="11572" stopIfTrue="1">
      <formula>WEEKDAY(CK$4)=6</formula>
    </cfRule>
  </conditionalFormatting>
  <conditionalFormatting sqref="CL52">
    <cfRule type="expression" dxfId="4844" priority="11569" stopIfTrue="1">
      <formula>CK$4&lt;TODAY()</formula>
    </cfRule>
    <cfRule type="expression" dxfId="4843" priority="11570" stopIfTrue="1">
      <formula>WEEKDAY(CK$4)=6</formula>
    </cfRule>
  </conditionalFormatting>
  <conditionalFormatting sqref="CL52">
    <cfRule type="expression" dxfId="4842" priority="11567" stopIfTrue="1">
      <formula>CK$4&lt;TODAY()</formula>
    </cfRule>
    <cfRule type="expression" dxfId="4841" priority="11568" stopIfTrue="1">
      <formula>WEEKDAY(CK$4)=6</formula>
    </cfRule>
  </conditionalFormatting>
  <conditionalFormatting sqref="CL52">
    <cfRule type="expression" dxfId="4840" priority="11565" stopIfTrue="1">
      <formula>CK$4&lt;TODAY()</formula>
    </cfRule>
    <cfRule type="expression" dxfId="4839" priority="11566" stopIfTrue="1">
      <formula>WEEKDAY(CK$4)=6</formula>
    </cfRule>
  </conditionalFormatting>
  <conditionalFormatting sqref="CL52">
    <cfRule type="expression" dxfId="4838" priority="11563" stopIfTrue="1">
      <formula>CK$4&lt;TODAY()</formula>
    </cfRule>
    <cfRule type="expression" dxfId="4837" priority="11564" stopIfTrue="1">
      <formula>WEEKDAY(CK$4)=6</formula>
    </cfRule>
  </conditionalFormatting>
  <conditionalFormatting sqref="CL52">
    <cfRule type="expression" dxfId="4836" priority="11561" stopIfTrue="1">
      <formula>CK$4&lt;TODAY()</formula>
    </cfRule>
    <cfRule type="expression" dxfId="4835" priority="11562" stopIfTrue="1">
      <formula>WEEKDAY(CK$4)=6</formula>
    </cfRule>
  </conditionalFormatting>
  <conditionalFormatting sqref="CL52">
    <cfRule type="expression" dxfId="4834" priority="11559" stopIfTrue="1">
      <formula>CK$4&lt;TODAY()</formula>
    </cfRule>
    <cfRule type="expression" dxfId="4833" priority="11560" stopIfTrue="1">
      <formula>WEEKDAY(CK$4)=6</formula>
    </cfRule>
  </conditionalFormatting>
  <conditionalFormatting sqref="CL52">
    <cfRule type="expression" dxfId="4832" priority="11557" stopIfTrue="1">
      <formula>CK$4&lt;TODAY()</formula>
    </cfRule>
    <cfRule type="expression" dxfId="4831" priority="11558" stopIfTrue="1">
      <formula>WEEKDAY(CK$4)=6</formula>
    </cfRule>
  </conditionalFormatting>
  <conditionalFormatting sqref="CM52">
    <cfRule type="expression" dxfId="4830" priority="11555" stopIfTrue="1">
      <formula>CK$4&lt;TODAY()</formula>
    </cfRule>
    <cfRule type="expression" dxfId="4829" priority="11556" stopIfTrue="1">
      <formula>WEEKDAY(CK$4)=6</formula>
    </cfRule>
  </conditionalFormatting>
  <conditionalFormatting sqref="CL53">
    <cfRule type="expression" dxfId="4828" priority="11553" stopIfTrue="1">
      <formula>CK$4&lt;TODAY()</formula>
    </cfRule>
    <cfRule type="expression" dxfId="4827" priority="11554" stopIfTrue="1">
      <formula>WEEKDAY(CK$4)=6</formula>
    </cfRule>
  </conditionalFormatting>
  <conditionalFormatting sqref="CL53">
    <cfRule type="expression" dxfId="4826" priority="11551" stopIfTrue="1">
      <formula>CK$4&lt;TODAY()</formula>
    </cfRule>
    <cfRule type="expression" dxfId="4825" priority="11552" stopIfTrue="1">
      <formula>WEEKDAY(CK$4)=6</formula>
    </cfRule>
  </conditionalFormatting>
  <conditionalFormatting sqref="CL53">
    <cfRule type="expression" dxfId="4824" priority="11549" stopIfTrue="1">
      <formula>CK$4&lt;TODAY()</formula>
    </cfRule>
    <cfRule type="expression" dxfId="4823" priority="11550" stopIfTrue="1">
      <formula>WEEKDAY(CK$4)=6</formula>
    </cfRule>
  </conditionalFormatting>
  <conditionalFormatting sqref="CL53">
    <cfRule type="expression" dxfId="4822" priority="11547" stopIfTrue="1">
      <formula>CK$4&lt;TODAY()</formula>
    </cfRule>
    <cfRule type="expression" dxfId="4821" priority="11548" stopIfTrue="1">
      <formula>WEEKDAY(CK$4)=6</formula>
    </cfRule>
  </conditionalFormatting>
  <conditionalFormatting sqref="CL53">
    <cfRule type="expression" dxfId="4820" priority="11545" stopIfTrue="1">
      <formula>CK$4&lt;TODAY()</formula>
    </cfRule>
    <cfRule type="expression" dxfId="4819" priority="11546" stopIfTrue="1">
      <formula>WEEKDAY(CK$4)=6</formula>
    </cfRule>
  </conditionalFormatting>
  <conditionalFormatting sqref="CL53">
    <cfRule type="expression" dxfId="4818" priority="11543" stopIfTrue="1">
      <formula>CK$4&lt;TODAY()</formula>
    </cfRule>
    <cfRule type="expression" dxfId="4817" priority="11544" stopIfTrue="1">
      <formula>WEEKDAY(CK$4)=6</formula>
    </cfRule>
  </conditionalFormatting>
  <conditionalFormatting sqref="CL53">
    <cfRule type="expression" dxfId="4816" priority="11541" stopIfTrue="1">
      <formula>CK$4&lt;TODAY()</formula>
    </cfRule>
    <cfRule type="expression" dxfId="4815" priority="11542" stopIfTrue="1">
      <formula>WEEKDAY(CK$4)=6</formula>
    </cfRule>
  </conditionalFormatting>
  <conditionalFormatting sqref="CL53">
    <cfRule type="expression" dxfId="4814" priority="11539" stopIfTrue="1">
      <formula>CK$4&lt;TODAY()</formula>
    </cfRule>
    <cfRule type="expression" dxfId="4813" priority="11540" stopIfTrue="1">
      <formula>WEEKDAY(CK$4)=6</formula>
    </cfRule>
  </conditionalFormatting>
  <conditionalFormatting sqref="CL53">
    <cfRule type="expression" dxfId="4812" priority="11537" stopIfTrue="1">
      <formula>CK$4&lt;TODAY()</formula>
    </cfRule>
    <cfRule type="expression" dxfId="4811" priority="11538" stopIfTrue="1">
      <formula>WEEKDAY(CK$4)=6</formula>
    </cfRule>
  </conditionalFormatting>
  <conditionalFormatting sqref="CL53">
    <cfRule type="expression" dxfId="4810" priority="11535" stopIfTrue="1">
      <formula>CK$4&lt;TODAY()</formula>
    </cfRule>
    <cfRule type="expression" dxfId="4809" priority="11536" stopIfTrue="1">
      <formula>WEEKDAY(CK$4)=6</formula>
    </cfRule>
  </conditionalFormatting>
  <conditionalFormatting sqref="CL53">
    <cfRule type="expression" dxfId="4808" priority="11533" stopIfTrue="1">
      <formula>CK$4&lt;TODAY()</formula>
    </cfRule>
    <cfRule type="expression" dxfId="4807" priority="11534" stopIfTrue="1">
      <formula>WEEKDAY(CK$4)=6</formula>
    </cfRule>
  </conditionalFormatting>
  <conditionalFormatting sqref="CL53">
    <cfRule type="expression" dxfId="4806" priority="11531" stopIfTrue="1">
      <formula>CK$4&lt;TODAY()</formula>
    </cfRule>
    <cfRule type="expression" dxfId="4805" priority="11532" stopIfTrue="1">
      <formula>WEEKDAY(CK$4)=6</formula>
    </cfRule>
  </conditionalFormatting>
  <conditionalFormatting sqref="CL53">
    <cfRule type="expression" dxfId="4804" priority="11529" stopIfTrue="1">
      <formula>CK$4&lt;TODAY()</formula>
    </cfRule>
    <cfRule type="expression" dxfId="4803" priority="11530" stopIfTrue="1">
      <formula>WEEKDAY(CK$4)=6</formula>
    </cfRule>
  </conditionalFormatting>
  <conditionalFormatting sqref="CL55">
    <cfRule type="expression" dxfId="4802" priority="11527" stopIfTrue="1">
      <formula>CK$4&lt;TODAY()</formula>
    </cfRule>
    <cfRule type="expression" dxfId="4801" priority="11528" stopIfTrue="1">
      <formula>WEEKDAY(CK$4)=6</formula>
    </cfRule>
  </conditionalFormatting>
  <conditionalFormatting sqref="CM55">
    <cfRule type="expression" dxfId="4800" priority="11525" stopIfTrue="1">
      <formula>CK$4&lt;TODAY()</formula>
    </cfRule>
    <cfRule type="expression" dxfId="4799" priority="11526" stopIfTrue="1">
      <formula>WEEKDAY(CK$4)=6</formula>
    </cfRule>
  </conditionalFormatting>
  <conditionalFormatting sqref="DJ50">
    <cfRule type="expression" dxfId="4798" priority="11499" stopIfTrue="1">
      <formula>DI$4&lt;TODAY()</formula>
    </cfRule>
    <cfRule type="expression" dxfId="4797" priority="11500" stopIfTrue="1">
      <formula>WEEKDAY(DI$4)=6</formula>
    </cfRule>
  </conditionalFormatting>
  <conditionalFormatting sqref="CR53">
    <cfRule type="expression" dxfId="4796" priority="11497" stopIfTrue="1">
      <formula>CQ$4&lt;TODAY()</formula>
    </cfRule>
    <cfRule type="expression" dxfId="4795" priority="11498" stopIfTrue="1">
      <formula>WEEKDAY(CQ$4)=6</formula>
    </cfRule>
  </conditionalFormatting>
  <conditionalFormatting sqref="CR53">
    <cfRule type="expression" dxfId="4794" priority="11495" stopIfTrue="1">
      <formula>CQ$4&lt;TODAY()</formula>
    </cfRule>
    <cfRule type="expression" dxfId="4793" priority="11496" stopIfTrue="1">
      <formula>WEEKDAY(CQ$4)=6</formula>
    </cfRule>
  </conditionalFormatting>
  <conditionalFormatting sqref="CR53">
    <cfRule type="expression" dxfId="4792" priority="11493" stopIfTrue="1">
      <formula>CQ$4&lt;TODAY()</formula>
    </cfRule>
    <cfRule type="expression" dxfId="4791" priority="11494" stopIfTrue="1">
      <formula>WEEKDAY(CQ$4)=6</formula>
    </cfRule>
  </conditionalFormatting>
  <conditionalFormatting sqref="CR53">
    <cfRule type="expression" dxfId="4790" priority="11491" stopIfTrue="1">
      <formula>CQ$4&lt;TODAY()</formula>
    </cfRule>
    <cfRule type="expression" dxfId="4789" priority="11492" stopIfTrue="1">
      <formula>WEEKDAY(CQ$4)=6</formula>
    </cfRule>
  </conditionalFormatting>
  <conditionalFormatting sqref="CR53">
    <cfRule type="expression" dxfId="4788" priority="11489" stopIfTrue="1">
      <formula>CQ$4&lt;TODAY()</formula>
    </cfRule>
    <cfRule type="expression" dxfId="4787" priority="11490" stopIfTrue="1">
      <formula>WEEKDAY(CQ$4)=6</formula>
    </cfRule>
  </conditionalFormatting>
  <conditionalFormatting sqref="CR53">
    <cfRule type="expression" dxfId="4786" priority="11487" stopIfTrue="1">
      <formula>CQ$4&lt;TODAY()</formula>
    </cfRule>
    <cfRule type="expression" dxfId="4785" priority="11488" stopIfTrue="1">
      <formula>WEEKDAY(CQ$4)=6</formula>
    </cfRule>
  </conditionalFormatting>
  <conditionalFormatting sqref="CR53">
    <cfRule type="expression" dxfId="4784" priority="11485" stopIfTrue="1">
      <formula>CQ$4&lt;TODAY()</formula>
    </cfRule>
    <cfRule type="expression" dxfId="4783" priority="11486" stopIfTrue="1">
      <formula>WEEKDAY(CQ$4)=6</formula>
    </cfRule>
  </conditionalFormatting>
  <conditionalFormatting sqref="CR53">
    <cfRule type="expression" dxfId="4782" priority="11483" stopIfTrue="1">
      <formula>CQ$4&lt;TODAY()</formula>
    </cfRule>
    <cfRule type="expression" dxfId="4781" priority="11484" stopIfTrue="1">
      <formula>WEEKDAY(CQ$4)=6</formula>
    </cfRule>
  </conditionalFormatting>
  <conditionalFormatting sqref="CR53">
    <cfRule type="expression" dxfId="4780" priority="11481" stopIfTrue="1">
      <formula>CQ$4&lt;TODAY()</formula>
    </cfRule>
    <cfRule type="expression" dxfId="4779" priority="11482" stopIfTrue="1">
      <formula>WEEKDAY(CQ$4)=6</formula>
    </cfRule>
  </conditionalFormatting>
  <conditionalFormatting sqref="CR53">
    <cfRule type="expression" dxfId="4778" priority="11479" stopIfTrue="1">
      <formula>CQ$4&lt;TODAY()</formula>
    </cfRule>
    <cfRule type="expression" dxfId="4777" priority="11480" stopIfTrue="1">
      <formula>WEEKDAY(CQ$4)=6</formula>
    </cfRule>
  </conditionalFormatting>
  <conditionalFormatting sqref="CQ52">
    <cfRule type="expression" dxfId="4776" priority="11477" stopIfTrue="1">
      <formula>CQ$4&lt;TODAY()</formula>
    </cfRule>
    <cfRule type="expression" dxfId="4775" priority="11478" stopIfTrue="1">
      <formula>WEEKDAY(CQ$4)=6</formula>
    </cfRule>
  </conditionalFormatting>
  <conditionalFormatting sqref="CR52">
    <cfRule type="expression" dxfId="4774" priority="11475" stopIfTrue="1">
      <formula>CQ$4&lt;TODAY()</formula>
    </cfRule>
    <cfRule type="expression" dxfId="4773" priority="11476" stopIfTrue="1">
      <formula>WEEKDAY(CQ$4)=6</formula>
    </cfRule>
  </conditionalFormatting>
  <conditionalFormatting sqref="CT54">
    <cfRule type="expression" dxfId="4772" priority="11469" stopIfTrue="1">
      <formula>CT$4&lt;TODAY()</formula>
    </cfRule>
    <cfRule type="expression" dxfId="4771" priority="11470" stopIfTrue="1">
      <formula>WEEKDAY(CT$4)=6</formula>
    </cfRule>
  </conditionalFormatting>
  <conditionalFormatting sqref="CU54">
    <cfRule type="expression" dxfId="4770" priority="11467" stopIfTrue="1">
      <formula>CT$4&lt;TODAY()</formula>
    </cfRule>
    <cfRule type="expression" dxfId="4769" priority="11468" stopIfTrue="1">
      <formula>WEEKDAY(CT$4)=6</formula>
    </cfRule>
  </conditionalFormatting>
  <conditionalFormatting sqref="CU53">
    <cfRule type="expression" dxfId="4768" priority="11465" stopIfTrue="1">
      <formula>CT$4&lt;TODAY()</formula>
    </cfRule>
    <cfRule type="expression" dxfId="4767" priority="11466" stopIfTrue="1">
      <formula>WEEKDAY(CT$4)=6</formula>
    </cfRule>
  </conditionalFormatting>
  <conditionalFormatting sqref="CU53">
    <cfRule type="expression" dxfId="4766" priority="11463" stopIfTrue="1">
      <formula>CT$4&lt;TODAY()</formula>
    </cfRule>
    <cfRule type="expression" dxfId="4765" priority="11464" stopIfTrue="1">
      <formula>WEEKDAY(CT$4)=6</formula>
    </cfRule>
  </conditionalFormatting>
  <conditionalFormatting sqref="CU53">
    <cfRule type="expression" dxfId="4764" priority="11461" stopIfTrue="1">
      <formula>CT$4&lt;TODAY()</formula>
    </cfRule>
    <cfRule type="expression" dxfId="4763" priority="11462" stopIfTrue="1">
      <formula>WEEKDAY(CT$4)=6</formula>
    </cfRule>
  </conditionalFormatting>
  <conditionalFormatting sqref="CU53">
    <cfRule type="expression" dxfId="4762" priority="11459" stopIfTrue="1">
      <formula>CT$4&lt;TODAY()</formula>
    </cfRule>
    <cfRule type="expression" dxfId="4761" priority="11460" stopIfTrue="1">
      <formula>WEEKDAY(CT$4)=6</formula>
    </cfRule>
  </conditionalFormatting>
  <conditionalFormatting sqref="CU53">
    <cfRule type="expression" dxfId="4760" priority="11457" stopIfTrue="1">
      <formula>CT$4&lt;TODAY()</formula>
    </cfRule>
    <cfRule type="expression" dxfId="4759" priority="11458" stopIfTrue="1">
      <formula>WEEKDAY(CT$4)=6</formula>
    </cfRule>
  </conditionalFormatting>
  <conditionalFormatting sqref="CU53">
    <cfRule type="expression" dxfId="4758" priority="11455" stopIfTrue="1">
      <formula>CT$4&lt;TODAY()</formula>
    </cfRule>
    <cfRule type="expression" dxfId="4757" priority="11456" stopIfTrue="1">
      <formula>WEEKDAY(CT$4)=6</formula>
    </cfRule>
  </conditionalFormatting>
  <conditionalFormatting sqref="CU53">
    <cfRule type="expression" dxfId="4756" priority="11453" stopIfTrue="1">
      <formula>CT$4&lt;TODAY()</formula>
    </cfRule>
    <cfRule type="expression" dxfId="4755" priority="11454" stopIfTrue="1">
      <formula>WEEKDAY(CT$4)=6</formula>
    </cfRule>
  </conditionalFormatting>
  <conditionalFormatting sqref="CU53">
    <cfRule type="expression" dxfId="4754" priority="11451" stopIfTrue="1">
      <formula>CT$4&lt;TODAY()</formula>
    </cfRule>
    <cfRule type="expression" dxfId="4753" priority="11452" stopIfTrue="1">
      <formula>WEEKDAY(CT$4)=6</formula>
    </cfRule>
  </conditionalFormatting>
  <conditionalFormatting sqref="CU53">
    <cfRule type="expression" dxfId="4752" priority="11449" stopIfTrue="1">
      <formula>CT$4&lt;TODAY()</formula>
    </cfRule>
    <cfRule type="expression" dxfId="4751" priority="11450" stopIfTrue="1">
      <formula>WEEKDAY(CT$4)=6</formula>
    </cfRule>
  </conditionalFormatting>
  <conditionalFormatting sqref="CU53">
    <cfRule type="expression" dxfId="4750" priority="11447" stopIfTrue="1">
      <formula>CT$4&lt;TODAY()</formula>
    </cfRule>
    <cfRule type="expression" dxfId="4749" priority="11448" stopIfTrue="1">
      <formula>WEEKDAY(CT$4)=6</formula>
    </cfRule>
  </conditionalFormatting>
  <conditionalFormatting sqref="CU53">
    <cfRule type="expression" dxfId="4748" priority="11445" stopIfTrue="1">
      <formula>CT$4&lt;TODAY()</formula>
    </cfRule>
    <cfRule type="expression" dxfId="4747" priority="11446" stopIfTrue="1">
      <formula>WEEKDAY(CT$4)=6</formula>
    </cfRule>
  </conditionalFormatting>
  <conditionalFormatting sqref="CU53">
    <cfRule type="expression" dxfId="4746" priority="11443" stopIfTrue="1">
      <formula>CT$4&lt;TODAY()</formula>
    </cfRule>
    <cfRule type="expression" dxfId="4745" priority="11444" stopIfTrue="1">
      <formula>WEEKDAY(CT$4)=6</formula>
    </cfRule>
  </conditionalFormatting>
  <conditionalFormatting sqref="CO53">
    <cfRule type="expression" dxfId="4744" priority="11417" stopIfTrue="1">
      <formula>CN$4&lt;TODAY()</formula>
    </cfRule>
    <cfRule type="expression" dxfId="4743" priority="11418" stopIfTrue="1">
      <formula>WEEKDAY(CN$4)=6</formula>
    </cfRule>
  </conditionalFormatting>
  <conditionalFormatting sqref="CO53">
    <cfRule type="expression" dxfId="4742" priority="11415" stopIfTrue="1">
      <formula>CN$4&lt;TODAY()</formula>
    </cfRule>
    <cfRule type="expression" dxfId="4741" priority="11416" stopIfTrue="1">
      <formula>WEEKDAY(CN$4)=6</formula>
    </cfRule>
  </conditionalFormatting>
  <conditionalFormatting sqref="CO53">
    <cfRule type="expression" dxfId="4740" priority="11413" stopIfTrue="1">
      <formula>CN$4&lt;TODAY()</formula>
    </cfRule>
    <cfRule type="expression" dxfId="4739" priority="11414" stopIfTrue="1">
      <formula>WEEKDAY(CN$4)=6</formula>
    </cfRule>
  </conditionalFormatting>
  <conditionalFormatting sqref="CO53">
    <cfRule type="expression" dxfId="4738" priority="11411" stopIfTrue="1">
      <formula>CN$4&lt;TODAY()</formula>
    </cfRule>
    <cfRule type="expression" dxfId="4737" priority="11412" stopIfTrue="1">
      <formula>WEEKDAY(CN$4)=6</formula>
    </cfRule>
  </conditionalFormatting>
  <conditionalFormatting sqref="CO53">
    <cfRule type="expression" dxfId="4736" priority="11409" stopIfTrue="1">
      <formula>CN$4&lt;TODAY()</formula>
    </cfRule>
    <cfRule type="expression" dxfId="4735" priority="11410" stopIfTrue="1">
      <formula>WEEKDAY(CN$4)=6</formula>
    </cfRule>
  </conditionalFormatting>
  <conditionalFormatting sqref="CO53">
    <cfRule type="expression" dxfId="4734" priority="11407" stopIfTrue="1">
      <formula>CN$4&lt;TODAY()</formula>
    </cfRule>
    <cfRule type="expression" dxfId="4733" priority="11408" stopIfTrue="1">
      <formula>WEEKDAY(CN$4)=6</formula>
    </cfRule>
  </conditionalFormatting>
  <conditionalFormatting sqref="CO53">
    <cfRule type="expression" dxfId="4732" priority="11405" stopIfTrue="1">
      <formula>CN$4&lt;TODAY()</formula>
    </cfRule>
    <cfRule type="expression" dxfId="4731" priority="11406" stopIfTrue="1">
      <formula>WEEKDAY(CN$4)=6</formula>
    </cfRule>
  </conditionalFormatting>
  <conditionalFormatting sqref="CO53">
    <cfRule type="expression" dxfId="4730" priority="11403" stopIfTrue="1">
      <formula>CN$4&lt;TODAY()</formula>
    </cfRule>
    <cfRule type="expression" dxfId="4729" priority="11404" stopIfTrue="1">
      <formula>WEEKDAY(CN$4)=6</formula>
    </cfRule>
  </conditionalFormatting>
  <conditionalFormatting sqref="CO53">
    <cfRule type="expression" dxfId="4728" priority="11401" stopIfTrue="1">
      <formula>CN$4&lt;TODAY()</formula>
    </cfRule>
    <cfRule type="expression" dxfId="4727" priority="11402" stopIfTrue="1">
      <formula>WEEKDAY(CN$4)=6</formula>
    </cfRule>
  </conditionalFormatting>
  <conditionalFormatting sqref="CO53">
    <cfRule type="expression" dxfId="4726" priority="11399" stopIfTrue="1">
      <formula>CN$4&lt;TODAY()</formula>
    </cfRule>
    <cfRule type="expression" dxfId="4725" priority="11400" stopIfTrue="1">
      <formula>WEEKDAY(CN$4)=6</formula>
    </cfRule>
  </conditionalFormatting>
  <conditionalFormatting sqref="CO53">
    <cfRule type="expression" dxfId="4724" priority="11397" stopIfTrue="1">
      <formula>CN$4&lt;TODAY()</formula>
    </cfRule>
    <cfRule type="expression" dxfId="4723" priority="11398" stopIfTrue="1">
      <formula>WEEKDAY(CN$4)=6</formula>
    </cfRule>
  </conditionalFormatting>
  <conditionalFormatting sqref="CO53">
    <cfRule type="expression" dxfId="4722" priority="11395" stopIfTrue="1">
      <formula>CN$4&lt;TODAY()</formula>
    </cfRule>
    <cfRule type="expression" dxfId="4721" priority="11396" stopIfTrue="1">
      <formula>WEEKDAY(CN$4)=6</formula>
    </cfRule>
  </conditionalFormatting>
  <conditionalFormatting sqref="CO53">
    <cfRule type="expression" dxfId="4720" priority="11393" stopIfTrue="1">
      <formula>CN$4&lt;TODAY()</formula>
    </cfRule>
    <cfRule type="expression" dxfId="4719" priority="11394" stopIfTrue="1">
      <formula>WEEKDAY(CN$4)=6</formula>
    </cfRule>
  </conditionalFormatting>
  <conditionalFormatting sqref="DA54">
    <cfRule type="expression" dxfId="4718" priority="11367" stopIfTrue="1">
      <formula>CZ$4&lt;TODAY()</formula>
    </cfRule>
    <cfRule type="expression" dxfId="4717" priority="11368" stopIfTrue="1">
      <formula>WEEKDAY(CZ$4)=6</formula>
    </cfRule>
  </conditionalFormatting>
  <conditionalFormatting sqref="DA54">
    <cfRule type="expression" dxfId="4716" priority="11365" stopIfTrue="1">
      <formula>CZ$4&lt;TODAY()</formula>
    </cfRule>
    <cfRule type="expression" dxfId="4715" priority="11366" stopIfTrue="1">
      <formula>WEEKDAY(CZ$4)=6</formula>
    </cfRule>
  </conditionalFormatting>
  <conditionalFormatting sqref="DA54">
    <cfRule type="expression" dxfId="4714" priority="11363" stopIfTrue="1">
      <formula>CZ$4&lt;TODAY()</formula>
    </cfRule>
    <cfRule type="expression" dxfId="4713" priority="11364" stopIfTrue="1">
      <formula>WEEKDAY(CZ$4)=6</formula>
    </cfRule>
  </conditionalFormatting>
  <conditionalFormatting sqref="DA54">
    <cfRule type="expression" dxfId="4712" priority="11361" stopIfTrue="1">
      <formula>CZ$4&lt;TODAY()</formula>
    </cfRule>
    <cfRule type="expression" dxfId="4711" priority="11362" stopIfTrue="1">
      <formula>WEEKDAY(CZ$4)=6</formula>
    </cfRule>
  </conditionalFormatting>
  <conditionalFormatting sqref="DA54">
    <cfRule type="expression" dxfId="4710" priority="11359" stopIfTrue="1">
      <formula>CZ$4&lt;TODAY()</formula>
    </cfRule>
    <cfRule type="expression" dxfId="4709" priority="11360" stopIfTrue="1">
      <formula>WEEKDAY(CZ$4)=6</formula>
    </cfRule>
  </conditionalFormatting>
  <conditionalFormatting sqref="DA54">
    <cfRule type="expression" dxfId="4708" priority="11357" stopIfTrue="1">
      <formula>CZ$4&lt;TODAY()</formula>
    </cfRule>
    <cfRule type="expression" dxfId="4707" priority="11358" stopIfTrue="1">
      <formula>WEEKDAY(CZ$4)=6</formula>
    </cfRule>
  </conditionalFormatting>
  <conditionalFormatting sqref="DA54">
    <cfRule type="expression" dxfId="4706" priority="11355" stopIfTrue="1">
      <formula>CZ$4&lt;TODAY()</formula>
    </cfRule>
    <cfRule type="expression" dxfId="4705" priority="11356" stopIfTrue="1">
      <formula>WEEKDAY(CZ$4)=6</formula>
    </cfRule>
  </conditionalFormatting>
  <conditionalFormatting sqref="DA54">
    <cfRule type="expression" dxfId="4704" priority="11353" stopIfTrue="1">
      <formula>CZ$4&lt;TODAY()</formula>
    </cfRule>
    <cfRule type="expression" dxfId="4703" priority="11354" stopIfTrue="1">
      <formula>WEEKDAY(CZ$4)=6</formula>
    </cfRule>
  </conditionalFormatting>
  <conditionalFormatting sqref="DA54">
    <cfRule type="expression" dxfId="4702" priority="11351" stopIfTrue="1">
      <formula>CZ$4&lt;TODAY()</formula>
    </cfRule>
    <cfRule type="expression" dxfId="4701" priority="11352" stopIfTrue="1">
      <formula>WEEKDAY(CZ$4)=6</formula>
    </cfRule>
  </conditionalFormatting>
  <conditionalFormatting sqref="DA54">
    <cfRule type="expression" dxfId="4700" priority="11349" stopIfTrue="1">
      <formula>CZ$4&lt;TODAY()</formula>
    </cfRule>
    <cfRule type="expression" dxfId="4699" priority="11350" stopIfTrue="1">
      <formula>WEEKDAY(CZ$4)=6</formula>
    </cfRule>
  </conditionalFormatting>
  <conditionalFormatting sqref="DA54">
    <cfRule type="expression" dxfId="4698" priority="11347" stopIfTrue="1">
      <formula>CZ$4&lt;TODAY()</formula>
    </cfRule>
    <cfRule type="expression" dxfId="4697" priority="11348" stopIfTrue="1">
      <formula>WEEKDAY(CZ$4)=6</formula>
    </cfRule>
  </conditionalFormatting>
  <conditionalFormatting sqref="DA54">
    <cfRule type="expression" dxfId="4696" priority="11345" stopIfTrue="1">
      <formula>CZ$4&lt;TODAY()</formula>
    </cfRule>
    <cfRule type="expression" dxfId="4695" priority="11346" stopIfTrue="1">
      <formula>WEEKDAY(CZ$4)=6</formula>
    </cfRule>
  </conditionalFormatting>
  <conditionalFormatting sqref="CZ45:DB45">
    <cfRule type="expression" dxfId="4694" priority="11340" stopIfTrue="1">
      <formula>CZ$4&lt;TODAY()</formula>
    </cfRule>
  </conditionalFormatting>
  <conditionalFormatting sqref="CZ45:DB45">
    <cfRule type="expression" dxfId="4693" priority="11339" stopIfTrue="1">
      <formula>CZ$4&lt;TODAY()</formula>
    </cfRule>
  </conditionalFormatting>
  <conditionalFormatting sqref="CZ46:DB46">
    <cfRule type="expression" dxfId="4692" priority="11338" stopIfTrue="1">
      <formula>CZ$4&lt;TODAY()</formula>
    </cfRule>
  </conditionalFormatting>
  <conditionalFormatting sqref="CZ46:DB46">
    <cfRule type="expression" dxfId="4691" priority="11337" stopIfTrue="1">
      <formula>CZ$4&lt;TODAY()</formula>
    </cfRule>
  </conditionalFormatting>
  <conditionalFormatting sqref="CW40">
    <cfRule type="expression" dxfId="4690" priority="11336" stopIfTrue="1">
      <formula>CW$4&lt;TODAY()</formula>
    </cfRule>
  </conditionalFormatting>
  <conditionalFormatting sqref="CW40">
    <cfRule type="expression" dxfId="4689" priority="11335" stopIfTrue="1">
      <formula>CW$4&lt;TODAY()</formula>
    </cfRule>
  </conditionalFormatting>
  <conditionalFormatting sqref="CZ39">
    <cfRule type="expression" dxfId="4688" priority="11334" stopIfTrue="1">
      <formula>CZ$4&lt;TODAY()</formula>
    </cfRule>
  </conditionalFormatting>
  <conditionalFormatting sqref="CZ39">
    <cfRule type="expression" dxfId="4687" priority="11333" stopIfTrue="1">
      <formula>CZ$4&lt;TODAY()</formula>
    </cfRule>
  </conditionalFormatting>
  <conditionalFormatting sqref="DH55">
    <cfRule type="expression" dxfId="4686" priority="11313" stopIfTrue="1">
      <formula>DF$4&lt;TODAY()</formula>
    </cfRule>
    <cfRule type="expression" dxfId="4685" priority="11314" stopIfTrue="1">
      <formula>WEEKDAY(DF$4)=6</formula>
    </cfRule>
  </conditionalFormatting>
  <conditionalFormatting sqref="DH56">
    <cfRule type="expression" dxfId="4684" priority="11311" stopIfTrue="1">
      <formula>DF$4&lt;TODAY()</formula>
    </cfRule>
    <cfRule type="expression" dxfId="4683" priority="11312" stopIfTrue="1">
      <formula>WEEKDAY(DF$4)=6</formula>
    </cfRule>
  </conditionalFormatting>
  <conditionalFormatting sqref="DG56">
    <cfRule type="expression" dxfId="4682" priority="11309" stopIfTrue="1">
      <formula>DF$4&lt;TODAY()</formula>
    </cfRule>
    <cfRule type="expression" dxfId="4681" priority="11310" stopIfTrue="1">
      <formula>WEEKDAY(DF$4)=6</formula>
    </cfRule>
  </conditionalFormatting>
  <conditionalFormatting sqref="DB52">
    <cfRule type="expression" dxfId="4680" priority="11283" stopIfTrue="1">
      <formula>CZ$4&lt;TODAY()</formula>
    </cfRule>
    <cfRule type="expression" dxfId="4679" priority="11284" stopIfTrue="1">
      <formula>WEEKDAY(CZ$4)=6</formula>
    </cfRule>
  </conditionalFormatting>
  <conditionalFormatting sqref="DD54">
    <cfRule type="expression" dxfId="4678" priority="11261" stopIfTrue="1">
      <formula>DC$4&lt;TODAY()</formula>
    </cfRule>
    <cfRule type="expression" dxfId="4677" priority="11262" stopIfTrue="1">
      <formula>WEEKDAY(DC$4)=6</formula>
    </cfRule>
  </conditionalFormatting>
  <conditionalFormatting sqref="DD54">
    <cfRule type="expression" dxfId="4676" priority="11259" stopIfTrue="1">
      <formula>DC$4&lt;TODAY()</formula>
    </cfRule>
    <cfRule type="expression" dxfId="4675" priority="11260" stopIfTrue="1">
      <formula>WEEKDAY(DC$4)=6</formula>
    </cfRule>
  </conditionalFormatting>
  <conditionalFormatting sqref="DD54">
    <cfRule type="expression" dxfId="4674" priority="11257" stopIfTrue="1">
      <formula>DC$4&lt;TODAY()</formula>
    </cfRule>
    <cfRule type="expression" dxfId="4673" priority="11258" stopIfTrue="1">
      <formula>WEEKDAY(DC$4)=6</formula>
    </cfRule>
  </conditionalFormatting>
  <conditionalFormatting sqref="DD54">
    <cfRule type="expression" dxfId="4672" priority="11255" stopIfTrue="1">
      <formula>DC$4&lt;TODAY()</formula>
    </cfRule>
    <cfRule type="expression" dxfId="4671" priority="11256" stopIfTrue="1">
      <formula>WEEKDAY(DC$4)=6</formula>
    </cfRule>
  </conditionalFormatting>
  <conditionalFormatting sqref="DD54">
    <cfRule type="expression" dxfId="4670" priority="11253" stopIfTrue="1">
      <formula>DC$4&lt;TODAY()</formula>
    </cfRule>
    <cfRule type="expression" dxfId="4669" priority="11254" stopIfTrue="1">
      <formula>WEEKDAY(DC$4)=6</formula>
    </cfRule>
  </conditionalFormatting>
  <conditionalFormatting sqref="DD54">
    <cfRule type="expression" dxfId="4668" priority="11251" stopIfTrue="1">
      <formula>DC$4&lt;TODAY()</formula>
    </cfRule>
    <cfRule type="expression" dxfId="4667" priority="11252" stopIfTrue="1">
      <formula>WEEKDAY(DC$4)=6</formula>
    </cfRule>
  </conditionalFormatting>
  <conditionalFormatting sqref="DD54">
    <cfRule type="expression" dxfId="4666" priority="11249" stopIfTrue="1">
      <formula>DC$4&lt;TODAY()</formula>
    </cfRule>
    <cfRule type="expression" dxfId="4665" priority="11250" stopIfTrue="1">
      <formula>WEEKDAY(DC$4)=6</formula>
    </cfRule>
  </conditionalFormatting>
  <conditionalFormatting sqref="DD54">
    <cfRule type="expression" dxfId="4664" priority="11247" stopIfTrue="1">
      <formula>DC$4&lt;TODAY()</formula>
    </cfRule>
    <cfRule type="expression" dxfId="4663" priority="11248" stopIfTrue="1">
      <formula>WEEKDAY(DC$4)=6</formula>
    </cfRule>
  </conditionalFormatting>
  <conditionalFormatting sqref="DD54">
    <cfRule type="expression" dxfId="4662" priority="11245" stopIfTrue="1">
      <formula>DC$4&lt;TODAY()</formula>
    </cfRule>
    <cfRule type="expression" dxfId="4661" priority="11246" stopIfTrue="1">
      <formula>WEEKDAY(DC$4)=6</formula>
    </cfRule>
  </conditionalFormatting>
  <conditionalFormatting sqref="DD54">
    <cfRule type="expression" dxfId="4660" priority="11243" stopIfTrue="1">
      <formula>DC$4&lt;TODAY()</formula>
    </cfRule>
    <cfRule type="expression" dxfId="4659" priority="11244" stopIfTrue="1">
      <formula>WEEKDAY(DC$4)=6</formula>
    </cfRule>
  </conditionalFormatting>
  <conditionalFormatting sqref="DD54">
    <cfRule type="expression" dxfId="4658" priority="11241" stopIfTrue="1">
      <formula>DC$4&lt;TODAY()</formula>
    </cfRule>
    <cfRule type="expression" dxfId="4657" priority="11242" stopIfTrue="1">
      <formula>WEEKDAY(DC$4)=6</formula>
    </cfRule>
  </conditionalFormatting>
  <conditionalFormatting sqref="DD54">
    <cfRule type="expression" dxfId="4656" priority="11239" stopIfTrue="1">
      <formula>DC$4&lt;TODAY()</formula>
    </cfRule>
    <cfRule type="expression" dxfId="4655" priority="11240" stopIfTrue="1">
      <formula>WEEKDAY(DC$4)=6</formula>
    </cfRule>
  </conditionalFormatting>
  <conditionalFormatting sqref="DK54">
    <cfRule type="expression" dxfId="4654" priority="11237" stopIfTrue="1">
      <formula>DI$4&lt;TODAY()</formula>
    </cfRule>
    <cfRule type="expression" dxfId="4653" priority="11238" stopIfTrue="1">
      <formula>WEEKDAY(DI$4)=6</formula>
    </cfRule>
  </conditionalFormatting>
  <conditionalFormatting sqref="DK54">
    <cfRule type="expression" dxfId="4652" priority="11235" stopIfTrue="1">
      <formula>DI$4&lt;TODAY()</formula>
    </cfRule>
    <cfRule type="expression" dxfId="4651" priority="11236" stopIfTrue="1">
      <formula>WEEKDAY(DI$4)=6</formula>
    </cfRule>
  </conditionalFormatting>
  <conditionalFormatting sqref="DJ54">
    <cfRule type="expression" dxfId="4650" priority="11233" stopIfTrue="1">
      <formula>DI$4&lt;TODAY()</formula>
    </cfRule>
    <cfRule type="expression" dxfId="4649" priority="11234" stopIfTrue="1">
      <formula>WEEKDAY(DI$4)=6</formula>
    </cfRule>
  </conditionalFormatting>
  <conditionalFormatting sqref="DJ54">
    <cfRule type="expression" dxfId="4648" priority="11231" stopIfTrue="1">
      <formula>DI$4&lt;TODAY()</formula>
    </cfRule>
    <cfRule type="expression" dxfId="4647" priority="11232" stopIfTrue="1">
      <formula>WEEKDAY(DI$4)=6</formula>
    </cfRule>
  </conditionalFormatting>
  <conditionalFormatting sqref="DJ54">
    <cfRule type="expression" dxfId="4646" priority="11229" stopIfTrue="1">
      <formula>DI$4&lt;TODAY()</formula>
    </cfRule>
    <cfRule type="expression" dxfId="4645" priority="11230" stopIfTrue="1">
      <formula>WEEKDAY(DI$4)=6</formula>
    </cfRule>
  </conditionalFormatting>
  <conditionalFormatting sqref="DJ54">
    <cfRule type="expression" dxfId="4644" priority="11227" stopIfTrue="1">
      <formula>DI$4&lt;TODAY()</formula>
    </cfRule>
    <cfRule type="expression" dxfId="4643" priority="11228" stopIfTrue="1">
      <formula>WEEKDAY(DI$4)=6</formula>
    </cfRule>
  </conditionalFormatting>
  <conditionalFormatting sqref="DJ54">
    <cfRule type="expression" dxfId="4642" priority="11225" stopIfTrue="1">
      <formula>DI$4&lt;TODAY()</formula>
    </cfRule>
    <cfRule type="expression" dxfId="4641" priority="11226" stopIfTrue="1">
      <formula>WEEKDAY(DI$4)=6</formula>
    </cfRule>
  </conditionalFormatting>
  <conditionalFormatting sqref="DJ54">
    <cfRule type="expression" dxfId="4640" priority="11223" stopIfTrue="1">
      <formula>DI$4&lt;TODAY()</formula>
    </cfRule>
    <cfRule type="expression" dxfId="4639" priority="11224" stopIfTrue="1">
      <formula>WEEKDAY(DI$4)=6</formula>
    </cfRule>
  </conditionalFormatting>
  <conditionalFormatting sqref="DJ54">
    <cfRule type="expression" dxfId="4638" priority="11221" stopIfTrue="1">
      <formula>DI$4&lt;TODAY()</formula>
    </cfRule>
    <cfRule type="expression" dxfId="4637" priority="11222" stopIfTrue="1">
      <formula>WEEKDAY(DI$4)=6</formula>
    </cfRule>
  </conditionalFormatting>
  <conditionalFormatting sqref="DJ54">
    <cfRule type="expression" dxfId="4636" priority="11219" stopIfTrue="1">
      <formula>DI$4&lt;TODAY()</formula>
    </cfRule>
    <cfRule type="expression" dxfId="4635" priority="11220" stopIfTrue="1">
      <formula>WEEKDAY(DI$4)=6</formula>
    </cfRule>
  </conditionalFormatting>
  <conditionalFormatting sqref="DJ54">
    <cfRule type="expression" dxfId="4634" priority="11217" stopIfTrue="1">
      <formula>DI$4&lt;TODAY()</formula>
    </cfRule>
    <cfRule type="expression" dxfId="4633" priority="11218" stopIfTrue="1">
      <formula>WEEKDAY(DI$4)=6</formula>
    </cfRule>
  </conditionalFormatting>
  <conditionalFormatting sqref="DJ54">
    <cfRule type="expression" dxfId="4632" priority="11215" stopIfTrue="1">
      <formula>DI$4&lt;TODAY()</formula>
    </cfRule>
    <cfRule type="expression" dxfId="4631" priority="11216" stopIfTrue="1">
      <formula>WEEKDAY(DI$4)=6</formula>
    </cfRule>
  </conditionalFormatting>
  <conditionalFormatting sqref="DJ54">
    <cfRule type="expression" dxfId="4630" priority="11213" stopIfTrue="1">
      <formula>DI$4&lt;TODAY()</formula>
    </cfRule>
    <cfRule type="expression" dxfId="4629" priority="11214" stopIfTrue="1">
      <formula>WEEKDAY(DI$4)=6</formula>
    </cfRule>
  </conditionalFormatting>
  <conditionalFormatting sqref="DJ54">
    <cfRule type="expression" dxfId="4628" priority="11211" stopIfTrue="1">
      <formula>DI$4&lt;TODAY()</formula>
    </cfRule>
    <cfRule type="expression" dxfId="4627" priority="11212" stopIfTrue="1">
      <formula>WEEKDAY(DI$4)=6</formula>
    </cfRule>
  </conditionalFormatting>
  <conditionalFormatting sqref="DF58">
    <cfRule type="expression" dxfId="4626" priority="11209" stopIfTrue="1">
      <formula>DF$4&lt;TODAY()</formula>
    </cfRule>
    <cfRule type="expression" dxfId="4625" priority="11210" stopIfTrue="1">
      <formula>WEEKDAY(DF$4)=6</formula>
    </cfRule>
  </conditionalFormatting>
  <conditionalFormatting sqref="DG58">
    <cfRule type="expression" dxfId="4624" priority="11207" stopIfTrue="1">
      <formula>DF$4&lt;TODAY()</formula>
    </cfRule>
    <cfRule type="expression" dxfId="4623" priority="11208" stopIfTrue="1">
      <formula>WEEKDAY(DF$4)=6</formula>
    </cfRule>
  </conditionalFormatting>
  <conditionalFormatting sqref="DG58">
    <cfRule type="expression" dxfId="4622" priority="11205" stopIfTrue="1">
      <formula>DF$4&lt;TODAY()</formula>
    </cfRule>
    <cfRule type="expression" dxfId="4621" priority="11206" stopIfTrue="1">
      <formula>WEEKDAY(DF$4)=6</formula>
    </cfRule>
  </conditionalFormatting>
  <conditionalFormatting sqref="DG58">
    <cfRule type="expression" dxfId="4620" priority="11203" stopIfTrue="1">
      <formula>DF$4&lt;TODAY()</formula>
    </cfRule>
    <cfRule type="expression" dxfId="4619" priority="11204" stopIfTrue="1">
      <formula>WEEKDAY(DF$4)=6</formula>
    </cfRule>
  </conditionalFormatting>
  <conditionalFormatting sqref="DG58">
    <cfRule type="expression" dxfId="4618" priority="11201" stopIfTrue="1">
      <formula>DF$4&lt;TODAY()</formula>
    </cfRule>
    <cfRule type="expression" dxfId="4617" priority="11202" stopIfTrue="1">
      <formula>WEEKDAY(DF$4)=6</formula>
    </cfRule>
  </conditionalFormatting>
  <conditionalFormatting sqref="DG58">
    <cfRule type="expression" dxfId="4616" priority="11199" stopIfTrue="1">
      <formula>DF$4&lt;TODAY()</formula>
    </cfRule>
    <cfRule type="expression" dxfId="4615" priority="11200" stopIfTrue="1">
      <formula>WEEKDAY(DF$4)=6</formula>
    </cfRule>
  </conditionalFormatting>
  <conditionalFormatting sqref="DG58">
    <cfRule type="expression" dxfId="4614" priority="11197" stopIfTrue="1">
      <formula>DF$4&lt;TODAY()</formula>
    </cfRule>
    <cfRule type="expression" dxfId="4613" priority="11198" stopIfTrue="1">
      <formula>WEEKDAY(DF$4)=6</formula>
    </cfRule>
  </conditionalFormatting>
  <conditionalFormatting sqref="DG58">
    <cfRule type="expression" dxfId="4612" priority="11195" stopIfTrue="1">
      <formula>DF$4&lt;TODAY()</formula>
    </cfRule>
    <cfRule type="expression" dxfId="4611" priority="11196" stopIfTrue="1">
      <formula>WEEKDAY(DF$4)=6</formula>
    </cfRule>
  </conditionalFormatting>
  <conditionalFormatting sqref="DG58">
    <cfRule type="expression" dxfId="4610" priority="11193" stopIfTrue="1">
      <formula>DF$4&lt;TODAY()</formula>
    </cfRule>
    <cfRule type="expression" dxfId="4609" priority="11194" stopIfTrue="1">
      <formula>WEEKDAY(DF$4)=6</formula>
    </cfRule>
  </conditionalFormatting>
  <conditionalFormatting sqref="DG58">
    <cfRule type="expression" dxfId="4608" priority="11191" stopIfTrue="1">
      <formula>DF$4&lt;TODAY()</formula>
    </cfRule>
    <cfRule type="expression" dxfId="4607" priority="11192" stopIfTrue="1">
      <formula>WEEKDAY(DF$4)=6</formula>
    </cfRule>
  </conditionalFormatting>
  <conditionalFormatting sqref="DG58">
    <cfRule type="expression" dxfId="4606" priority="11189" stopIfTrue="1">
      <formula>DF$4&lt;TODAY()</formula>
    </cfRule>
    <cfRule type="expression" dxfId="4605" priority="11190" stopIfTrue="1">
      <formula>WEEKDAY(DF$4)=6</formula>
    </cfRule>
  </conditionalFormatting>
  <conditionalFormatting sqref="DG58">
    <cfRule type="expression" dxfId="4604" priority="11187" stopIfTrue="1">
      <formula>DF$4&lt;TODAY()</formula>
    </cfRule>
    <cfRule type="expression" dxfId="4603" priority="11188" stopIfTrue="1">
      <formula>WEEKDAY(DF$4)=6</formula>
    </cfRule>
  </conditionalFormatting>
  <conditionalFormatting sqref="DG58">
    <cfRule type="expression" dxfId="4602" priority="11185" stopIfTrue="1">
      <formula>DF$4&lt;TODAY()</formula>
    </cfRule>
    <cfRule type="expression" dxfId="4601" priority="11186" stopIfTrue="1">
      <formula>WEEKDAY(DF$4)=6</formula>
    </cfRule>
  </conditionalFormatting>
  <conditionalFormatting sqref="DC40">
    <cfRule type="expression" dxfId="4600" priority="11176" stopIfTrue="1">
      <formula>DC$4&lt;TODAY()</formula>
    </cfRule>
  </conditionalFormatting>
  <conditionalFormatting sqref="DC40">
    <cfRule type="expression" dxfId="4599" priority="11175" stopIfTrue="1">
      <formula>DC$4&lt;TODAY()</formula>
    </cfRule>
  </conditionalFormatting>
  <conditionalFormatting sqref="DC43">
    <cfRule type="expression" dxfId="4598" priority="11174" stopIfTrue="1">
      <formula>DC$4&lt;TODAY()</formula>
    </cfRule>
  </conditionalFormatting>
  <conditionalFormatting sqref="DC43:DE43">
    <cfRule type="expression" dxfId="4597" priority="11173" stopIfTrue="1">
      <formula>DC$4&lt;TODAY()</formula>
    </cfRule>
  </conditionalFormatting>
  <conditionalFormatting sqref="DC42:DE42">
    <cfRule type="expression" dxfId="4596" priority="11172" stopIfTrue="1">
      <formula>DC$4&lt;TODAY()</formula>
    </cfRule>
  </conditionalFormatting>
  <conditionalFormatting sqref="DC42:DE42">
    <cfRule type="expression" dxfId="4595" priority="11171" stopIfTrue="1">
      <formula>DC$4&lt;TODAY()</formula>
    </cfRule>
  </conditionalFormatting>
  <conditionalFormatting sqref="DC44:DE44">
    <cfRule type="expression" dxfId="4594" priority="11168" stopIfTrue="1">
      <formula>DC$4&lt;TODAY()</formula>
    </cfRule>
  </conditionalFormatting>
  <conditionalFormatting sqref="DC44:DE44">
    <cfRule type="expression" dxfId="4593" priority="11167" stopIfTrue="1">
      <formula>DC$4&lt;TODAY()</formula>
    </cfRule>
  </conditionalFormatting>
  <conditionalFormatting sqref="DC45:DE45">
    <cfRule type="expression" dxfId="4592" priority="11166" stopIfTrue="1">
      <formula>DC$4&lt;TODAY()</formula>
    </cfRule>
  </conditionalFormatting>
  <conditionalFormatting sqref="DC45:DE45">
    <cfRule type="expression" dxfId="4591" priority="11165" stopIfTrue="1">
      <formula>DC$4&lt;TODAY()</formula>
    </cfRule>
  </conditionalFormatting>
  <conditionalFormatting sqref="DC46:DE46">
    <cfRule type="expression" dxfId="4590" priority="11164" stopIfTrue="1">
      <formula>DC$4&lt;TODAY()</formula>
    </cfRule>
  </conditionalFormatting>
  <conditionalFormatting sqref="DC46:DE46">
    <cfRule type="expression" dxfId="4589" priority="11163" stopIfTrue="1">
      <formula>DC$4&lt;TODAY()</formula>
    </cfRule>
  </conditionalFormatting>
  <conditionalFormatting sqref="CZ42">
    <cfRule type="expression" dxfId="4588" priority="11162" stopIfTrue="1">
      <formula>CZ$4&lt;TODAY()</formula>
    </cfRule>
  </conditionalFormatting>
  <conditionalFormatting sqref="CZ42">
    <cfRule type="expression" dxfId="4587" priority="11161" stopIfTrue="1">
      <formula>CZ$4&lt;TODAY()</formula>
    </cfRule>
  </conditionalFormatting>
  <conditionalFormatting sqref="DB51">
    <cfRule type="expression" dxfId="4586" priority="11159" stopIfTrue="1">
      <formula>CZ$4&lt;TODAY()</formula>
    </cfRule>
    <cfRule type="expression" dxfId="4585" priority="11160" stopIfTrue="1">
      <formula>WEEKDAY(CZ$4)=6</formula>
    </cfRule>
  </conditionalFormatting>
  <conditionalFormatting sqref="DA51">
    <cfRule type="expression" dxfId="4584" priority="11157" stopIfTrue="1">
      <formula>CZ$4&lt;TODAY()</formula>
    </cfRule>
    <cfRule type="expression" dxfId="4583" priority="11158" stopIfTrue="1">
      <formula>WEEKDAY(CZ$4)=6</formula>
    </cfRule>
  </conditionalFormatting>
  <conditionalFormatting sqref="DA51">
    <cfRule type="expression" dxfId="4582" priority="11155" stopIfTrue="1">
      <formula>CZ$4&lt;TODAY()</formula>
    </cfRule>
    <cfRule type="expression" dxfId="4581" priority="11156" stopIfTrue="1">
      <formula>WEEKDAY(CZ$4)=6</formula>
    </cfRule>
  </conditionalFormatting>
  <conditionalFormatting sqref="DA51">
    <cfRule type="expression" dxfId="4580" priority="11153" stopIfTrue="1">
      <formula>CZ$4&lt;TODAY()</formula>
    </cfRule>
    <cfRule type="expression" dxfId="4579" priority="11154" stopIfTrue="1">
      <formula>WEEKDAY(CZ$4)=6</formula>
    </cfRule>
  </conditionalFormatting>
  <conditionalFormatting sqref="DA51">
    <cfRule type="expression" dxfId="4578" priority="11151" stopIfTrue="1">
      <formula>CZ$4&lt;TODAY()</formula>
    </cfRule>
    <cfRule type="expression" dxfId="4577" priority="11152" stopIfTrue="1">
      <formula>WEEKDAY(CZ$4)=6</formula>
    </cfRule>
  </conditionalFormatting>
  <conditionalFormatting sqref="DA51">
    <cfRule type="expression" dxfId="4576" priority="11149" stopIfTrue="1">
      <formula>CZ$4&lt;TODAY()</formula>
    </cfRule>
    <cfRule type="expression" dxfId="4575" priority="11150" stopIfTrue="1">
      <formula>WEEKDAY(CZ$4)=6</formula>
    </cfRule>
  </conditionalFormatting>
  <conditionalFormatting sqref="DA51">
    <cfRule type="expression" dxfId="4574" priority="11147" stopIfTrue="1">
      <formula>CZ$4&lt;TODAY()</formula>
    </cfRule>
    <cfRule type="expression" dxfId="4573" priority="11148" stopIfTrue="1">
      <formula>WEEKDAY(CZ$4)=6</formula>
    </cfRule>
  </conditionalFormatting>
  <conditionalFormatting sqref="DA51">
    <cfRule type="expression" dxfId="4572" priority="11145" stopIfTrue="1">
      <formula>CZ$4&lt;TODAY()</formula>
    </cfRule>
    <cfRule type="expression" dxfId="4571" priority="11146" stopIfTrue="1">
      <formula>WEEKDAY(CZ$4)=6</formula>
    </cfRule>
  </conditionalFormatting>
  <conditionalFormatting sqref="DA51">
    <cfRule type="expression" dxfId="4570" priority="11143" stopIfTrue="1">
      <formula>CZ$4&lt;TODAY()</formula>
    </cfRule>
    <cfRule type="expression" dxfId="4569" priority="11144" stopIfTrue="1">
      <formula>WEEKDAY(CZ$4)=6</formula>
    </cfRule>
  </conditionalFormatting>
  <conditionalFormatting sqref="DA51">
    <cfRule type="expression" dxfId="4568" priority="11141" stopIfTrue="1">
      <formula>CZ$4&lt;TODAY()</formula>
    </cfRule>
    <cfRule type="expression" dxfId="4567" priority="11142" stopIfTrue="1">
      <formula>WEEKDAY(CZ$4)=6</formula>
    </cfRule>
  </conditionalFormatting>
  <conditionalFormatting sqref="DA52">
    <cfRule type="expression" dxfId="4566" priority="11139" stopIfTrue="1">
      <formula>CZ$4&lt;TODAY()</formula>
    </cfRule>
    <cfRule type="expression" dxfId="4565" priority="11140" stopIfTrue="1">
      <formula>WEEKDAY(CZ$4)=6</formula>
    </cfRule>
  </conditionalFormatting>
  <conditionalFormatting sqref="DA52">
    <cfRule type="expression" dxfId="4564" priority="11137" stopIfTrue="1">
      <formula>CZ$4&lt;TODAY()</formula>
    </cfRule>
    <cfRule type="expression" dxfId="4563" priority="11138" stopIfTrue="1">
      <formula>WEEKDAY(CZ$4)=6</formula>
    </cfRule>
  </conditionalFormatting>
  <conditionalFormatting sqref="DA52">
    <cfRule type="expression" dxfId="4562" priority="11135" stopIfTrue="1">
      <formula>CZ$4&lt;TODAY()</formula>
    </cfRule>
    <cfRule type="expression" dxfId="4561" priority="11136" stopIfTrue="1">
      <formula>WEEKDAY(CZ$4)=6</formula>
    </cfRule>
  </conditionalFormatting>
  <conditionalFormatting sqref="DA52">
    <cfRule type="expression" dxfId="4560" priority="11133" stopIfTrue="1">
      <formula>CZ$4&lt;TODAY()</formula>
    </cfRule>
    <cfRule type="expression" dxfId="4559" priority="11134" stopIfTrue="1">
      <formula>WEEKDAY(CZ$4)=6</formula>
    </cfRule>
  </conditionalFormatting>
  <conditionalFormatting sqref="DA52">
    <cfRule type="expression" dxfId="4558" priority="11131" stopIfTrue="1">
      <formula>CZ$4&lt;TODAY()</formula>
    </cfRule>
    <cfRule type="expression" dxfId="4557" priority="11132" stopIfTrue="1">
      <formula>WEEKDAY(CZ$4)=6</formula>
    </cfRule>
  </conditionalFormatting>
  <conditionalFormatting sqref="DA52">
    <cfRule type="expression" dxfId="4556" priority="11129" stopIfTrue="1">
      <formula>CZ$4&lt;TODAY()</formula>
    </cfRule>
    <cfRule type="expression" dxfId="4555" priority="11130" stopIfTrue="1">
      <formula>WEEKDAY(CZ$4)=6</formula>
    </cfRule>
  </conditionalFormatting>
  <conditionalFormatting sqref="DA52">
    <cfRule type="expression" dxfId="4554" priority="11127" stopIfTrue="1">
      <formula>CZ$4&lt;TODAY()</formula>
    </cfRule>
    <cfRule type="expression" dxfId="4553" priority="11128" stopIfTrue="1">
      <formula>WEEKDAY(CZ$4)=6</formula>
    </cfRule>
  </conditionalFormatting>
  <conditionalFormatting sqref="DA52">
    <cfRule type="expression" dxfId="4552" priority="11125" stopIfTrue="1">
      <formula>CZ$4&lt;TODAY()</formula>
    </cfRule>
    <cfRule type="expression" dxfId="4551" priority="11126" stopIfTrue="1">
      <formula>WEEKDAY(CZ$4)=6</formula>
    </cfRule>
  </conditionalFormatting>
  <conditionalFormatting sqref="DA52">
    <cfRule type="expression" dxfId="4550" priority="11123" stopIfTrue="1">
      <formula>CZ$4&lt;TODAY()</formula>
    </cfRule>
    <cfRule type="expression" dxfId="4549" priority="11124" stopIfTrue="1">
      <formula>WEEKDAY(CZ$4)=6</formula>
    </cfRule>
  </conditionalFormatting>
  <conditionalFormatting sqref="DA52">
    <cfRule type="expression" dxfId="4548" priority="11121" stopIfTrue="1">
      <formula>CZ$4&lt;TODAY()</formula>
    </cfRule>
    <cfRule type="expression" dxfId="4547" priority="11122" stopIfTrue="1">
      <formula>WEEKDAY(CZ$4)=6</formula>
    </cfRule>
  </conditionalFormatting>
  <conditionalFormatting sqref="DA52">
    <cfRule type="expression" dxfId="4546" priority="11119" stopIfTrue="1">
      <formula>CZ$4&lt;TODAY()</formula>
    </cfRule>
    <cfRule type="expression" dxfId="4545" priority="11120" stopIfTrue="1">
      <formula>WEEKDAY(CZ$4)=6</formula>
    </cfRule>
  </conditionalFormatting>
  <conditionalFormatting sqref="DA52">
    <cfRule type="expression" dxfId="4544" priority="11117" stopIfTrue="1">
      <formula>CZ$4&lt;TODAY()</formula>
    </cfRule>
    <cfRule type="expression" dxfId="4543" priority="11118" stopIfTrue="1">
      <formula>WEEKDAY(CZ$4)=6</formula>
    </cfRule>
  </conditionalFormatting>
  <conditionalFormatting sqref="DF50">
    <cfRule type="expression" dxfId="4542" priority="11115" stopIfTrue="1">
      <formula>DF$4&lt;TODAY()</formula>
    </cfRule>
    <cfRule type="expression" dxfId="4541" priority="11116" stopIfTrue="1">
      <formula>WEEKDAY(DF$4)=6</formula>
    </cfRule>
  </conditionalFormatting>
  <conditionalFormatting sqref="DG50">
    <cfRule type="expression" dxfId="4540" priority="11113" stopIfTrue="1">
      <formula>DF$4&lt;TODAY()</formula>
    </cfRule>
    <cfRule type="expression" dxfId="4539" priority="11114" stopIfTrue="1">
      <formula>WEEKDAY(DF$4)=6</formula>
    </cfRule>
  </conditionalFormatting>
  <conditionalFormatting sqref="DG50">
    <cfRule type="expression" dxfId="4538" priority="11111" stopIfTrue="1">
      <formula>DF$4&lt;TODAY()</formula>
    </cfRule>
    <cfRule type="expression" dxfId="4537" priority="11112" stopIfTrue="1">
      <formula>WEEKDAY(DF$4)=6</formula>
    </cfRule>
  </conditionalFormatting>
  <conditionalFormatting sqref="DG50">
    <cfRule type="expression" dxfId="4536" priority="11109" stopIfTrue="1">
      <formula>DF$4&lt;TODAY()</formula>
    </cfRule>
    <cfRule type="expression" dxfId="4535" priority="11110" stopIfTrue="1">
      <formula>WEEKDAY(DF$4)=6</formula>
    </cfRule>
  </conditionalFormatting>
  <conditionalFormatting sqref="DG50">
    <cfRule type="expression" dxfId="4534" priority="11107" stopIfTrue="1">
      <formula>DF$4&lt;TODAY()</formula>
    </cfRule>
    <cfRule type="expression" dxfId="4533" priority="11108" stopIfTrue="1">
      <formula>WEEKDAY(DF$4)=6</formula>
    </cfRule>
  </conditionalFormatting>
  <conditionalFormatting sqref="DG50">
    <cfRule type="expression" dxfId="4532" priority="11105" stopIfTrue="1">
      <formula>DF$4&lt;TODAY()</formula>
    </cfRule>
    <cfRule type="expression" dxfId="4531" priority="11106" stopIfTrue="1">
      <formula>WEEKDAY(DF$4)=6</formula>
    </cfRule>
  </conditionalFormatting>
  <conditionalFormatting sqref="DG50">
    <cfRule type="expression" dxfId="4530" priority="11103" stopIfTrue="1">
      <formula>DF$4&lt;TODAY()</formula>
    </cfRule>
    <cfRule type="expression" dxfId="4529" priority="11104" stopIfTrue="1">
      <formula>WEEKDAY(DF$4)=6</formula>
    </cfRule>
  </conditionalFormatting>
  <conditionalFormatting sqref="DG50">
    <cfRule type="expression" dxfId="4528" priority="11101" stopIfTrue="1">
      <formula>DF$4&lt;TODAY()</formula>
    </cfRule>
    <cfRule type="expression" dxfId="4527" priority="11102" stopIfTrue="1">
      <formula>WEEKDAY(DF$4)=6</formula>
    </cfRule>
  </conditionalFormatting>
  <conditionalFormatting sqref="DG50">
    <cfRule type="expression" dxfId="4526" priority="11099" stopIfTrue="1">
      <formula>DF$4&lt;TODAY()</formula>
    </cfRule>
    <cfRule type="expression" dxfId="4525" priority="11100" stopIfTrue="1">
      <formula>WEEKDAY(DF$4)=6</formula>
    </cfRule>
  </conditionalFormatting>
  <conditionalFormatting sqref="DG50">
    <cfRule type="expression" dxfId="4524" priority="11097" stopIfTrue="1">
      <formula>DF$4&lt;TODAY()</formula>
    </cfRule>
    <cfRule type="expression" dxfId="4523" priority="11098" stopIfTrue="1">
      <formula>WEEKDAY(DF$4)=6</formula>
    </cfRule>
  </conditionalFormatting>
  <conditionalFormatting sqref="DF51">
    <cfRule type="expression" dxfId="4522" priority="11095" stopIfTrue="1">
      <formula>DF$4&lt;TODAY()</formula>
    </cfRule>
    <cfRule type="expression" dxfId="4521" priority="11096" stopIfTrue="1">
      <formula>WEEKDAY(DF$4)=6</formula>
    </cfRule>
  </conditionalFormatting>
  <conditionalFormatting sqref="DG51">
    <cfRule type="expression" dxfId="4520" priority="11093" stopIfTrue="1">
      <formula>DF$4&lt;TODAY()</formula>
    </cfRule>
    <cfRule type="expression" dxfId="4519" priority="11094" stopIfTrue="1">
      <formula>WEEKDAY(DF$4)=6</formula>
    </cfRule>
  </conditionalFormatting>
  <conditionalFormatting sqref="DG51">
    <cfRule type="expression" dxfId="4518" priority="11091" stopIfTrue="1">
      <formula>DF$4&lt;TODAY()</formula>
    </cfRule>
    <cfRule type="expression" dxfId="4517" priority="11092" stopIfTrue="1">
      <formula>WEEKDAY(DF$4)=6</formula>
    </cfRule>
  </conditionalFormatting>
  <conditionalFormatting sqref="DG51">
    <cfRule type="expression" dxfId="4516" priority="11089" stopIfTrue="1">
      <formula>DF$4&lt;TODAY()</formula>
    </cfRule>
    <cfRule type="expression" dxfId="4515" priority="11090" stopIfTrue="1">
      <formula>WEEKDAY(DF$4)=6</formula>
    </cfRule>
  </conditionalFormatting>
  <conditionalFormatting sqref="DG51">
    <cfRule type="expression" dxfId="4514" priority="11087" stopIfTrue="1">
      <formula>DF$4&lt;TODAY()</formula>
    </cfRule>
    <cfRule type="expression" dxfId="4513" priority="11088" stopIfTrue="1">
      <formula>WEEKDAY(DF$4)=6</formula>
    </cfRule>
  </conditionalFormatting>
  <conditionalFormatting sqref="DG51">
    <cfRule type="expression" dxfId="4512" priority="11085" stopIfTrue="1">
      <formula>DF$4&lt;TODAY()</formula>
    </cfRule>
    <cfRule type="expression" dxfId="4511" priority="11086" stopIfTrue="1">
      <formula>WEEKDAY(DF$4)=6</formula>
    </cfRule>
  </conditionalFormatting>
  <conditionalFormatting sqref="DG51">
    <cfRule type="expression" dxfId="4510" priority="11083" stopIfTrue="1">
      <formula>DF$4&lt;TODAY()</formula>
    </cfRule>
    <cfRule type="expression" dxfId="4509" priority="11084" stopIfTrue="1">
      <formula>WEEKDAY(DF$4)=6</formula>
    </cfRule>
  </conditionalFormatting>
  <conditionalFormatting sqref="DG51">
    <cfRule type="expression" dxfId="4508" priority="11081" stopIfTrue="1">
      <formula>DF$4&lt;TODAY()</formula>
    </cfRule>
    <cfRule type="expression" dxfId="4507" priority="11082" stopIfTrue="1">
      <formula>WEEKDAY(DF$4)=6</formula>
    </cfRule>
  </conditionalFormatting>
  <conditionalFormatting sqref="DG51">
    <cfRule type="expression" dxfId="4506" priority="11079" stopIfTrue="1">
      <formula>DF$4&lt;TODAY()</formula>
    </cfRule>
    <cfRule type="expression" dxfId="4505" priority="11080" stopIfTrue="1">
      <formula>WEEKDAY(DF$4)=6</formula>
    </cfRule>
  </conditionalFormatting>
  <conditionalFormatting sqref="DG51">
    <cfRule type="expression" dxfId="4504" priority="11077" stopIfTrue="1">
      <formula>DF$4&lt;TODAY()</formula>
    </cfRule>
    <cfRule type="expression" dxfId="4503" priority="11078" stopIfTrue="1">
      <formula>WEEKDAY(DF$4)=6</formula>
    </cfRule>
  </conditionalFormatting>
  <conditionalFormatting sqref="DG51">
    <cfRule type="expression" dxfId="4502" priority="11075" stopIfTrue="1">
      <formula>DF$4&lt;TODAY()</formula>
    </cfRule>
    <cfRule type="expression" dxfId="4501" priority="11076" stopIfTrue="1">
      <formula>WEEKDAY(DF$4)=6</formula>
    </cfRule>
  </conditionalFormatting>
  <conditionalFormatting sqref="DG51">
    <cfRule type="expression" dxfId="4500" priority="11073" stopIfTrue="1">
      <formula>DF$4&lt;TODAY()</formula>
    </cfRule>
    <cfRule type="expression" dxfId="4499" priority="11074" stopIfTrue="1">
      <formula>WEEKDAY(DF$4)=6</formula>
    </cfRule>
  </conditionalFormatting>
  <conditionalFormatting sqref="DG51">
    <cfRule type="expression" dxfId="4498" priority="11071" stopIfTrue="1">
      <formula>DF$4&lt;TODAY()</formula>
    </cfRule>
    <cfRule type="expression" dxfId="4497" priority="11072" stopIfTrue="1">
      <formula>WEEKDAY(DF$4)=6</formula>
    </cfRule>
  </conditionalFormatting>
  <conditionalFormatting sqref="DH52">
    <cfRule type="expression" dxfId="4496" priority="11069" stopIfTrue="1">
      <formula>DF$4&lt;TODAY()</formula>
    </cfRule>
    <cfRule type="expression" dxfId="4495" priority="11070" stopIfTrue="1">
      <formula>WEEKDAY(DF$4)=6</formula>
    </cfRule>
  </conditionalFormatting>
  <conditionalFormatting sqref="DH53">
    <cfRule type="expression" dxfId="4494" priority="11067" stopIfTrue="1">
      <formula>DF$4&lt;TODAY()</formula>
    </cfRule>
    <cfRule type="expression" dxfId="4493" priority="11068" stopIfTrue="1">
      <formula>WEEKDAY(DF$4)=6</formula>
    </cfRule>
  </conditionalFormatting>
  <conditionalFormatting sqref="DG52">
    <cfRule type="expression" dxfId="4492" priority="11063" stopIfTrue="1">
      <formula>DF$4&lt;TODAY()</formula>
    </cfRule>
    <cfRule type="expression" dxfId="4491" priority="11064" stopIfTrue="1">
      <formula>WEEKDAY(DF$4)=6</formula>
    </cfRule>
  </conditionalFormatting>
  <conditionalFormatting sqref="DG52">
    <cfRule type="expression" dxfId="4490" priority="11061" stopIfTrue="1">
      <formula>DF$4&lt;TODAY()</formula>
    </cfRule>
    <cfRule type="expression" dxfId="4489" priority="11062" stopIfTrue="1">
      <formula>WEEKDAY(DF$4)=6</formula>
    </cfRule>
  </conditionalFormatting>
  <conditionalFormatting sqref="DG52">
    <cfRule type="expression" dxfId="4488" priority="11059" stopIfTrue="1">
      <formula>DF$4&lt;TODAY()</formula>
    </cfRule>
    <cfRule type="expression" dxfId="4487" priority="11060" stopIfTrue="1">
      <formula>WEEKDAY(DF$4)=6</formula>
    </cfRule>
  </conditionalFormatting>
  <conditionalFormatting sqref="DG52">
    <cfRule type="expression" dxfId="4486" priority="11057" stopIfTrue="1">
      <formula>DF$4&lt;TODAY()</formula>
    </cfRule>
    <cfRule type="expression" dxfId="4485" priority="11058" stopIfTrue="1">
      <formula>WEEKDAY(DF$4)=6</formula>
    </cfRule>
  </conditionalFormatting>
  <conditionalFormatting sqref="DG52">
    <cfRule type="expression" dxfId="4484" priority="11055" stopIfTrue="1">
      <formula>DF$4&lt;TODAY()</formula>
    </cfRule>
    <cfRule type="expression" dxfId="4483" priority="11056" stopIfTrue="1">
      <formula>WEEKDAY(DF$4)=6</formula>
    </cfRule>
  </conditionalFormatting>
  <conditionalFormatting sqref="DG52">
    <cfRule type="expression" dxfId="4482" priority="11053" stopIfTrue="1">
      <formula>DF$4&lt;TODAY()</formula>
    </cfRule>
    <cfRule type="expression" dxfId="4481" priority="11054" stopIfTrue="1">
      <formula>WEEKDAY(DF$4)=6</formula>
    </cfRule>
  </conditionalFormatting>
  <conditionalFormatting sqref="DG52">
    <cfRule type="expression" dxfId="4480" priority="11051" stopIfTrue="1">
      <formula>DF$4&lt;TODAY()</formula>
    </cfRule>
    <cfRule type="expression" dxfId="4479" priority="11052" stopIfTrue="1">
      <formula>WEEKDAY(DF$4)=6</formula>
    </cfRule>
  </conditionalFormatting>
  <conditionalFormatting sqref="DG52">
    <cfRule type="expression" dxfId="4478" priority="11049" stopIfTrue="1">
      <formula>DF$4&lt;TODAY()</formula>
    </cfRule>
    <cfRule type="expression" dxfId="4477" priority="11050" stopIfTrue="1">
      <formula>WEEKDAY(DF$4)=6</formula>
    </cfRule>
  </conditionalFormatting>
  <conditionalFormatting sqref="DG52">
    <cfRule type="expression" dxfId="4476" priority="11047" stopIfTrue="1">
      <formula>DF$4&lt;TODAY()</formula>
    </cfRule>
    <cfRule type="expression" dxfId="4475" priority="11048" stopIfTrue="1">
      <formula>WEEKDAY(DF$4)=6</formula>
    </cfRule>
  </conditionalFormatting>
  <conditionalFormatting sqref="DG52">
    <cfRule type="expression" dxfId="4474" priority="11045" stopIfTrue="1">
      <formula>DF$4&lt;TODAY()</formula>
    </cfRule>
    <cfRule type="expression" dxfId="4473" priority="11046" stopIfTrue="1">
      <formula>WEEKDAY(DF$4)=6</formula>
    </cfRule>
  </conditionalFormatting>
  <conditionalFormatting sqref="DG52">
    <cfRule type="expression" dxfId="4472" priority="11043" stopIfTrue="1">
      <formula>DF$4&lt;TODAY()</formula>
    </cfRule>
    <cfRule type="expression" dxfId="4471" priority="11044" stopIfTrue="1">
      <formula>WEEKDAY(DF$4)=6</formula>
    </cfRule>
  </conditionalFormatting>
  <conditionalFormatting sqref="DG52">
    <cfRule type="expression" dxfId="4470" priority="11041" stopIfTrue="1">
      <formula>DF$4&lt;TODAY()</formula>
    </cfRule>
    <cfRule type="expression" dxfId="4469" priority="11042" stopIfTrue="1">
      <formula>WEEKDAY(DF$4)=6</formula>
    </cfRule>
  </conditionalFormatting>
  <conditionalFormatting sqref="DK51">
    <cfRule type="expression" dxfId="4468" priority="11015" stopIfTrue="1">
      <formula>DI$4&lt;TODAY()</formula>
    </cfRule>
    <cfRule type="expression" dxfId="4467" priority="11016" stopIfTrue="1">
      <formula>WEEKDAY(DI$4)=6</formula>
    </cfRule>
  </conditionalFormatting>
  <conditionalFormatting sqref="DJ53">
    <cfRule type="expression" dxfId="4466" priority="10967" stopIfTrue="1">
      <formula>DI$4&lt;TODAY()</formula>
    </cfRule>
    <cfRule type="expression" dxfId="4465" priority="10968" stopIfTrue="1">
      <formula>WEEKDAY(DI$4)=6</formula>
    </cfRule>
  </conditionalFormatting>
  <conditionalFormatting sqref="DJ53">
    <cfRule type="expression" dxfId="4464" priority="10965" stopIfTrue="1">
      <formula>DI$4&lt;TODAY()</formula>
    </cfRule>
    <cfRule type="expression" dxfId="4463" priority="10966" stopIfTrue="1">
      <formula>WEEKDAY(DI$4)=6</formula>
    </cfRule>
  </conditionalFormatting>
  <conditionalFormatting sqref="DJ53">
    <cfRule type="expression" dxfId="4462" priority="10963" stopIfTrue="1">
      <formula>DI$4&lt;TODAY()</formula>
    </cfRule>
    <cfRule type="expression" dxfId="4461" priority="10964" stopIfTrue="1">
      <formula>WEEKDAY(DI$4)=6</formula>
    </cfRule>
  </conditionalFormatting>
  <conditionalFormatting sqref="DJ53">
    <cfRule type="expression" dxfId="4460" priority="10961" stopIfTrue="1">
      <formula>DI$4&lt;TODAY()</formula>
    </cfRule>
    <cfRule type="expression" dxfId="4459" priority="10962" stopIfTrue="1">
      <formula>WEEKDAY(DI$4)=6</formula>
    </cfRule>
  </conditionalFormatting>
  <conditionalFormatting sqref="DJ53">
    <cfRule type="expression" dxfId="4458" priority="10959" stopIfTrue="1">
      <formula>DI$4&lt;TODAY()</formula>
    </cfRule>
    <cfRule type="expression" dxfId="4457" priority="10960" stopIfTrue="1">
      <formula>WEEKDAY(DI$4)=6</formula>
    </cfRule>
  </conditionalFormatting>
  <conditionalFormatting sqref="DJ53">
    <cfRule type="expression" dxfId="4456" priority="10957" stopIfTrue="1">
      <formula>DI$4&lt;TODAY()</formula>
    </cfRule>
    <cfRule type="expression" dxfId="4455" priority="10958" stopIfTrue="1">
      <formula>WEEKDAY(DI$4)=6</formula>
    </cfRule>
  </conditionalFormatting>
  <conditionalFormatting sqref="DJ53">
    <cfRule type="expression" dxfId="4454" priority="10955" stopIfTrue="1">
      <formula>DI$4&lt;TODAY()</formula>
    </cfRule>
    <cfRule type="expression" dxfId="4453" priority="10956" stopIfTrue="1">
      <formula>WEEKDAY(DI$4)=6</formula>
    </cfRule>
  </conditionalFormatting>
  <conditionalFormatting sqref="DJ53">
    <cfRule type="expression" dxfId="4452" priority="10953" stopIfTrue="1">
      <formula>DI$4&lt;TODAY()</formula>
    </cfRule>
    <cfRule type="expression" dxfId="4451" priority="10954" stopIfTrue="1">
      <formula>WEEKDAY(DI$4)=6</formula>
    </cfRule>
  </conditionalFormatting>
  <conditionalFormatting sqref="DJ53">
    <cfRule type="expression" dxfId="4450" priority="10951" stopIfTrue="1">
      <formula>DI$4&lt;TODAY()</formula>
    </cfRule>
    <cfRule type="expression" dxfId="4449" priority="10952" stopIfTrue="1">
      <formula>WEEKDAY(DI$4)=6</formula>
    </cfRule>
  </conditionalFormatting>
  <conditionalFormatting sqref="DJ53">
    <cfRule type="expression" dxfId="4448" priority="10949" stopIfTrue="1">
      <formula>DI$4&lt;TODAY()</formula>
    </cfRule>
    <cfRule type="expression" dxfId="4447" priority="10950" stopIfTrue="1">
      <formula>WEEKDAY(DI$4)=6</formula>
    </cfRule>
  </conditionalFormatting>
  <conditionalFormatting sqref="DJ53">
    <cfRule type="expression" dxfId="4446" priority="10947" stopIfTrue="1">
      <formula>DI$4&lt;TODAY()</formula>
    </cfRule>
    <cfRule type="expression" dxfId="4445" priority="10948" stopIfTrue="1">
      <formula>WEEKDAY(DI$4)=6</formula>
    </cfRule>
  </conditionalFormatting>
  <conditionalFormatting sqref="DJ53">
    <cfRule type="expression" dxfId="4444" priority="10945" stopIfTrue="1">
      <formula>DI$4&lt;TODAY()</formula>
    </cfRule>
    <cfRule type="expression" dxfId="4443" priority="10946" stopIfTrue="1">
      <formula>WEEKDAY(DI$4)=6</formula>
    </cfRule>
  </conditionalFormatting>
  <conditionalFormatting sqref="DV50">
    <cfRule type="expression" dxfId="4442" priority="10895" stopIfTrue="1">
      <formula>DU$4&lt;TODAY()</formula>
    </cfRule>
    <cfRule type="expression" dxfId="4441" priority="10896" stopIfTrue="1">
      <formula>WEEKDAY(DU$4)=6</formula>
    </cfRule>
  </conditionalFormatting>
  <conditionalFormatting sqref="DV50">
    <cfRule type="expression" dxfId="4440" priority="10893" stopIfTrue="1">
      <formula>DU$4&lt;TODAY()</formula>
    </cfRule>
    <cfRule type="expression" dxfId="4439" priority="10894" stopIfTrue="1">
      <formula>WEEKDAY(DU$4)=6</formula>
    </cfRule>
  </conditionalFormatting>
  <conditionalFormatting sqref="DV50">
    <cfRule type="expression" dxfId="4438" priority="10891" stopIfTrue="1">
      <formula>DU$4&lt;TODAY()</formula>
    </cfRule>
    <cfRule type="expression" dxfId="4437" priority="10892" stopIfTrue="1">
      <formula>WEEKDAY(DU$4)=6</formula>
    </cfRule>
  </conditionalFormatting>
  <conditionalFormatting sqref="DV50">
    <cfRule type="expression" dxfId="4436" priority="10889" stopIfTrue="1">
      <formula>DU$4&lt;TODAY()</formula>
    </cfRule>
    <cfRule type="expression" dxfId="4435" priority="10890" stopIfTrue="1">
      <formula>WEEKDAY(DU$4)=6</formula>
    </cfRule>
  </conditionalFormatting>
  <conditionalFormatting sqref="DV50">
    <cfRule type="expression" dxfId="4434" priority="10887" stopIfTrue="1">
      <formula>DU$4&lt;TODAY()</formula>
    </cfRule>
    <cfRule type="expression" dxfId="4433" priority="10888" stopIfTrue="1">
      <formula>WEEKDAY(DU$4)=6</formula>
    </cfRule>
  </conditionalFormatting>
  <conditionalFormatting sqref="DV50">
    <cfRule type="expression" dxfId="4432" priority="10885" stopIfTrue="1">
      <formula>DU$4&lt;TODAY()</formula>
    </cfRule>
    <cfRule type="expression" dxfId="4431" priority="10886" stopIfTrue="1">
      <formula>WEEKDAY(DU$4)=6</formula>
    </cfRule>
  </conditionalFormatting>
  <conditionalFormatting sqref="DV50">
    <cfRule type="expression" dxfId="4430" priority="10883" stopIfTrue="1">
      <formula>DU$4&lt;TODAY()</formula>
    </cfRule>
    <cfRule type="expression" dxfId="4429" priority="10884" stopIfTrue="1">
      <formula>WEEKDAY(DU$4)=6</formula>
    </cfRule>
  </conditionalFormatting>
  <conditionalFormatting sqref="DV50">
    <cfRule type="expression" dxfId="4428" priority="10881" stopIfTrue="1">
      <formula>DU$4&lt;TODAY()</formula>
    </cfRule>
    <cfRule type="expression" dxfId="4427" priority="10882" stopIfTrue="1">
      <formula>WEEKDAY(DU$4)=6</formula>
    </cfRule>
  </conditionalFormatting>
  <conditionalFormatting sqref="DV50">
    <cfRule type="expression" dxfId="4426" priority="10879" stopIfTrue="1">
      <formula>DU$4&lt;TODAY()</formula>
    </cfRule>
    <cfRule type="expression" dxfId="4425" priority="10880" stopIfTrue="1">
      <formula>WEEKDAY(DU$4)=6</formula>
    </cfRule>
  </conditionalFormatting>
  <conditionalFormatting sqref="DV50">
    <cfRule type="expression" dxfId="4424" priority="10877" stopIfTrue="1">
      <formula>DU$4&lt;TODAY()</formula>
    </cfRule>
    <cfRule type="expression" dxfId="4423" priority="10878" stopIfTrue="1">
      <formula>WEEKDAY(DU$4)=6</formula>
    </cfRule>
  </conditionalFormatting>
  <conditionalFormatting sqref="DV50">
    <cfRule type="expression" dxfId="4422" priority="10875" stopIfTrue="1">
      <formula>DU$4&lt;TODAY()</formula>
    </cfRule>
    <cfRule type="expression" dxfId="4421" priority="10876" stopIfTrue="1">
      <formula>WEEKDAY(DU$4)=6</formula>
    </cfRule>
  </conditionalFormatting>
  <conditionalFormatting sqref="DV50">
    <cfRule type="expression" dxfId="4420" priority="10873" stopIfTrue="1">
      <formula>DU$4&lt;TODAY()</formula>
    </cfRule>
    <cfRule type="expression" dxfId="4419" priority="10874" stopIfTrue="1">
      <formula>WEEKDAY(DU$4)=6</formula>
    </cfRule>
  </conditionalFormatting>
  <conditionalFormatting sqref="DF41">
    <cfRule type="expression" dxfId="4418" priority="10798" stopIfTrue="1">
      <formula>DF$4&lt;TODAY()</formula>
    </cfRule>
  </conditionalFormatting>
  <conditionalFormatting sqref="DF41:DH41">
    <cfRule type="expression" dxfId="4417" priority="10797" stopIfTrue="1">
      <formula>DF$4&lt;TODAY()</formula>
    </cfRule>
  </conditionalFormatting>
  <conditionalFormatting sqref="DO43">
    <cfRule type="expression" dxfId="4416" priority="10794" stopIfTrue="1">
      <formula>DO$4&lt;TODAY()</formula>
    </cfRule>
  </conditionalFormatting>
  <conditionalFormatting sqref="DO43:DQ43">
    <cfRule type="expression" dxfId="4415" priority="10793" stopIfTrue="1">
      <formula>DO$4&lt;TODAY()</formula>
    </cfRule>
  </conditionalFormatting>
  <conditionalFormatting sqref="DO42:DQ42">
    <cfRule type="expression" dxfId="4414" priority="10792" stopIfTrue="1">
      <formula>DO$4&lt;TODAY()</formula>
    </cfRule>
  </conditionalFormatting>
  <conditionalFormatting sqref="DO42:DQ42">
    <cfRule type="expression" dxfId="4413" priority="10791" stopIfTrue="1">
      <formula>DO$4&lt;TODAY()</formula>
    </cfRule>
  </conditionalFormatting>
  <conditionalFormatting sqref="DI40">
    <cfRule type="expression" dxfId="4412" priority="10788" stopIfTrue="1">
      <formula>DI$4&lt;TODAY()</formula>
    </cfRule>
  </conditionalFormatting>
  <conditionalFormatting sqref="DI40">
    <cfRule type="expression" dxfId="4411" priority="10787" stopIfTrue="1">
      <formula>DI$4&lt;TODAY()</formula>
    </cfRule>
  </conditionalFormatting>
  <conditionalFormatting sqref="DI43">
    <cfRule type="expression" dxfId="4410" priority="10786" stopIfTrue="1">
      <formula>DI$4&lt;TODAY()</formula>
    </cfRule>
  </conditionalFormatting>
  <conditionalFormatting sqref="DI43:DK43">
    <cfRule type="expression" dxfId="4409" priority="10785" stopIfTrue="1">
      <formula>DI$4&lt;TODAY()</formula>
    </cfRule>
  </conditionalFormatting>
  <conditionalFormatting sqref="DI42:DK42">
    <cfRule type="expression" dxfId="4408" priority="10784" stopIfTrue="1">
      <formula>DI$4&lt;TODAY()</formula>
    </cfRule>
  </conditionalFormatting>
  <conditionalFormatting sqref="DI42:DK42">
    <cfRule type="expression" dxfId="4407" priority="10783" stopIfTrue="1">
      <formula>DI$4&lt;TODAY()</formula>
    </cfRule>
  </conditionalFormatting>
  <conditionalFormatting sqref="DI41">
    <cfRule type="expression" dxfId="4406" priority="10782" stopIfTrue="1">
      <formula>DI$4&lt;TODAY()</formula>
    </cfRule>
  </conditionalFormatting>
  <conditionalFormatting sqref="DI41:DK41">
    <cfRule type="expression" dxfId="4405" priority="10781" stopIfTrue="1">
      <formula>DI$4&lt;TODAY()</formula>
    </cfRule>
  </conditionalFormatting>
  <conditionalFormatting sqref="DI44:DK44">
    <cfRule type="expression" dxfId="4404" priority="10780" stopIfTrue="1">
      <formula>DI$4&lt;TODAY()</formula>
    </cfRule>
  </conditionalFormatting>
  <conditionalFormatting sqref="DI44:DK44">
    <cfRule type="expression" dxfId="4403" priority="10779" stopIfTrue="1">
      <formula>DI$4&lt;TODAY()</formula>
    </cfRule>
  </conditionalFormatting>
  <conditionalFormatting sqref="DI45:DK45">
    <cfRule type="expression" dxfId="4402" priority="10778" stopIfTrue="1">
      <formula>DI$4&lt;TODAY()</formula>
    </cfRule>
  </conditionalFormatting>
  <conditionalFormatting sqref="DI45:DK45">
    <cfRule type="expression" dxfId="4401" priority="10777" stopIfTrue="1">
      <formula>DI$4&lt;TODAY()</formula>
    </cfRule>
  </conditionalFormatting>
  <conditionalFormatting sqref="DI46:DK46">
    <cfRule type="expression" dxfId="4400" priority="10776" stopIfTrue="1">
      <formula>DI$4&lt;TODAY()</formula>
    </cfRule>
  </conditionalFormatting>
  <conditionalFormatting sqref="DI46:DK46">
    <cfRule type="expression" dxfId="4399" priority="10775" stopIfTrue="1">
      <formula>DI$4&lt;TODAY()</formula>
    </cfRule>
  </conditionalFormatting>
  <conditionalFormatting sqref="DI39">
    <cfRule type="expression" dxfId="4398" priority="10774" stopIfTrue="1">
      <formula>DI$4&lt;TODAY()</formula>
    </cfRule>
  </conditionalFormatting>
  <conditionalFormatting sqref="DI39:DK39">
    <cfRule type="expression" dxfId="4397" priority="10773" stopIfTrue="1">
      <formula>DI$4&lt;TODAY()</formula>
    </cfRule>
  </conditionalFormatting>
  <conditionalFormatting sqref="DB53">
    <cfRule type="expression" dxfId="4396" priority="10723" stopIfTrue="1">
      <formula>CZ$4&lt;TODAY()</formula>
    </cfRule>
    <cfRule type="expression" dxfId="4395" priority="10724" stopIfTrue="1">
      <formula>WEEKDAY(CZ$4)=6</formula>
    </cfRule>
  </conditionalFormatting>
  <conditionalFormatting sqref="DB52">
    <cfRule type="expression" dxfId="4394" priority="10721" stopIfTrue="1">
      <formula>CZ$4&lt;TODAY()</formula>
    </cfRule>
    <cfRule type="expression" dxfId="4393" priority="10722" stopIfTrue="1">
      <formula>WEEKDAY(CZ$4)=6</formula>
    </cfRule>
  </conditionalFormatting>
  <conditionalFormatting sqref="DA52">
    <cfRule type="expression" dxfId="4392" priority="10719" stopIfTrue="1">
      <formula>CZ$4&lt;TODAY()</formula>
    </cfRule>
    <cfRule type="expression" dxfId="4391" priority="10720" stopIfTrue="1">
      <formula>WEEKDAY(CZ$4)=6</formula>
    </cfRule>
  </conditionalFormatting>
  <conditionalFormatting sqref="DB55">
    <cfRule type="expression" dxfId="4390" priority="10717" stopIfTrue="1">
      <formula>CZ$4&lt;TODAY()</formula>
    </cfRule>
    <cfRule type="expression" dxfId="4389" priority="10718" stopIfTrue="1">
      <formula>WEEKDAY(CZ$4)=6</formula>
    </cfRule>
  </conditionalFormatting>
  <conditionalFormatting sqref="DB54">
    <cfRule type="expression" dxfId="4388" priority="10715" stopIfTrue="1">
      <formula>CZ$4&lt;TODAY()</formula>
    </cfRule>
    <cfRule type="expression" dxfId="4387" priority="10716" stopIfTrue="1">
      <formula>WEEKDAY(CZ$4)=6</formula>
    </cfRule>
  </conditionalFormatting>
  <conditionalFormatting sqref="DA54">
    <cfRule type="expression" dxfId="4386" priority="10713" stopIfTrue="1">
      <formula>CZ$4&lt;TODAY()</formula>
    </cfRule>
    <cfRule type="expression" dxfId="4385" priority="10714" stopIfTrue="1">
      <formula>WEEKDAY(CZ$4)=6</formula>
    </cfRule>
  </conditionalFormatting>
  <conditionalFormatting sqref="DA54">
    <cfRule type="expression" dxfId="4384" priority="10711" stopIfTrue="1">
      <formula>CZ$4&lt;TODAY()</formula>
    </cfRule>
    <cfRule type="expression" dxfId="4383" priority="10712" stopIfTrue="1">
      <formula>WEEKDAY(CZ$4)=6</formula>
    </cfRule>
  </conditionalFormatting>
  <conditionalFormatting sqref="DA54">
    <cfRule type="expression" dxfId="4382" priority="10709" stopIfTrue="1">
      <formula>CZ$4&lt;TODAY()</formula>
    </cfRule>
    <cfRule type="expression" dxfId="4381" priority="10710" stopIfTrue="1">
      <formula>WEEKDAY(CZ$4)=6</formula>
    </cfRule>
  </conditionalFormatting>
  <conditionalFormatting sqref="DA54">
    <cfRule type="expression" dxfId="4380" priority="10707" stopIfTrue="1">
      <formula>CZ$4&lt;TODAY()</formula>
    </cfRule>
    <cfRule type="expression" dxfId="4379" priority="10708" stopIfTrue="1">
      <formula>WEEKDAY(CZ$4)=6</formula>
    </cfRule>
  </conditionalFormatting>
  <conditionalFormatting sqref="DA54">
    <cfRule type="expression" dxfId="4378" priority="10705" stopIfTrue="1">
      <formula>CZ$4&lt;TODAY()</formula>
    </cfRule>
    <cfRule type="expression" dxfId="4377" priority="10706" stopIfTrue="1">
      <formula>WEEKDAY(CZ$4)=6</formula>
    </cfRule>
  </conditionalFormatting>
  <conditionalFormatting sqref="DA54">
    <cfRule type="expression" dxfId="4376" priority="10703" stopIfTrue="1">
      <formula>CZ$4&lt;TODAY()</formula>
    </cfRule>
    <cfRule type="expression" dxfId="4375" priority="10704" stopIfTrue="1">
      <formula>WEEKDAY(CZ$4)=6</formula>
    </cfRule>
  </conditionalFormatting>
  <conditionalFormatting sqref="DA54">
    <cfRule type="expression" dxfId="4374" priority="10701" stopIfTrue="1">
      <formula>CZ$4&lt;TODAY()</formula>
    </cfRule>
    <cfRule type="expression" dxfId="4373" priority="10702" stopIfTrue="1">
      <formula>WEEKDAY(CZ$4)=6</formula>
    </cfRule>
  </conditionalFormatting>
  <conditionalFormatting sqref="DA54">
    <cfRule type="expression" dxfId="4372" priority="10699" stopIfTrue="1">
      <formula>CZ$4&lt;TODAY()</formula>
    </cfRule>
    <cfRule type="expression" dxfId="4371" priority="10700" stopIfTrue="1">
      <formula>WEEKDAY(CZ$4)=6</formula>
    </cfRule>
  </conditionalFormatting>
  <conditionalFormatting sqref="DA54">
    <cfRule type="expression" dxfId="4370" priority="10697" stopIfTrue="1">
      <formula>CZ$4&lt;TODAY()</formula>
    </cfRule>
    <cfRule type="expression" dxfId="4369" priority="10698" stopIfTrue="1">
      <formula>WEEKDAY(CZ$4)=6</formula>
    </cfRule>
  </conditionalFormatting>
  <conditionalFormatting sqref="DA54">
    <cfRule type="expression" dxfId="4368" priority="10695" stopIfTrue="1">
      <formula>CZ$4&lt;TODAY()</formula>
    </cfRule>
    <cfRule type="expression" dxfId="4367" priority="10696" stopIfTrue="1">
      <formula>WEEKDAY(CZ$4)=6</formula>
    </cfRule>
  </conditionalFormatting>
  <conditionalFormatting sqref="DA54">
    <cfRule type="expression" dxfId="4366" priority="10693" stopIfTrue="1">
      <formula>CZ$4&lt;TODAY()</formula>
    </cfRule>
    <cfRule type="expression" dxfId="4365" priority="10694" stopIfTrue="1">
      <formula>WEEKDAY(CZ$4)=6</formula>
    </cfRule>
  </conditionalFormatting>
  <conditionalFormatting sqref="DA54">
    <cfRule type="expression" dxfId="4364" priority="10691" stopIfTrue="1">
      <formula>CZ$4&lt;TODAY()</formula>
    </cfRule>
    <cfRule type="expression" dxfId="4363" priority="10692" stopIfTrue="1">
      <formula>WEEKDAY(CZ$4)=6</formula>
    </cfRule>
  </conditionalFormatting>
  <conditionalFormatting sqref="DA53">
    <cfRule type="expression" dxfId="4362" priority="10689" stopIfTrue="1">
      <formula>CZ$4&lt;TODAY()</formula>
    </cfRule>
    <cfRule type="expression" dxfId="4361" priority="10690" stopIfTrue="1">
      <formula>WEEKDAY(CZ$4)=6</formula>
    </cfRule>
  </conditionalFormatting>
  <conditionalFormatting sqref="DA53">
    <cfRule type="expression" dxfId="4360" priority="10687" stopIfTrue="1">
      <formula>CZ$4&lt;TODAY()</formula>
    </cfRule>
    <cfRule type="expression" dxfId="4359" priority="10688" stopIfTrue="1">
      <formula>WEEKDAY(CZ$4)=6</formula>
    </cfRule>
  </conditionalFormatting>
  <conditionalFormatting sqref="DA53">
    <cfRule type="expression" dxfId="4358" priority="10685" stopIfTrue="1">
      <formula>CZ$4&lt;TODAY()</formula>
    </cfRule>
    <cfRule type="expression" dxfId="4357" priority="10686" stopIfTrue="1">
      <formula>WEEKDAY(CZ$4)=6</formula>
    </cfRule>
  </conditionalFormatting>
  <conditionalFormatting sqref="DA53">
    <cfRule type="expression" dxfId="4356" priority="10683" stopIfTrue="1">
      <formula>CZ$4&lt;TODAY()</formula>
    </cfRule>
    <cfRule type="expression" dxfId="4355" priority="10684" stopIfTrue="1">
      <formula>WEEKDAY(CZ$4)=6</formula>
    </cfRule>
  </conditionalFormatting>
  <conditionalFormatting sqref="DA53">
    <cfRule type="expression" dxfId="4354" priority="10681" stopIfTrue="1">
      <formula>CZ$4&lt;TODAY()</formula>
    </cfRule>
    <cfRule type="expression" dxfId="4353" priority="10682" stopIfTrue="1">
      <formula>WEEKDAY(CZ$4)=6</formula>
    </cfRule>
  </conditionalFormatting>
  <conditionalFormatting sqref="DA53">
    <cfRule type="expression" dxfId="4352" priority="10679" stopIfTrue="1">
      <formula>CZ$4&lt;TODAY()</formula>
    </cfRule>
    <cfRule type="expression" dxfId="4351" priority="10680" stopIfTrue="1">
      <formula>WEEKDAY(CZ$4)=6</formula>
    </cfRule>
  </conditionalFormatting>
  <conditionalFormatting sqref="DA53">
    <cfRule type="expression" dxfId="4350" priority="10677" stopIfTrue="1">
      <formula>CZ$4&lt;TODAY()</formula>
    </cfRule>
    <cfRule type="expression" dxfId="4349" priority="10678" stopIfTrue="1">
      <formula>WEEKDAY(CZ$4)=6</formula>
    </cfRule>
  </conditionalFormatting>
  <conditionalFormatting sqref="DA53">
    <cfRule type="expression" dxfId="4348" priority="10675" stopIfTrue="1">
      <formula>CZ$4&lt;TODAY()</formula>
    </cfRule>
    <cfRule type="expression" dxfId="4347" priority="10676" stopIfTrue="1">
      <formula>WEEKDAY(CZ$4)=6</formula>
    </cfRule>
  </conditionalFormatting>
  <conditionalFormatting sqref="DA53">
    <cfRule type="expression" dxfId="4346" priority="10673" stopIfTrue="1">
      <formula>CZ$4&lt;TODAY()</formula>
    </cfRule>
    <cfRule type="expression" dxfId="4345" priority="10674" stopIfTrue="1">
      <formula>WEEKDAY(CZ$4)=6</formula>
    </cfRule>
  </conditionalFormatting>
  <conditionalFormatting sqref="DA53">
    <cfRule type="expression" dxfId="4344" priority="10671" stopIfTrue="1">
      <formula>CZ$4&lt;TODAY()</formula>
    </cfRule>
    <cfRule type="expression" dxfId="4343" priority="10672" stopIfTrue="1">
      <formula>WEEKDAY(CZ$4)=6</formula>
    </cfRule>
  </conditionalFormatting>
  <conditionalFormatting sqref="DA53">
    <cfRule type="expression" dxfId="4342" priority="10669" stopIfTrue="1">
      <formula>CZ$4&lt;TODAY()</formula>
    </cfRule>
    <cfRule type="expression" dxfId="4341" priority="10670" stopIfTrue="1">
      <formula>WEEKDAY(CZ$4)=6</formula>
    </cfRule>
  </conditionalFormatting>
  <conditionalFormatting sqref="DA53">
    <cfRule type="expression" dxfId="4340" priority="10667" stopIfTrue="1">
      <formula>CZ$4&lt;TODAY()</formula>
    </cfRule>
    <cfRule type="expression" dxfId="4339" priority="10668" stopIfTrue="1">
      <formula>WEEKDAY(CZ$4)=6</formula>
    </cfRule>
  </conditionalFormatting>
  <conditionalFormatting sqref="DU41">
    <cfRule type="expression" dxfId="4338" priority="10642" stopIfTrue="1">
      <formula>DU$4&lt;TODAY()</formula>
    </cfRule>
  </conditionalFormatting>
  <conditionalFormatting sqref="DU41:DW41">
    <cfRule type="expression" dxfId="4337" priority="10641" stopIfTrue="1">
      <formula>DU$4&lt;TODAY()</formula>
    </cfRule>
  </conditionalFormatting>
  <conditionalFormatting sqref="DJ57">
    <cfRule type="expression" dxfId="4336" priority="10639" stopIfTrue="1">
      <formula>DI$4&lt;TODAY()</formula>
    </cfRule>
    <cfRule type="expression" dxfId="4335" priority="10640" stopIfTrue="1">
      <formula>WEEKDAY(DI$4)=6</formula>
    </cfRule>
  </conditionalFormatting>
  <conditionalFormatting sqref="DJ57">
    <cfRule type="expression" dxfId="4334" priority="10637" stopIfTrue="1">
      <formula>DI$4&lt;TODAY()</formula>
    </cfRule>
    <cfRule type="expression" dxfId="4333" priority="10638" stopIfTrue="1">
      <formula>WEEKDAY(DI$4)=6</formula>
    </cfRule>
  </conditionalFormatting>
  <conditionalFormatting sqref="DJ57">
    <cfRule type="expression" dxfId="4332" priority="10635" stopIfTrue="1">
      <formula>DI$4&lt;TODAY()</formula>
    </cfRule>
    <cfRule type="expression" dxfId="4331" priority="10636" stopIfTrue="1">
      <formula>WEEKDAY(DI$4)=6</formula>
    </cfRule>
  </conditionalFormatting>
  <conditionalFormatting sqref="DJ57">
    <cfRule type="expression" dxfId="4330" priority="10633" stopIfTrue="1">
      <formula>DI$4&lt;TODAY()</formula>
    </cfRule>
    <cfRule type="expression" dxfId="4329" priority="10634" stopIfTrue="1">
      <formula>WEEKDAY(DI$4)=6</formula>
    </cfRule>
  </conditionalFormatting>
  <conditionalFormatting sqref="DJ57">
    <cfRule type="expression" dxfId="4328" priority="10631" stopIfTrue="1">
      <formula>DI$4&lt;TODAY()</formula>
    </cfRule>
    <cfRule type="expression" dxfId="4327" priority="10632" stopIfTrue="1">
      <formula>WEEKDAY(DI$4)=6</formula>
    </cfRule>
  </conditionalFormatting>
  <conditionalFormatting sqref="DJ57">
    <cfRule type="expression" dxfId="4326" priority="10629" stopIfTrue="1">
      <formula>DI$4&lt;TODAY()</formula>
    </cfRule>
    <cfRule type="expression" dxfId="4325" priority="10630" stopIfTrue="1">
      <formula>WEEKDAY(DI$4)=6</formula>
    </cfRule>
  </conditionalFormatting>
  <conditionalFormatting sqref="DJ57">
    <cfRule type="expression" dxfId="4324" priority="10627" stopIfTrue="1">
      <formula>DI$4&lt;TODAY()</formula>
    </cfRule>
    <cfRule type="expression" dxfId="4323" priority="10628" stopIfTrue="1">
      <formula>WEEKDAY(DI$4)=6</formula>
    </cfRule>
  </conditionalFormatting>
  <conditionalFormatting sqref="DJ57">
    <cfRule type="expression" dxfId="4322" priority="10625" stopIfTrue="1">
      <formula>DI$4&lt;TODAY()</formula>
    </cfRule>
    <cfRule type="expression" dxfId="4321" priority="10626" stopIfTrue="1">
      <formula>WEEKDAY(DI$4)=6</formula>
    </cfRule>
  </conditionalFormatting>
  <conditionalFormatting sqref="DJ57">
    <cfRule type="expression" dxfId="4320" priority="10623" stopIfTrue="1">
      <formula>DI$4&lt;TODAY()</formula>
    </cfRule>
    <cfRule type="expression" dxfId="4319" priority="10624" stopIfTrue="1">
      <formula>WEEKDAY(DI$4)=6</formula>
    </cfRule>
  </conditionalFormatting>
  <conditionalFormatting sqref="DJ57">
    <cfRule type="expression" dxfId="4318" priority="10621" stopIfTrue="1">
      <formula>DI$4&lt;TODAY()</formula>
    </cfRule>
    <cfRule type="expression" dxfId="4317" priority="10622" stopIfTrue="1">
      <formula>WEEKDAY(DI$4)=6</formula>
    </cfRule>
  </conditionalFormatting>
  <conditionalFormatting sqref="DJ57">
    <cfRule type="expression" dxfId="4316" priority="10619" stopIfTrue="1">
      <formula>DI$4&lt;TODAY()</formula>
    </cfRule>
    <cfRule type="expression" dxfId="4315" priority="10620" stopIfTrue="1">
      <formula>WEEKDAY(DI$4)=6</formula>
    </cfRule>
  </conditionalFormatting>
  <conditionalFormatting sqref="DJ57">
    <cfRule type="expression" dxfId="4314" priority="10617" stopIfTrue="1">
      <formula>DI$4&lt;TODAY()</formula>
    </cfRule>
    <cfRule type="expression" dxfId="4313" priority="10618" stopIfTrue="1">
      <formula>WEEKDAY(DI$4)=6</formula>
    </cfRule>
  </conditionalFormatting>
  <conditionalFormatting sqref="DL54">
    <cfRule type="expression" dxfId="4312" priority="10589" stopIfTrue="1">
      <formula>DL$4&lt;TODAY()</formula>
    </cfRule>
    <cfRule type="expression" dxfId="4311" priority="10590" stopIfTrue="1">
      <formula>WEEKDAY(DL$4)=6</formula>
    </cfRule>
  </conditionalFormatting>
  <conditionalFormatting sqref="DV52">
    <cfRule type="expression" dxfId="4310" priority="10563" stopIfTrue="1">
      <formula>DU$4&lt;TODAY()</formula>
    </cfRule>
    <cfRule type="expression" dxfId="4309" priority="10564" stopIfTrue="1">
      <formula>WEEKDAY(DU$4)=6</formula>
    </cfRule>
  </conditionalFormatting>
  <conditionalFormatting sqref="DV52">
    <cfRule type="expression" dxfId="4308" priority="10561" stopIfTrue="1">
      <formula>DU$4&lt;TODAY()</formula>
    </cfRule>
    <cfRule type="expression" dxfId="4307" priority="10562" stopIfTrue="1">
      <formula>WEEKDAY(DU$4)=6</formula>
    </cfRule>
  </conditionalFormatting>
  <conditionalFormatting sqref="DV52">
    <cfRule type="expression" dxfId="4306" priority="10559" stopIfTrue="1">
      <formula>DU$4&lt;TODAY()</formula>
    </cfRule>
    <cfRule type="expression" dxfId="4305" priority="10560" stopIfTrue="1">
      <formula>WEEKDAY(DU$4)=6</formula>
    </cfRule>
  </conditionalFormatting>
  <conditionalFormatting sqref="DV52">
    <cfRule type="expression" dxfId="4304" priority="10557" stopIfTrue="1">
      <formula>DU$4&lt;TODAY()</formula>
    </cfRule>
    <cfRule type="expression" dxfId="4303" priority="10558" stopIfTrue="1">
      <formula>WEEKDAY(DU$4)=6</formula>
    </cfRule>
  </conditionalFormatting>
  <conditionalFormatting sqref="DV52">
    <cfRule type="expression" dxfId="4302" priority="10555" stopIfTrue="1">
      <formula>DU$4&lt;TODAY()</formula>
    </cfRule>
    <cfRule type="expression" dxfId="4301" priority="10556" stopIfTrue="1">
      <formula>WEEKDAY(DU$4)=6</formula>
    </cfRule>
  </conditionalFormatting>
  <conditionalFormatting sqref="DV52">
    <cfRule type="expression" dxfId="4300" priority="10553" stopIfTrue="1">
      <formula>DU$4&lt;TODAY()</formula>
    </cfRule>
    <cfRule type="expression" dxfId="4299" priority="10554" stopIfTrue="1">
      <formula>WEEKDAY(DU$4)=6</formula>
    </cfRule>
  </conditionalFormatting>
  <conditionalFormatting sqref="DV52">
    <cfRule type="expression" dxfId="4298" priority="10551" stopIfTrue="1">
      <formula>DU$4&lt;TODAY()</formula>
    </cfRule>
    <cfRule type="expression" dxfId="4297" priority="10552" stopIfTrue="1">
      <formula>WEEKDAY(DU$4)=6</formula>
    </cfRule>
  </conditionalFormatting>
  <conditionalFormatting sqref="DV52">
    <cfRule type="expression" dxfId="4296" priority="10549" stopIfTrue="1">
      <formula>DU$4&lt;TODAY()</formula>
    </cfRule>
    <cfRule type="expression" dxfId="4295" priority="10550" stopIfTrue="1">
      <formula>WEEKDAY(DU$4)=6</formula>
    </cfRule>
  </conditionalFormatting>
  <conditionalFormatting sqref="DV52">
    <cfRule type="expression" dxfId="4294" priority="10547" stopIfTrue="1">
      <formula>DU$4&lt;TODAY()</formula>
    </cfRule>
    <cfRule type="expression" dxfId="4293" priority="10548" stopIfTrue="1">
      <formula>WEEKDAY(DU$4)=6</formula>
    </cfRule>
  </conditionalFormatting>
  <conditionalFormatting sqref="DV52">
    <cfRule type="expression" dxfId="4292" priority="10546" stopIfTrue="1">
      <formula>DU$4&lt;TODAY()</formula>
    </cfRule>
  </conditionalFormatting>
  <conditionalFormatting sqref="DV52">
    <cfRule type="expression" dxfId="4291" priority="10545" stopIfTrue="1">
      <formula>DU$4&lt;TODAY()</formula>
    </cfRule>
  </conditionalFormatting>
  <conditionalFormatting sqref="DV52">
    <cfRule type="expression" dxfId="4290" priority="10544" stopIfTrue="1">
      <formula>DU$4&lt;TODAY()</formula>
    </cfRule>
  </conditionalFormatting>
  <conditionalFormatting sqref="DV52">
    <cfRule type="expression" dxfId="4289" priority="10543" stopIfTrue="1">
      <formula>DU$4&lt;TODAY()</formula>
    </cfRule>
  </conditionalFormatting>
  <conditionalFormatting sqref="DV52">
    <cfRule type="expression" dxfId="4288" priority="10542" stopIfTrue="1">
      <formula>DU$4&lt;TODAY()</formula>
    </cfRule>
  </conditionalFormatting>
  <conditionalFormatting sqref="DV52">
    <cfRule type="expression" dxfId="4287" priority="10541" stopIfTrue="1">
      <formula>DU$4&lt;TODAY()</formula>
    </cfRule>
  </conditionalFormatting>
  <conditionalFormatting sqref="DV52">
    <cfRule type="expression" dxfId="4286" priority="10540" stopIfTrue="1">
      <formula>DU$4&lt;TODAY()</formula>
    </cfRule>
  </conditionalFormatting>
  <conditionalFormatting sqref="DV52">
    <cfRule type="expression" dxfId="4285" priority="10539" stopIfTrue="1">
      <formula>DU$4&lt;TODAY()</formula>
    </cfRule>
  </conditionalFormatting>
  <conditionalFormatting sqref="DV52">
    <cfRule type="expression" dxfId="4284" priority="10538" stopIfTrue="1">
      <formula>DU$4&lt;TODAY()</formula>
    </cfRule>
  </conditionalFormatting>
  <conditionalFormatting sqref="DV52">
    <cfRule type="expression" dxfId="4283" priority="10537" stopIfTrue="1">
      <formula>DU$4&lt;TODAY()</formula>
    </cfRule>
  </conditionalFormatting>
  <conditionalFormatting sqref="DV52">
    <cfRule type="expression" dxfId="4282" priority="10536" stopIfTrue="1">
      <formula>DU$4&lt;TODAY()</formula>
    </cfRule>
  </conditionalFormatting>
  <conditionalFormatting sqref="DV52">
    <cfRule type="expression" dxfId="4281" priority="10535" stopIfTrue="1">
      <formula>DU$4&lt;TODAY()</formula>
    </cfRule>
  </conditionalFormatting>
  <conditionalFormatting sqref="DV52">
    <cfRule type="expression" dxfId="4280" priority="10534" stopIfTrue="1">
      <formula>DU$4&lt;TODAY()</formula>
    </cfRule>
  </conditionalFormatting>
  <conditionalFormatting sqref="DV52">
    <cfRule type="expression" dxfId="4279" priority="10533" stopIfTrue="1">
      <formula>DU$4&lt;TODAY()</formula>
    </cfRule>
  </conditionalFormatting>
  <conditionalFormatting sqref="DV52">
    <cfRule type="expression" dxfId="4278" priority="10532" stopIfTrue="1">
      <formula>DU$4&lt;TODAY()</formula>
    </cfRule>
  </conditionalFormatting>
  <conditionalFormatting sqref="DV52">
    <cfRule type="expression" dxfId="4277" priority="10531" stopIfTrue="1">
      <formula>DU$4&lt;TODAY()</formula>
    </cfRule>
  </conditionalFormatting>
  <conditionalFormatting sqref="DV52">
    <cfRule type="expression" dxfId="4276" priority="10530" stopIfTrue="1">
      <formula>DU$4&lt;TODAY()</formula>
    </cfRule>
  </conditionalFormatting>
  <conditionalFormatting sqref="DV52">
    <cfRule type="expression" dxfId="4275" priority="10529" stopIfTrue="1">
      <formula>DU$4&lt;TODAY()</formula>
    </cfRule>
  </conditionalFormatting>
  <conditionalFormatting sqref="DV52">
    <cfRule type="expression" dxfId="4274" priority="10528" stopIfTrue="1">
      <formula>DU$4&lt;TODAY()</formula>
    </cfRule>
  </conditionalFormatting>
  <conditionalFormatting sqref="DV52">
    <cfRule type="expression" dxfId="4273" priority="10527" stopIfTrue="1">
      <formula>DU$4&lt;TODAY()</formula>
    </cfRule>
  </conditionalFormatting>
  <conditionalFormatting sqref="DV52">
    <cfRule type="expression" dxfId="4272" priority="10526" stopIfTrue="1">
      <formula>DU$4&lt;TODAY()</formula>
    </cfRule>
  </conditionalFormatting>
  <conditionalFormatting sqref="DV52">
    <cfRule type="expression" dxfId="4271" priority="10525" stopIfTrue="1">
      <formula>DU$4&lt;TODAY()</formula>
    </cfRule>
  </conditionalFormatting>
  <conditionalFormatting sqref="DV52">
    <cfRule type="expression" dxfId="4270" priority="10524" stopIfTrue="1">
      <formula>DU$4&lt;TODAY()</formula>
    </cfRule>
  </conditionalFormatting>
  <conditionalFormatting sqref="DV52">
    <cfRule type="expression" dxfId="4269" priority="10523" stopIfTrue="1">
      <formula>DU$4&lt;TODAY()</formula>
    </cfRule>
  </conditionalFormatting>
  <conditionalFormatting sqref="DV52">
    <cfRule type="expression" dxfId="4268" priority="10522" stopIfTrue="1">
      <formula>DU$4&lt;TODAY()</formula>
    </cfRule>
  </conditionalFormatting>
  <conditionalFormatting sqref="DV52">
    <cfRule type="expression" dxfId="4267" priority="10521" stopIfTrue="1">
      <formula>DU$4&lt;TODAY()</formula>
    </cfRule>
  </conditionalFormatting>
  <conditionalFormatting sqref="DV52">
    <cfRule type="expression" dxfId="4266" priority="10520" stopIfTrue="1">
      <formula>DU$4&lt;TODAY()</formula>
    </cfRule>
  </conditionalFormatting>
  <conditionalFormatting sqref="DV52">
    <cfRule type="expression" dxfId="4265" priority="10519" stopIfTrue="1">
      <formula>DU$4&lt;TODAY()</formula>
    </cfRule>
  </conditionalFormatting>
  <conditionalFormatting sqref="DV52">
    <cfRule type="expression" dxfId="4264" priority="10518" stopIfTrue="1">
      <formula>DU$4&lt;TODAY()</formula>
    </cfRule>
  </conditionalFormatting>
  <conditionalFormatting sqref="DV52">
    <cfRule type="expression" dxfId="4263" priority="10517" stopIfTrue="1">
      <formula>DU$4&lt;TODAY()</formula>
    </cfRule>
  </conditionalFormatting>
  <conditionalFormatting sqref="DV52">
    <cfRule type="expression" dxfId="4262" priority="10516" stopIfTrue="1">
      <formula>DU$4&lt;TODAY()</formula>
    </cfRule>
  </conditionalFormatting>
  <conditionalFormatting sqref="DV52">
    <cfRule type="expression" dxfId="4261" priority="10515" stopIfTrue="1">
      <formula>DU$4&lt;TODAY()</formula>
    </cfRule>
  </conditionalFormatting>
  <conditionalFormatting sqref="DV52">
    <cfRule type="expression" dxfId="4260" priority="10514" stopIfTrue="1">
      <formula>DU$4&lt;TODAY()</formula>
    </cfRule>
  </conditionalFormatting>
  <conditionalFormatting sqref="DV52">
    <cfRule type="expression" dxfId="4259" priority="10513" stopIfTrue="1">
      <formula>DU$4&lt;TODAY()</formula>
    </cfRule>
  </conditionalFormatting>
  <conditionalFormatting sqref="DV52">
    <cfRule type="expression" dxfId="4258" priority="10512" stopIfTrue="1">
      <formula>DU$4&lt;TODAY()</formula>
    </cfRule>
  </conditionalFormatting>
  <conditionalFormatting sqref="DV52">
    <cfRule type="expression" dxfId="4257" priority="10511" stopIfTrue="1">
      <formula>DU$4&lt;TODAY()</formula>
    </cfRule>
  </conditionalFormatting>
  <conditionalFormatting sqref="DV52">
    <cfRule type="expression" dxfId="4256" priority="10510" stopIfTrue="1">
      <formula>DU$4&lt;TODAY()</formula>
    </cfRule>
  </conditionalFormatting>
  <conditionalFormatting sqref="DV52">
    <cfRule type="expression" dxfId="4255" priority="10509" stopIfTrue="1">
      <formula>DU$4&lt;TODAY()</formula>
    </cfRule>
  </conditionalFormatting>
  <conditionalFormatting sqref="DV52">
    <cfRule type="expression" dxfId="4254" priority="10508" stopIfTrue="1">
      <formula>DU$4&lt;TODAY()</formula>
    </cfRule>
  </conditionalFormatting>
  <conditionalFormatting sqref="DV52">
    <cfRule type="expression" dxfId="4253" priority="10507" stopIfTrue="1">
      <formula>DU$4&lt;TODAY()</formula>
    </cfRule>
  </conditionalFormatting>
  <conditionalFormatting sqref="DV52">
    <cfRule type="expression" dxfId="4252" priority="10506" stopIfTrue="1">
      <formula>DU$4&lt;TODAY()</formula>
    </cfRule>
  </conditionalFormatting>
  <conditionalFormatting sqref="DV52">
    <cfRule type="expression" dxfId="4251" priority="10505" stopIfTrue="1">
      <formula>DU$4&lt;TODAY()</formula>
    </cfRule>
  </conditionalFormatting>
  <conditionalFormatting sqref="DV52">
    <cfRule type="expression" dxfId="4250" priority="10504" stopIfTrue="1">
      <formula>DU$4&lt;TODAY()</formula>
    </cfRule>
  </conditionalFormatting>
  <conditionalFormatting sqref="DV52">
    <cfRule type="expression" dxfId="4249" priority="10503" stopIfTrue="1">
      <formula>DU$4&lt;TODAY()</formula>
    </cfRule>
  </conditionalFormatting>
  <conditionalFormatting sqref="DV52">
    <cfRule type="expression" dxfId="4248" priority="10502" stopIfTrue="1">
      <formula>DU$4&lt;TODAY()</formula>
    </cfRule>
  </conditionalFormatting>
  <conditionalFormatting sqref="DV52">
    <cfRule type="expression" dxfId="4247" priority="10501" stopIfTrue="1">
      <formula>DU$4&lt;TODAY()</formula>
    </cfRule>
  </conditionalFormatting>
  <conditionalFormatting sqref="DV52">
    <cfRule type="expression" dxfId="4246" priority="10500" stopIfTrue="1">
      <formula>DU$4&lt;TODAY()</formula>
    </cfRule>
  </conditionalFormatting>
  <conditionalFormatting sqref="DV52">
    <cfRule type="expression" dxfId="4245" priority="10499" stopIfTrue="1">
      <formula>DU$4&lt;TODAY()</formula>
    </cfRule>
  </conditionalFormatting>
  <conditionalFormatting sqref="DV52">
    <cfRule type="expression" dxfId="4244" priority="10498" stopIfTrue="1">
      <formula>DU$4&lt;TODAY()</formula>
    </cfRule>
  </conditionalFormatting>
  <conditionalFormatting sqref="DV52">
    <cfRule type="expression" dxfId="4243" priority="10497" stopIfTrue="1">
      <formula>DU$4&lt;TODAY()</formula>
    </cfRule>
  </conditionalFormatting>
  <conditionalFormatting sqref="DV52">
    <cfRule type="expression" dxfId="4242" priority="10496" stopIfTrue="1">
      <formula>DU$4&lt;TODAY()</formula>
    </cfRule>
  </conditionalFormatting>
  <conditionalFormatting sqref="DV52">
    <cfRule type="expression" dxfId="4241" priority="10495" stopIfTrue="1">
      <formula>DU$4&lt;TODAY()</formula>
    </cfRule>
  </conditionalFormatting>
  <conditionalFormatting sqref="DV52">
    <cfRule type="expression" dxfId="4240" priority="10494" stopIfTrue="1">
      <formula>DU$4&lt;TODAY()</formula>
    </cfRule>
  </conditionalFormatting>
  <conditionalFormatting sqref="DV52">
    <cfRule type="expression" dxfId="4239" priority="10493" stopIfTrue="1">
      <formula>DU$4&lt;TODAY()</formula>
    </cfRule>
  </conditionalFormatting>
  <conditionalFormatting sqref="DV52">
    <cfRule type="expression" dxfId="4238" priority="10492" stopIfTrue="1">
      <formula>DU$4&lt;TODAY()</formula>
    </cfRule>
  </conditionalFormatting>
  <conditionalFormatting sqref="DV52">
    <cfRule type="expression" dxfId="4237" priority="10491" stopIfTrue="1">
      <formula>DU$4&lt;TODAY()</formula>
    </cfRule>
  </conditionalFormatting>
  <conditionalFormatting sqref="DV52">
    <cfRule type="expression" dxfId="4236" priority="10490" stopIfTrue="1">
      <formula>DU$4&lt;TODAY()</formula>
    </cfRule>
  </conditionalFormatting>
  <conditionalFormatting sqref="DV52">
    <cfRule type="expression" dxfId="4235" priority="10489" stopIfTrue="1">
      <formula>DU$4&lt;TODAY()</formula>
    </cfRule>
  </conditionalFormatting>
  <conditionalFormatting sqref="DV52">
    <cfRule type="expression" dxfId="4234" priority="10488" stopIfTrue="1">
      <formula>DU$4&lt;TODAY()</formula>
    </cfRule>
  </conditionalFormatting>
  <conditionalFormatting sqref="DV52">
    <cfRule type="expression" dxfId="4233" priority="10487" stopIfTrue="1">
      <formula>DU$4&lt;TODAY()</formula>
    </cfRule>
  </conditionalFormatting>
  <conditionalFormatting sqref="DV52">
    <cfRule type="expression" dxfId="4232" priority="10486" stopIfTrue="1">
      <formula>DU$4&lt;TODAY()</formula>
    </cfRule>
  </conditionalFormatting>
  <conditionalFormatting sqref="DV52">
    <cfRule type="expression" dxfId="4231" priority="10485" stopIfTrue="1">
      <formula>DU$4&lt;TODAY()</formula>
    </cfRule>
  </conditionalFormatting>
  <conditionalFormatting sqref="DV52">
    <cfRule type="expression" dxfId="4230" priority="10484" stopIfTrue="1">
      <formula>DU$4&lt;TODAY()</formula>
    </cfRule>
  </conditionalFormatting>
  <conditionalFormatting sqref="DV52">
    <cfRule type="expression" dxfId="4229" priority="10483" stopIfTrue="1">
      <formula>DU$4&lt;TODAY()</formula>
    </cfRule>
  </conditionalFormatting>
  <conditionalFormatting sqref="DV52">
    <cfRule type="expression" dxfId="4228" priority="10482" stopIfTrue="1">
      <formula>DU$4&lt;TODAY()</formula>
    </cfRule>
  </conditionalFormatting>
  <conditionalFormatting sqref="DV52">
    <cfRule type="expression" dxfId="4227" priority="10481" stopIfTrue="1">
      <formula>DU$4&lt;TODAY()</formula>
    </cfRule>
  </conditionalFormatting>
  <conditionalFormatting sqref="DV52">
    <cfRule type="expression" dxfId="4226" priority="10480" stopIfTrue="1">
      <formula>DU$4&lt;TODAY()</formula>
    </cfRule>
  </conditionalFormatting>
  <conditionalFormatting sqref="DV52">
    <cfRule type="expression" dxfId="4225" priority="10479" stopIfTrue="1">
      <formula>DU$4&lt;TODAY()</formula>
    </cfRule>
  </conditionalFormatting>
  <conditionalFormatting sqref="DV52">
    <cfRule type="expression" dxfId="4224" priority="10478" stopIfTrue="1">
      <formula>DU$4&lt;TODAY()</formula>
    </cfRule>
  </conditionalFormatting>
  <conditionalFormatting sqref="DV52">
    <cfRule type="expression" dxfId="4223" priority="10477" stopIfTrue="1">
      <formula>DU$4&lt;TODAY()</formula>
    </cfRule>
  </conditionalFormatting>
  <conditionalFormatting sqref="DV52">
    <cfRule type="expression" dxfId="4222" priority="10476" stopIfTrue="1">
      <formula>DU$4&lt;TODAY()</formula>
    </cfRule>
  </conditionalFormatting>
  <conditionalFormatting sqref="DV52">
    <cfRule type="expression" dxfId="4221" priority="10475" stopIfTrue="1">
      <formula>DU$4&lt;TODAY()</formula>
    </cfRule>
  </conditionalFormatting>
  <conditionalFormatting sqref="DV52">
    <cfRule type="expression" dxfId="4220" priority="10474" stopIfTrue="1">
      <formula>DU$4&lt;TODAY()</formula>
    </cfRule>
  </conditionalFormatting>
  <conditionalFormatting sqref="DV52">
    <cfRule type="expression" dxfId="4219" priority="10473" stopIfTrue="1">
      <formula>DU$4&lt;TODAY()</formula>
    </cfRule>
  </conditionalFormatting>
  <conditionalFormatting sqref="DV52">
    <cfRule type="expression" dxfId="4218" priority="10472" stopIfTrue="1">
      <formula>DU$4&lt;TODAY()</formula>
    </cfRule>
  </conditionalFormatting>
  <conditionalFormatting sqref="DV52">
    <cfRule type="expression" dxfId="4217" priority="10471" stopIfTrue="1">
      <formula>DU$4&lt;TODAY()</formula>
    </cfRule>
  </conditionalFormatting>
  <conditionalFormatting sqref="DV52">
    <cfRule type="expression" dxfId="4216" priority="10470" stopIfTrue="1">
      <formula>DU$4&lt;TODAY()</formula>
    </cfRule>
  </conditionalFormatting>
  <conditionalFormatting sqref="DV52">
    <cfRule type="expression" dxfId="4215" priority="10469" stopIfTrue="1">
      <formula>DU$4&lt;TODAY()</formula>
    </cfRule>
  </conditionalFormatting>
  <conditionalFormatting sqref="DV52">
    <cfRule type="expression" dxfId="4214" priority="10468" stopIfTrue="1">
      <formula>DU$4&lt;TODAY()</formula>
    </cfRule>
  </conditionalFormatting>
  <conditionalFormatting sqref="DV52">
    <cfRule type="expression" dxfId="4213" priority="10467" stopIfTrue="1">
      <formula>DU$4&lt;TODAY()</formula>
    </cfRule>
  </conditionalFormatting>
  <conditionalFormatting sqref="DV52">
    <cfRule type="expression" dxfId="4212" priority="10466" stopIfTrue="1">
      <formula>DU$4&lt;TODAY()</formula>
    </cfRule>
  </conditionalFormatting>
  <conditionalFormatting sqref="DV52">
    <cfRule type="expression" dxfId="4211" priority="10465" stopIfTrue="1">
      <formula>DU$4&lt;TODAY()</formula>
    </cfRule>
  </conditionalFormatting>
  <conditionalFormatting sqref="DV52">
    <cfRule type="expression" dxfId="4210" priority="10464" stopIfTrue="1">
      <formula>DU$4&lt;TODAY()</formula>
    </cfRule>
  </conditionalFormatting>
  <conditionalFormatting sqref="DV52">
    <cfRule type="expression" dxfId="4209" priority="10463" stopIfTrue="1">
      <formula>DU$4&lt;TODAY()</formula>
    </cfRule>
  </conditionalFormatting>
  <conditionalFormatting sqref="DV52">
    <cfRule type="expression" dxfId="4208" priority="10462" stopIfTrue="1">
      <formula>DU$4&lt;TODAY()</formula>
    </cfRule>
  </conditionalFormatting>
  <conditionalFormatting sqref="DV52">
    <cfRule type="expression" dxfId="4207" priority="10461" stopIfTrue="1">
      <formula>DU$4&lt;TODAY()</formula>
    </cfRule>
  </conditionalFormatting>
  <conditionalFormatting sqref="DV52">
    <cfRule type="expression" dxfId="4206" priority="10460" stopIfTrue="1">
      <formula>DU$4&lt;TODAY()</formula>
    </cfRule>
  </conditionalFormatting>
  <conditionalFormatting sqref="DV52">
    <cfRule type="expression" dxfId="4205" priority="10459" stopIfTrue="1">
      <formula>DU$4&lt;TODAY()</formula>
    </cfRule>
  </conditionalFormatting>
  <conditionalFormatting sqref="DV52">
    <cfRule type="expression" dxfId="4204" priority="10458" stopIfTrue="1">
      <formula>DU$4&lt;TODAY()</formula>
    </cfRule>
  </conditionalFormatting>
  <conditionalFormatting sqref="DV52">
    <cfRule type="expression" dxfId="4203" priority="10457" stopIfTrue="1">
      <formula>DU$4&lt;TODAY()</formula>
    </cfRule>
  </conditionalFormatting>
  <conditionalFormatting sqref="DV52">
    <cfRule type="expression" dxfId="4202" priority="10456" stopIfTrue="1">
      <formula>DU$4&lt;TODAY()</formula>
    </cfRule>
  </conditionalFormatting>
  <conditionalFormatting sqref="DV52">
    <cfRule type="expression" dxfId="4201" priority="10455" stopIfTrue="1">
      <formula>DU$4&lt;TODAY()</formula>
    </cfRule>
  </conditionalFormatting>
  <conditionalFormatting sqref="DV52">
    <cfRule type="expression" dxfId="4200" priority="10454" stopIfTrue="1">
      <formula>DU$4&lt;TODAY()</formula>
    </cfRule>
  </conditionalFormatting>
  <conditionalFormatting sqref="DV52">
    <cfRule type="expression" dxfId="4199" priority="10453" stopIfTrue="1">
      <formula>DU$4&lt;TODAY()</formula>
    </cfRule>
  </conditionalFormatting>
  <conditionalFormatting sqref="DV52">
    <cfRule type="expression" dxfId="4198" priority="10452" stopIfTrue="1">
      <formula>DU$4&lt;TODAY()</formula>
    </cfRule>
  </conditionalFormatting>
  <conditionalFormatting sqref="DV52">
    <cfRule type="expression" dxfId="4197" priority="10451" stopIfTrue="1">
      <formula>DU$4&lt;TODAY()</formula>
    </cfRule>
  </conditionalFormatting>
  <conditionalFormatting sqref="DV52">
    <cfRule type="expression" dxfId="4196" priority="10450" stopIfTrue="1">
      <formula>DU$4&lt;TODAY()</formula>
    </cfRule>
  </conditionalFormatting>
  <conditionalFormatting sqref="DV52">
    <cfRule type="expression" dxfId="4195" priority="10449" stopIfTrue="1">
      <formula>DU$4&lt;TODAY()</formula>
    </cfRule>
  </conditionalFormatting>
  <conditionalFormatting sqref="DV52">
    <cfRule type="expression" dxfId="4194" priority="10448" stopIfTrue="1">
      <formula>DU$4&lt;TODAY()</formula>
    </cfRule>
  </conditionalFormatting>
  <conditionalFormatting sqref="DV52">
    <cfRule type="expression" dxfId="4193" priority="10447" stopIfTrue="1">
      <formula>DU$4&lt;TODAY()</formula>
    </cfRule>
  </conditionalFormatting>
  <conditionalFormatting sqref="DV52">
    <cfRule type="expression" dxfId="4192" priority="10446" stopIfTrue="1">
      <formula>DU$4&lt;TODAY()</formula>
    </cfRule>
  </conditionalFormatting>
  <conditionalFormatting sqref="DV52">
    <cfRule type="expression" dxfId="4191" priority="10445" stopIfTrue="1">
      <formula>DU$4&lt;TODAY()</formula>
    </cfRule>
  </conditionalFormatting>
  <conditionalFormatting sqref="DV52">
    <cfRule type="expression" dxfId="4190" priority="10444" stopIfTrue="1">
      <formula>DU$4&lt;TODAY()</formula>
    </cfRule>
  </conditionalFormatting>
  <conditionalFormatting sqref="DV52">
    <cfRule type="expression" dxfId="4189" priority="10443" stopIfTrue="1">
      <formula>DU$4&lt;TODAY()</formula>
    </cfRule>
  </conditionalFormatting>
  <conditionalFormatting sqref="DV52">
    <cfRule type="expression" dxfId="4188" priority="10442" stopIfTrue="1">
      <formula>DU$4&lt;TODAY()</formula>
    </cfRule>
  </conditionalFormatting>
  <conditionalFormatting sqref="DV52">
    <cfRule type="expression" dxfId="4187" priority="10441" stopIfTrue="1">
      <formula>DU$4&lt;TODAY()</formula>
    </cfRule>
  </conditionalFormatting>
  <conditionalFormatting sqref="DV52">
    <cfRule type="expression" dxfId="4186" priority="10440" stopIfTrue="1">
      <formula>DU$4&lt;TODAY()</formula>
    </cfRule>
  </conditionalFormatting>
  <conditionalFormatting sqref="DV52">
    <cfRule type="expression" dxfId="4185" priority="10439" stopIfTrue="1">
      <formula>DU$4&lt;TODAY()</formula>
    </cfRule>
  </conditionalFormatting>
  <conditionalFormatting sqref="DV52">
    <cfRule type="expression" dxfId="4184" priority="10438" stopIfTrue="1">
      <formula>DU$4&lt;TODAY()</formula>
    </cfRule>
  </conditionalFormatting>
  <conditionalFormatting sqref="DV52">
    <cfRule type="expression" dxfId="4183" priority="10437" stopIfTrue="1">
      <formula>DU$4&lt;TODAY()</formula>
    </cfRule>
  </conditionalFormatting>
  <conditionalFormatting sqref="DV52">
    <cfRule type="expression" dxfId="4182" priority="10436" stopIfTrue="1">
      <formula>DU$4&lt;TODAY()</formula>
    </cfRule>
  </conditionalFormatting>
  <conditionalFormatting sqref="DV52">
    <cfRule type="expression" dxfId="4181" priority="10435" stopIfTrue="1">
      <formula>DU$4&lt;TODAY()</formula>
    </cfRule>
  </conditionalFormatting>
  <conditionalFormatting sqref="DV52">
    <cfRule type="expression" dxfId="4180" priority="10434" stopIfTrue="1">
      <formula>DU$4&lt;TODAY()</formula>
    </cfRule>
  </conditionalFormatting>
  <conditionalFormatting sqref="DV52">
    <cfRule type="expression" dxfId="4179" priority="10433" stopIfTrue="1">
      <formula>DU$4&lt;TODAY()</formula>
    </cfRule>
  </conditionalFormatting>
  <conditionalFormatting sqref="DV52">
    <cfRule type="expression" dxfId="4178" priority="10432" stopIfTrue="1">
      <formula>DU$4&lt;TODAY()</formula>
    </cfRule>
  </conditionalFormatting>
  <conditionalFormatting sqref="DV52">
    <cfRule type="expression" dxfId="4177" priority="10431" stopIfTrue="1">
      <formula>DU$4&lt;TODAY()</formula>
    </cfRule>
  </conditionalFormatting>
  <conditionalFormatting sqref="DV52">
    <cfRule type="expression" dxfId="4176" priority="10430" stopIfTrue="1">
      <formula>DU$4&lt;TODAY()</formula>
    </cfRule>
  </conditionalFormatting>
  <conditionalFormatting sqref="DV52">
    <cfRule type="expression" dxfId="4175" priority="10429" stopIfTrue="1">
      <formula>DU$4&lt;TODAY()</formula>
    </cfRule>
  </conditionalFormatting>
  <conditionalFormatting sqref="DV52">
    <cfRule type="expression" dxfId="4174" priority="10428" stopIfTrue="1">
      <formula>DU$4&lt;TODAY()</formula>
    </cfRule>
  </conditionalFormatting>
  <conditionalFormatting sqref="DV52">
    <cfRule type="expression" dxfId="4173" priority="10427" stopIfTrue="1">
      <formula>DU$4&lt;TODAY()</formula>
    </cfRule>
  </conditionalFormatting>
  <conditionalFormatting sqref="DV52">
    <cfRule type="expression" dxfId="4172" priority="10426" stopIfTrue="1">
      <formula>DU$4&lt;TODAY()</formula>
    </cfRule>
  </conditionalFormatting>
  <conditionalFormatting sqref="DV52">
    <cfRule type="expression" dxfId="4171" priority="10425" stopIfTrue="1">
      <formula>DU$4&lt;TODAY()</formula>
    </cfRule>
  </conditionalFormatting>
  <conditionalFormatting sqref="DV52">
    <cfRule type="expression" dxfId="4170" priority="10424" stopIfTrue="1">
      <formula>DU$4&lt;TODAY()</formula>
    </cfRule>
  </conditionalFormatting>
  <conditionalFormatting sqref="DV52">
    <cfRule type="expression" dxfId="4169" priority="10423" stopIfTrue="1">
      <formula>DU$4&lt;TODAY()</formula>
    </cfRule>
  </conditionalFormatting>
  <conditionalFormatting sqref="DV52">
    <cfRule type="expression" dxfId="4168" priority="10422" stopIfTrue="1">
      <formula>DU$4&lt;TODAY()</formula>
    </cfRule>
  </conditionalFormatting>
  <conditionalFormatting sqref="DV52">
    <cfRule type="expression" dxfId="4167" priority="10421" stopIfTrue="1">
      <formula>DU$4&lt;TODAY()</formula>
    </cfRule>
  </conditionalFormatting>
  <conditionalFormatting sqref="DV52">
    <cfRule type="expression" dxfId="4166" priority="10420" stopIfTrue="1">
      <formula>DU$4&lt;TODAY()</formula>
    </cfRule>
  </conditionalFormatting>
  <conditionalFormatting sqref="DV52">
    <cfRule type="expression" dxfId="4165" priority="10419" stopIfTrue="1">
      <formula>DU$4&lt;TODAY()</formula>
    </cfRule>
  </conditionalFormatting>
  <conditionalFormatting sqref="DV52">
    <cfRule type="expression" dxfId="4164" priority="10418" stopIfTrue="1">
      <formula>DU$4&lt;TODAY()</formula>
    </cfRule>
  </conditionalFormatting>
  <conditionalFormatting sqref="DV52">
    <cfRule type="expression" dxfId="4163" priority="10417" stopIfTrue="1">
      <formula>DU$4&lt;TODAY()</formula>
    </cfRule>
  </conditionalFormatting>
  <conditionalFormatting sqref="DV52">
    <cfRule type="expression" dxfId="4162" priority="10416" stopIfTrue="1">
      <formula>DU$4&lt;TODAY()</formula>
    </cfRule>
  </conditionalFormatting>
  <conditionalFormatting sqref="DV52">
    <cfRule type="expression" dxfId="4161" priority="10415" stopIfTrue="1">
      <formula>DU$4&lt;TODAY()</formula>
    </cfRule>
  </conditionalFormatting>
  <conditionalFormatting sqref="DV52">
    <cfRule type="expression" dxfId="4160" priority="10414" stopIfTrue="1">
      <formula>DU$4&lt;TODAY()</formula>
    </cfRule>
  </conditionalFormatting>
  <conditionalFormatting sqref="DV52">
    <cfRule type="expression" dxfId="4159" priority="10413" stopIfTrue="1">
      <formula>DU$4&lt;TODAY()</formula>
    </cfRule>
  </conditionalFormatting>
  <conditionalFormatting sqref="DV52">
    <cfRule type="expression" dxfId="4158" priority="10412" stopIfTrue="1">
      <formula>DU$4&lt;TODAY()</formula>
    </cfRule>
  </conditionalFormatting>
  <conditionalFormatting sqref="DV52">
    <cfRule type="expression" dxfId="4157" priority="10411" stopIfTrue="1">
      <formula>DU$4&lt;TODAY()</formula>
    </cfRule>
  </conditionalFormatting>
  <conditionalFormatting sqref="DV52">
    <cfRule type="expression" dxfId="4156" priority="10410" stopIfTrue="1">
      <formula>DU$4&lt;TODAY()</formula>
    </cfRule>
  </conditionalFormatting>
  <conditionalFormatting sqref="DV52">
    <cfRule type="expression" dxfId="4155" priority="10409" stopIfTrue="1">
      <formula>DU$4&lt;TODAY()</formula>
    </cfRule>
  </conditionalFormatting>
  <conditionalFormatting sqref="DV52">
    <cfRule type="expression" dxfId="4154" priority="10408" stopIfTrue="1">
      <formula>DU$4&lt;TODAY()</formula>
    </cfRule>
  </conditionalFormatting>
  <conditionalFormatting sqref="DV52">
    <cfRule type="expression" dxfId="4153" priority="10407" stopIfTrue="1">
      <formula>DU$4&lt;TODAY()</formula>
    </cfRule>
  </conditionalFormatting>
  <conditionalFormatting sqref="DV52">
    <cfRule type="expression" dxfId="4152" priority="10406" stopIfTrue="1">
      <formula>DU$4&lt;TODAY()</formula>
    </cfRule>
  </conditionalFormatting>
  <conditionalFormatting sqref="DV52">
    <cfRule type="expression" dxfId="4151" priority="10405" stopIfTrue="1">
      <formula>DU$4&lt;TODAY()</formula>
    </cfRule>
  </conditionalFormatting>
  <conditionalFormatting sqref="DR49">
    <cfRule type="expression" dxfId="4150" priority="10401" stopIfTrue="1">
      <formula>DR$4&lt;TODAY()</formula>
    </cfRule>
    <cfRule type="expression" dxfId="4149" priority="10402" stopIfTrue="1">
      <formula>WEEKDAY(DR$4)=6</formula>
    </cfRule>
  </conditionalFormatting>
  <conditionalFormatting sqref="DT49">
    <cfRule type="expression" dxfId="4148" priority="10403" stopIfTrue="1">
      <formula>DR$4&lt;TODAY()</formula>
    </cfRule>
    <cfRule type="expression" dxfId="4147" priority="10404" stopIfTrue="1">
      <formula>WEEKDAY(DR$4)=6</formula>
    </cfRule>
  </conditionalFormatting>
  <conditionalFormatting sqref="DS49">
    <cfRule type="expression" dxfId="4146" priority="10400" stopIfTrue="1">
      <formula>DR$4&lt;TODAY()</formula>
    </cfRule>
  </conditionalFormatting>
  <conditionalFormatting sqref="DS49">
    <cfRule type="expression" dxfId="4145" priority="10399" stopIfTrue="1">
      <formula>DR$4&lt;TODAY()</formula>
    </cfRule>
  </conditionalFormatting>
  <conditionalFormatting sqref="DS49">
    <cfRule type="expression" dxfId="4144" priority="10398" stopIfTrue="1">
      <formula>DR$4&lt;TODAY()</formula>
    </cfRule>
  </conditionalFormatting>
  <conditionalFormatting sqref="DS49">
    <cfRule type="expression" dxfId="4143" priority="10397" stopIfTrue="1">
      <formula>DR$4&lt;TODAY()</formula>
    </cfRule>
  </conditionalFormatting>
  <conditionalFormatting sqref="DS49">
    <cfRule type="expression" dxfId="4142" priority="10396" stopIfTrue="1">
      <formula>DR$4&lt;TODAY()</formula>
    </cfRule>
  </conditionalFormatting>
  <conditionalFormatting sqref="DS49">
    <cfRule type="expression" dxfId="4141" priority="10395" stopIfTrue="1">
      <formula>DR$4&lt;TODAY()</formula>
    </cfRule>
  </conditionalFormatting>
  <conditionalFormatting sqref="DS49">
    <cfRule type="expression" dxfId="4140" priority="10394" stopIfTrue="1">
      <formula>DR$4&lt;TODAY()</formula>
    </cfRule>
  </conditionalFormatting>
  <conditionalFormatting sqref="DS49">
    <cfRule type="expression" dxfId="4139" priority="10393" stopIfTrue="1">
      <formula>DR$4&lt;TODAY()</formula>
    </cfRule>
  </conditionalFormatting>
  <conditionalFormatting sqref="DS49">
    <cfRule type="expression" dxfId="4138" priority="10392" stopIfTrue="1">
      <formula>DR$4&lt;TODAY()</formula>
    </cfRule>
  </conditionalFormatting>
  <conditionalFormatting sqref="DS49">
    <cfRule type="expression" dxfId="4137" priority="10391" stopIfTrue="1">
      <formula>DR$4&lt;TODAY()</formula>
    </cfRule>
  </conditionalFormatting>
  <conditionalFormatting sqref="DS49">
    <cfRule type="expression" dxfId="4136" priority="10390" stopIfTrue="1">
      <formula>DR$4&lt;TODAY()</formula>
    </cfRule>
  </conditionalFormatting>
  <conditionalFormatting sqref="DS49">
    <cfRule type="expression" dxfId="4135" priority="10389" stopIfTrue="1">
      <formula>DR$4&lt;TODAY()</formula>
    </cfRule>
  </conditionalFormatting>
  <conditionalFormatting sqref="DS49">
    <cfRule type="expression" dxfId="4134" priority="10388" stopIfTrue="1">
      <formula>DR$4&lt;TODAY()</formula>
    </cfRule>
  </conditionalFormatting>
  <conditionalFormatting sqref="DS49">
    <cfRule type="expression" dxfId="4133" priority="10387" stopIfTrue="1">
      <formula>DR$4&lt;TODAY()</formula>
    </cfRule>
  </conditionalFormatting>
  <conditionalFormatting sqref="DS49">
    <cfRule type="expression" dxfId="4132" priority="10386" stopIfTrue="1">
      <formula>DR$4&lt;TODAY()</formula>
    </cfRule>
  </conditionalFormatting>
  <conditionalFormatting sqref="DS49">
    <cfRule type="expression" dxfId="4131" priority="10385" stopIfTrue="1">
      <formula>DR$4&lt;TODAY()</formula>
    </cfRule>
  </conditionalFormatting>
  <conditionalFormatting sqref="DS49">
    <cfRule type="expression" dxfId="4130" priority="10384" stopIfTrue="1">
      <formula>DR$4&lt;TODAY()</formula>
    </cfRule>
  </conditionalFormatting>
  <conditionalFormatting sqref="DS49">
    <cfRule type="expression" dxfId="4129" priority="10383" stopIfTrue="1">
      <formula>DR$4&lt;TODAY()</formula>
    </cfRule>
  </conditionalFormatting>
  <conditionalFormatting sqref="DS49">
    <cfRule type="expression" dxfId="4128" priority="10382" stopIfTrue="1">
      <formula>DR$4&lt;TODAY()</formula>
    </cfRule>
  </conditionalFormatting>
  <conditionalFormatting sqref="DS49">
    <cfRule type="expression" dxfId="4127" priority="10381" stopIfTrue="1">
      <formula>DR$4&lt;TODAY()</formula>
    </cfRule>
  </conditionalFormatting>
  <conditionalFormatting sqref="DS49">
    <cfRule type="expression" dxfId="4126" priority="10380" stopIfTrue="1">
      <formula>DR$4&lt;TODAY()</formula>
    </cfRule>
  </conditionalFormatting>
  <conditionalFormatting sqref="DS49">
    <cfRule type="expression" dxfId="4125" priority="10379" stopIfTrue="1">
      <formula>DR$4&lt;TODAY()</formula>
    </cfRule>
  </conditionalFormatting>
  <conditionalFormatting sqref="DS49">
    <cfRule type="expression" dxfId="4124" priority="10378" stopIfTrue="1">
      <formula>DR$4&lt;TODAY()</formula>
    </cfRule>
  </conditionalFormatting>
  <conditionalFormatting sqref="DS49">
    <cfRule type="expression" dxfId="4123" priority="10377" stopIfTrue="1">
      <formula>DR$4&lt;TODAY()</formula>
    </cfRule>
  </conditionalFormatting>
  <conditionalFormatting sqref="DS49">
    <cfRule type="expression" dxfId="4122" priority="10376" stopIfTrue="1">
      <formula>DR$4&lt;TODAY()</formula>
    </cfRule>
  </conditionalFormatting>
  <conditionalFormatting sqref="DS49">
    <cfRule type="expression" dxfId="4121" priority="10375" stopIfTrue="1">
      <formula>DR$4&lt;TODAY()</formula>
    </cfRule>
  </conditionalFormatting>
  <conditionalFormatting sqref="DS49">
    <cfRule type="expression" dxfId="4120" priority="10374" stopIfTrue="1">
      <formula>DR$4&lt;TODAY()</formula>
    </cfRule>
  </conditionalFormatting>
  <conditionalFormatting sqref="DS49">
    <cfRule type="expression" dxfId="4119" priority="10373" stopIfTrue="1">
      <formula>DR$4&lt;TODAY()</formula>
    </cfRule>
  </conditionalFormatting>
  <conditionalFormatting sqref="DS49">
    <cfRule type="expression" dxfId="4118" priority="10372" stopIfTrue="1">
      <formula>DR$4&lt;TODAY()</formula>
    </cfRule>
  </conditionalFormatting>
  <conditionalFormatting sqref="DS49">
    <cfRule type="expression" dxfId="4117" priority="10371" stopIfTrue="1">
      <formula>DR$4&lt;TODAY()</formula>
    </cfRule>
  </conditionalFormatting>
  <conditionalFormatting sqref="DS49">
    <cfRule type="expression" dxfId="4116" priority="10370" stopIfTrue="1">
      <formula>DR$4&lt;TODAY()</formula>
    </cfRule>
  </conditionalFormatting>
  <conditionalFormatting sqref="DS49">
    <cfRule type="expression" dxfId="4115" priority="10369" stopIfTrue="1">
      <formula>DR$4&lt;TODAY()</formula>
    </cfRule>
  </conditionalFormatting>
  <conditionalFormatting sqref="DS49">
    <cfRule type="expression" dxfId="4114" priority="10368" stopIfTrue="1">
      <formula>DR$4&lt;TODAY()</formula>
    </cfRule>
  </conditionalFormatting>
  <conditionalFormatting sqref="DS49">
    <cfRule type="expression" dxfId="4113" priority="10367" stopIfTrue="1">
      <formula>DR$4&lt;TODAY()</formula>
    </cfRule>
  </conditionalFormatting>
  <conditionalFormatting sqref="DS49">
    <cfRule type="expression" dxfId="4112" priority="10366" stopIfTrue="1">
      <formula>DR$4&lt;TODAY()</formula>
    </cfRule>
  </conditionalFormatting>
  <conditionalFormatting sqref="DS49">
    <cfRule type="expression" dxfId="4111" priority="10365" stopIfTrue="1">
      <formula>DR$4&lt;TODAY()</formula>
    </cfRule>
  </conditionalFormatting>
  <conditionalFormatting sqref="DS49">
    <cfRule type="expression" dxfId="4110" priority="10364" stopIfTrue="1">
      <formula>DR$4&lt;TODAY()</formula>
    </cfRule>
  </conditionalFormatting>
  <conditionalFormatting sqref="DS49">
    <cfRule type="expression" dxfId="4109" priority="10363" stopIfTrue="1">
      <formula>DR$4&lt;TODAY()</formula>
    </cfRule>
  </conditionalFormatting>
  <conditionalFormatting sqref="DS49">
    <cfRule type="expression" dxfId="4108" priority="10362" stopIfTrue="1">
      <formula>DR$4&lt;TODAY()</formula>
    </cfRule>
  </conditionalFormatting>
  <conditionalFormatting sqref="DS49">
    <cfRule type="expression" dxfId="4107" priority="10361" stopIfTrue="1">
      <formula>DR$4&lt;TODAY()</formula>
    </cfRule>
  </conditionalFormatting>
  <conditionalFormatting sqref="DS49">
    <cfRule type="expression" dxfId="4106" priority="10360" stopIfTrue="1">
      <formula>DR$4&lt;TODAY()</formula>
    </cfRule>
  </conditionalFormatting>
  <conditionalFormatting sqref="DS49">
    <cfRule type="expression" dxfId="4105" priority="10359" stopIfTrue="1">
      <formula>DR$4&lt;TODAY()</formula>
    </cfRule>
  </conditionalFormatting>
  <conditionalFormatting sqref="DS49">
    <cfRule type="expression" dxfId="4104" priority="10358" stopIfTrue="1">
      <formula>DR$4&lt;TODAY()</formula>
    </cfRule>
  </conditionalFormatting>
  <conditionalFormatting sqref="DS49">
    <cfRule type="expression" dxfId="4103" priority="10357" stopIfTrue="1">
      <formula>DR$4&lt;TODAY()</formula>
    </cfRule>
  </conditionalFormatting>
  <conditionalFormatting sqref="DS49">
    <cfRule type="expression" dxfId="4102" priority="10356" stopIfTrue="1">
      <formula>DR$4&lt;TODAY()</formula>
    </cfRule>
  </conditionalFormatting>
  <conditionalFormatting sqref="DS49">
    <cfRule type="expression" dxfId="4101" priority="10355" stopIfTrue="1">
      <formula>DR$4&lt;TODAY()</formula>
    </cfRule>
  </conditionalFormatting>
  <conditionalFormatting sqref="DS49">
    <cfRule type="expression" dxfId="4100" priority="10354" stopIfTrue="1">
      <formula>DR$4&lt;TODAY()</formula>
    </cfRule>
  </conditionalFormatting>
  <conditionalFormatting sqref="DS49">
    <cfRule type="expression" dxfId="4099" priority="10353" stopIfTrue="1">
      <formula>DR$4&lt;TODAY()</formula>
    </cfRule>
  </conditionalFormatting>
  <conditionalFormatting sqref="DS49">
    <cfRule type="expression" dxfId="4098" priority="10352" stopIfTrue="1">
      <formula>DR$4&lt;TODAY()</formula>
    </cfRule>
  </conditionalFormatting>
  <conditionalFormatting sqref="DS49">
    <cfRule type="expression" dxfId="4097" priority="10351" stopIfTrue="1">
      <formula>DR$4&lt;TODAY()</formula>
    </cfRule>
  </conditionalFormatting>
  <conditionalFormatting sqref="DS49">
    <cfRule type="expression" dxfId="4096" priority="10350" stopIfTrue="1">
      <formula>DR$4&lt;TODAY()</formula>
    </cfRule>
  </conditionalFormatting>
  <conditionalFormatting sqref="DS49">
    <cfRule type="expression" dxfId="4095" priority="10349" stopIfTrue="1">
      <formula>DR$4&lt;TODAY()</formula>
    </cfRule>
  </conditionalFormatting>
  <conditionalFormatting sqref="DS49">
    <cfRule type="expression" dxfId="4094" priority="10348" stopIfTrue="1">
      <formula>DR$4&lt;TODAY()</formula>
    </cfRule>
  </conditionalFormatting>
  <conditionalFormatting sqref="DS49">
    <cfRule type="expression" dxfId="4093" priority="10347" stopIfTrue="1">
      <formula>DR$4&lt;TODAY()</formula>
    </cfRule>
  </conditionalFormatting>
  <conditionalFormatting sqref="DS49">
    <cfRule type="expression" dxfId="4092" priority="10346" stopIfTrue="1">
      <formula>DR$4&lt;TODAY()</formula>
    </cfRule>
  </conditionalFormatting>
  <conditionalFormatting sqref="DS49">
    <cfRule type="expression" dxfId="4091" priority="10345" stopIfTrue="1">
      <formula>DR$4&lt;TODAY()</formula>
    </cfRule>
  </conditionalFormatting>
  <conditionalFormatting sqref="DS49">
    <cfRule type="expression" dxfId="4090" priority="10344" stopIfTrue="1">
      <formula>DR$4&lt;TODAY()</formula>
    </cfRule>
  </conditionalFormatting>
  <conditionalFormatting sqref="DS49">
    <cfRule type="expression" dxfId="4089" priority="10343" stopIfTrue="1">
      <formula>DR$4&lt;TODAY()</formula>
    </cfRule>
  </conditionalFormatting>
  <conditionalFormatting sqref="DS49">
    <cfRule type="expression" dxfId="4088" priority="10342" stopIfTrue="1">
      <formula>DR$4&lt;TODAY()</formula>
    </cfRule>
  </conditionalFormatting>
  <conditionalFormatting sqref="DS49">
    <cfRule type="expression" dxfId="4087" priority="10341" stopIfTrue="1">
      <formula>DR$4&lt;TODAY()</formula>
    </cfRule>
  </conditionalFormatting>
  <conditionalFormatting sqref="DS49">
    <cfRule type="expression" dxfId="4086" priority="10340" stopIfTrue="1">
      <formula>DR$4&lt;TODAY()</formula>
    </cfRule>
  </conditionalFormatting>
  <conditionalFormatting sqref="DS49">
    <cfRule type="expression" dxfId="4085" priority="10339" stopIfTrue="1">
      <formula>DR$4&lt;TODAY()</formula>
    </cfRule>
  </conditionalFormatting>
  <conditionalFormatting sqref="DS49">
    <cfRule type="expression" dxfId="4084" priority="10338" stopIfTrue="1">
      <formula>DR$4&lt;TODAY()</formula>
    </cfRule>
  </conditionalFormatting>
  <conditionalFormatting sqref="DS49">
    <cfRule type="expression" dxfId="4083" priority="10337" stopIfTrue="1">
      <formula>DR$4&lt;TODAY()</formula>
    </cfRule>
  </conditionalFormatting>
  <conditionalFormatting sqref="DS49">
    <cfRule type="expression" dxfId="4082" priority="10336" stopIfTrue="1">
      <formula>DR$4&lt;TODAY()</formula>
    </cfRule>
  </conditionalFormatting>
  <conditionalFormatting sqref="DS49">
    <cfRule type="expression" dxfId="4081" priority="10335" stopIfTrue="1">
      <formula>DR$4&lt;TODAY()</formula>
    </cfRule>
  </conditionalFormatting>
  <conditionalFormatting sqref="DS49">
    <cfRule type="expression" dxfId="4080" priority="10334" stopIfTrue="1">
      <formula>DR$4&lt;TODAY()</formula>
    </cfRule>
  </conditionalFormatting>
  <conditionalFormatting sqref="DS49">
    <cfRule type="expression" dxfId="4079" priority="10333" stopIfTrue="1">
      <formula>DR$4&lt;TODAY()</formula>
    </cfRule>
  </conditionalFormatting>
  <conditionalFormatting sqref="DS49">
    <cfRule type="expression" dxfId="4078" priority="10332" stopIfTrue="1">
      <formula>DR$4&lt;TODAY()</formula>
    </cfRule>
  </conditionalFormatting>
  <conditionalFormatting sqref="DS49">
    <cfRule type="expression" dxfId="4077" priority="10331" stopIfTrue="1">
      <formula>DR$4&lt;TODAY()</formula>
    </cfRule>
  </conditionalFormatting>
  <conditionalFormatting sqref="DS49">
    <cfRule type="expression" dxfId="4076" priority="10330" stopIfTrue="1">
      <formula>DR$4&lt;TODAY()</formula>
    </cfRule>
  </conditionalFormatting>
  <conditionalFormatting sqref="DS49">
    <cfRule type="expression" dxfId="4075" priority="10329" stopIfTrue="1">
      <formula>DR$4&lt;TODAY()</formula>
    </cfRule>
  </conditionalFormatting>
  <conditionalFormatting sqref="DS49">
    <cfRule type="expression" dxfId="4074" priority="10328" stopIfTrue="1">
      <formula>DR$4&lt;TODAY()</formula>
    </cfRule>
  </conditionalFormatting>
  <conditionalFormatting sqref="DS49">
    <cfRule type="expression" dxfId="4073" priority="10327" stopIfTrue="1">
      <formula>DR$4&lt;TODAY()</formula>
    </cfRule>
  </conditionalFormatting>
  <conditionalFormatting sqref="DS49">
    <cfRule type="expression" dxfId="4072" priority="10326" stopIfTrue="1">
      <formula>DR$4&lt;TODAY()</formula>
    </cfRule>
  </conditionalFormatting>
  <conditionalFormatting sqref="DS49">
    <cfRule type="expression" dxfId="4071" priority="10325" stopIfTrue="1">
      <formula>DR$4&lt;TODAY()</formula>
    </cfRule>
  </conditionalFormatting>
  <conditionalFormatting sqref="DS49">
    <cfRule type="expression" dxfId="4070" priority="10324" stopIfTrue="1">
      <formula>DR$4&lt;TODAY()</formula>
    </cfRule>
  </conditionalFormatting>
  <conditionalFormatting sqref="DS49">
    <cfRule type="expression" dxfId="4069" priority="10323" stopIfTrue="1">
      <formula>DR$4&lt;TODAY()</formula>
    </cfRule>
  </conditionalFormatting>
  <conditionalFormatting sqref="DS49">
    <cfRule type="expression" dxfId="4068" priority="10322" stopIfTrue="1">
      <formula>DR$4&lt;TODAY()</formula>
    </cfRule>
  </conditionalFormatting>
  <conditionalFormatting sqref="DS49">
    <cfRule type="expression" dxfId="4067" priority="10321" stopIfTrue="1">
      <formula>DR$4&lt;TODAY()</formula>
    </cfRule>
  </conditionalFormatting>
  <conditionalFormatting sqref="DS49">
    <cfRule type="expression" dxfId="4066" priority="10320" stopIfTrue="1">
      <formula>DR$4&lt;TODAY()</formula>
    </cfRule>
  </conditionalFormatting>
  <conditionalFormatting sqref="DS49">
    <cfRule type="expression" dxfId="4065" priority="10319" stopIfTrue="1">
      <formula>DR$4&lt;TODAY()</formula>
    </cfRule>
  </conditionalFormatting>
  <conditionalFormatting sqref="DS49">
    <cfRule type="expression" dxfId="4064" priority="10318" stopIfTrue="1">
      <formula>DR$4&lt;TODAY()</formula>
    </cfRule>
  </conditionalFormatting>
  <conditionalFormatting sqref="DS49">
    <cfRule type="expression" dxfId="4063" priority="10317" stopIfTrue="1">
      <formula>DR$4&lt;TODAY()</formula>
    </cfRule>
  </conditionalFormatting>
  <conditionalFormatting sqref="DS49">
    <cfRule type="expression" dxfId="4062" priority="10316" stopIfTrue="1">
      <formula>DR$4&lt;TODAY()</formula>
    </cfRule>
  </conditionalFormatting>
  <conditionalFormatting sqref="DS49">
    <cfRule type="expression" dxfId="4061" priority="10315" stopIfTrue="1">
      <formula>DR$4&lt;TODAY()</formula>
    </cfRule>
  </conditionalFormatting>
  <conditionalFormatting sqref="DS49">
    <cfRule type="expression" dxfId="4060" priority="10314" stopIfTrue="1">
      <formula>DR$4&lt;TODAY()</formula>
    </cfRule>
  </conditionalFormatting>
  <conditionalFormatting sqref="DS49">
    <cfRule type="expression" dxfId="4059" priority="10313" stopIfTrue="1">
      <formula>DR$4&lt;TODAY()</formula>
    </cfRule>
  </conditionalFormatting>
  <conditionalFormatting sqref="DS49">
    <cfRule type="expression" dxfId="4058" priority="10312" stopIfTrue="1">
      <formula>DR$4&lt;TODAY()</formula>
    </cfRule>
  </conditionalFormatting>
  <conditionalFormatting sqref="DS49">
    <cfRule type="expression" dxfId="4057" priority="10311" stopIfTrue="1">
      <formula>DR$4&lt;TODAY()</formula>
    </cfRule>
  </conditionalFormatting>
  <conditionalFormatting sqref="DS49">
    <cfRule type="expression" dxfId="4056" priority="10310" stopIfTrue="1">
      <formula>DR$4&lt;TODAY()</formula>
    </cfRule>
  </conditionalFormatting>
  <conditionalFormatting sqref="DS49">
    <cfRule type="expression" dxfId="4055" priority="10309" stopIfTrue="1">
      <formula>DR$4&lt;TODAY()</formula>
    </cfRule>
  </conditionalFormatting>
  <conditionalFormatting sqref="DS49">
    <cfRule type="expression" dxfId="4054" priority="10308" stopIfTrue="1">
      <formula>DR$4&lt;TODAY()</formula>
    </cfRule>
  </conditionalFormatting>
  <conditionalFormatting sqref="DS49">
    <cfRule type="expression" dxfId="4053" priority="10307" stopIfTrue="1">
      <formula>DR$4&lt;TODAY()</formula>
    </cfRule>
  </conditionalFormatting>
  <conditionalFormatting sqref="DS49">
    <cfRule type="expression" dxfId="4052" priority="10306" stopIfTrue="1">
      <formula>DR$4&lt;TODAY()</formula>
    </cfRule>
  </conditionalFormatting>
  <conditionalFormatting sqref="DS49">
    <cfRule type="expression" dxfId="4051" priority="10305" stopIfTrue="1">
      <formula>DR$4&lt;TODAY()</formula>
    </cfRule>
  </conditionalFormatting>
  <conditionalFormatting sqref="DS49">
    <cfRule type="expression" dxfId="4050" priority="10304" stopIfTrue="1">
      <formula>DR$4&lt;TODAY()</formula>
    </cfRule>
  </conditionalFormatting>
  <conditionalFormatting sqref="DS49">
    <cfRule type="expression" dxfId="4049" priority="10303" stopIfTrue="1">
      <formula>DR$4&lt;TODAY()</formula>
    </cfRule>
  </conditionalFormatting>
  <conditionalFormatting sqref="DS49">
    <cfRule type="expression" dxfId="4048" priority="10302" stopIfTrue="1">
      <formula>DR$4&lt;TODAY()</formula>
    </cfRule>
  </conditionalFormatting>
  <conditionalFormatting sqref="DS49">
    <cfRule type="expression" dxfId="4047" priority="10301" stopIfTrue="1">
      <formula>DR$4&lt;TODAY()</formula>
    </cfRule>
  </conditionalFormatting>
  <conditionalFormatting sqref="DS49">
    <cfRule type="expression" dxfId="4046" priority="10300" stopIfTrue="1">
      <formula>DR$4&lt;TODAY()</formula>
    </cfRule>
  </conditionalFormatting>
  <conditionalFormatting sqref="DS49">
    <cfRule type="expression" dxfId="4045" priority="10299" stopIfTrue="1">
      <formula>DR$4&lt;TODAY()</formula>
    </cfRule>
  </conditionalFormatting>
  <conditionalFormatting sqref="DS49">
    <cfRule type="expression" dxfId="4044" priority="10298" stopIfTrue="1">
      <formula>DR$4&lt;TODAY()</formula>
    </cfRule>
  </conditionalFormatting>
  <conditionalFormatting sqref="DS49">
    <cfRule type="expression" dxfId="4043" priority="10297" stopIfTrue="1">
      <formula>DR$4&lt;TODAY()</formula>
    </cfRule>
  </conditionalFormatting>
  <conditionalFormatting sqref="DS49">
    <cfRule type="expression" dxfId="4042" priority="10296" stopIfTrue="1">
      <formula>DR$4&lt;TODAY()</formula>
    </cfRule>
  </conditionalFormatting>
  <conditionalFormatting sqref="DS49">
    <cfRule type="expression" dxfId="4041" priority="10295" stopIfTrue="1">
      <formula>DR$4&lt;TODAY()</formula>
    </cfRule>
  </conditionalFormatting>
  <conditionalFormatting sqref="DS49">
    <cfRule type="expression" dxfId="4040" priority="10294" stopIfTrue="1">
      <formula>DR$4&lt;TODAY()</formula>
    </cfRule>
  </conditionalFormatting>
  <conditionalFormatting sqref="DS49">
    <cfRule type="expression" dxfId="4039" priority="10293" stopIfTrue="1">
      <formula>DR$4&lt;TODAY()</formula>
    </cfRule>
  </conditionalFormatting>
  <conditionalFormatting sqref="DS49">
    <cfRule type="expression" dxfId="4038" priority="10292" stopIfTrue="1">
      <formula>DR$4&lt;TODAY()</formula>
    </cfRule>
  </conditionalFormatting>
  <conditionalFormatting sqref="DS49">
    <cfRule type="expression" dxfId="4037" priority="10291" stopIfTrue="1">
      <formula>DR$4&lt;TODAY()</formula>
    </cfRule>
  </conditionalFormatting>
  <conditionalFormatting sqref="DS49">
    <cfRule type="expression" dxfId="4036" priority="10290" stopIfTrue="1">
      <formula>DR$4&lt;TODAY()</formula>
    </cfRule>
  </conditionalFormatting>
  <conditionalFormatting sqref="DS49">
    <cfRule type="expression" dxfId="4035" priority="10289" stopIfTrue="1">
      <formula>DR$4&lt;TODAY()</formula>
    </cfRule>
  </conditionalFormatting>
  <conditionalFormatting sqref="DS49">
    <cfRule type="expression" dxfId="4034" priority="10288" stopIfTrue="1">
      <formula>DR$4&lt;TODAY()</formula>
    </cfRule>
  </conditionalFormatting>
  <conditionalFormatting sqref="DS49">
    <cfRule type="expression" dxfId="4033" priority="10287" stopIfTrue="1">
      <formula>DR$4&lt;TODAY()</formula>
    </cfRule>
  </conditionalFormatting>
  <conditionalFormatting sqref="DS49">
    <cfRule type="expression" dxfId="4032" priority="10286" stopIfTrue="1">
      <formula>DR$4&lt;TODAY()</formula>
    </cfRule>
  </conditionalFormatting>
  <conditionalFormatting sqref="DS49">
    <cfRule type="expression" dxfId="4031" priority="10285" stopIfTrue="1">
      <formula>DR$4&lt;TODAY()</formula>
    </cfRule>
  </conditionalFormatting>
  <conditionalFormatting sqref="DS49">
    <cfRule type="expression" dxfId="4030" priority="10284" stopIfTrue="1">
      <formula>DR$4&lt;TODAY()</formula>
    </cfRule>
  </conditionalFormatting>
  <conditionalFormatting sqref="DS49">
    <cfRule type="expression" dxfId="4029" priority="10283" stopIfTrue="1">
      <formula>DR$4&lt;TODAY()</formula>
    </cfRule>
  </conditionalFormatting>
  <conditionalFormatting sqref="DS49">
    <cfRule type="expression" dxfId="4028" priority="10282" stopIfTrue="1">
      <formula>DR$4&lt;TODAY()</formula>
    </cfRule>
  </conditionalFormatting>
  <conditionalFormatting sqref="DS49">
    <cfRule type="expression" dxfId="4027" priority="10281" stopIfTrue="1">
      <formula>DR$4&lt;TODAY()</formula>
    </cfRule>
  </conditionalFormatting>
  <conditionalFormatting sqref="DS49">
    <cfRule type="expression" dxfId="4026" priority="10280" stopIfTrue="1">
      <formula>DR$4&lt;TODAY()</formula>
    </cfRule>
  </conditionalFormatting>
  <conditionalFormatting sqref="DS49">
    <cfRule type="expression" dxfId="4025" priority="10279" stopIfTrue="1">
      <formula>DR$4&lt;TODAY()</formula>
    </cfRule>
  </conditionalFormatting>
  <conditionalFormatting sqref="DS49">
    <cfRule type="expression" dxfId="4024" priority="10278" stopIfTrue="1">
      <formula>DR$4&lt;TODAY()</formula>
    </cfRule>
  </conditionalFormatting>
  <conditionalFormatting sqref="DS49">
    <cfRule type="expression" dxfId="4023" priority="10277" stopIfTrue="1">
      <formula>DR$4&lt;TODAY()</formula>
    </cfRule>
  </conditionalFormatting>
  <conditionalFormatting sqref="DS49">
    <cfRule type="expression" dxfId="4022" priority="10276" stopIfTrue="1">
      <formula>DR$4&lt;TODAY()</formula>
    </cfRule>
  </conditionalFormatting>
  <conditionalFormatting sqref="DS49">
    <cfRule type="expression" dxfId="4021" priority="10275" stopIfTrue="1">
      <formula>DR$4&lt;TODAY()</formula>
    </cfRule>
  </conditionalFormatting>
  <conditionalFormatting sqref="DS49">
    <cfRule type="expression" dxfId="4020" priority="10274" stopIfTrue="1">
      <formula>DR$4&lt;TODAY()</formula>
    </cfRule>
  </conditionalFormatting>
  <conditionalFormatting sqref="DS49">
    <cfRule type="expression" dxfId="4019" priority="10273" stopIfTrue="1">
      <formula>DR$4&lt;TODAY()</formula>
    </cfRule>
  </conditionalFormatting>
  <conditionalFormatting sqref="DS49">
    <cfRule type="expression" dxfId="4018" priority="10272" stopIfTrue="1">
      <formula>DR$4&lt;TODAY()</formula>
    </cfRule>
  </conditionalFormatting>
  <conditionalFormatting sqref="DS49">
    <cfRule type="expression" dxfId="4017" priority="10271" stopIfTrue="1">
      <formula>DR$4&lt;TODAY()</formula>
    </cfRule>
  </conditionalFormatting>
  <conditionalFormatting sqref="DS49">
    <cfRule type="expression" dxfId="4016" priority="10270" stopIfTrue="1">
      <formula>DR$4&lt;TODAY()</formula>
    </cfRule>
  </conditionalFormatting>
  <conditionalFormatting sqref="DS49">
    <cfRule type="expression" dxfId="4015" priority="10269" stopIfTrue="1">
      <formula>DR$4&lt;TODAY()</formula>
    </cfRule>
  </conditionalFormatting>
  <conditionalFormatting sqref="DS49">
    <cfRule type="expression" dxfId="4014" priority="10268" stopIfTrue="1">
      <formula>DR$4&lt;TODAY()</formula>
    </cfRule>
  </conditionalFormatting>
  <conditionalFormatting sqref="DS49">
    <cfRule type="expression" dxfId="4013" priority="10267" stopIfTrue="1">
      <formula>DR$4&lt;TODAY()</formula>
    </cfRule>
  </conditionalFormatting>
  <conditionalFormatting sqref="DS49">
    <cfRule type="expression" dxfId="4012" priority="10266" stopIfTrue="1">
      <formula>DR$4&lt;TODAY()</formula>
    </cfRule>
  </conditionalFormatting>
  <conditionalFormatting sqref="DS49">
    <cfRule type="expression" dxfId="4011" priority="10265" stopIfTrue="1">
      <formula>DR$4&lt;TODAY()</formula>
    </cfRule>
  </conditionalFormatting>
  <conditionalFormatting sqref="DS49">
    <cfRule type="expression" dxfId="4010" priority="10264" stopIfTrue="1">
      <formula>DR$4&lt;TODAY()</formula>
    </cfRule>
  </conditionalFormatting>
  <conditionalFormatting sqref="DS49">
    <cfRule type="expression" dxfId="4009" priority="10263" stopIfTrue="1">
      <formula>DR$4&lt;TODAY()</formula>
    </cfRule>
  </conditionalFormatting>
  <conditionalFormatting sqref="DS49">
    <cfRule type="expression" dxfId="4008" priority="10262" stopIfTrue="1">
      <formula>DR$4&lt;TODAY()</formula>
    </cfRule>
  </conditionalFormatting>
  <conditionalFormatting sqref="DS49">
    <cfRule type="expression" dxfId="4007" priority="10261" stopIfTrue="1">
      <formula>DR$4&lt;TODAY()</formula>
    </cfRule>
  </conditionalFormatting>
  <conditionalFormatting sqref="DS49">
    <cfRule type="expression" dxfId="4006" priority="10260" stopIfTrue="1">
      <formula>DR$4&lt;TODAY()</formula>
    </cfRule>
  </conditionalFormatting>
  <conditionalFormatting sqref="DS49">
    <cfRule type="expression" dxfId="4005" priority="10259" stopIfTrue="1">
      <formula>DR$4&lt;TODAY()</formula>
    </cfRule>
  </conditionalFormatting>
  <conditionalFormatting sqref="DS49">
    <cfRule type="expression" dxfId="4004" priority="10258" stopIfTrue="1">
      <formula>DR$4&lt;TODAY()</formula>
    </cfRule>
  </conditionalFormatting>
  <conditionalFormatting sqref="DS49">
    <cfRule type="expression" dxfId="4003" priority="10257" stopIfTrue="1">
      <formula>DR$4&lt;TODAY()</formula>
    </cfRule>
  </conditionalFormatting>
  <conditionalFormatting sqref="DS49">
    <cfRule type="expression" dxfId="4002" priority="10256" stopIfTrue="1">
      <formula>DR$4&lt;TODAY()</formula>
    </cfRule>
  </conditionalFormatting>
  <conditionalFormatting sqref="DS49">
    <cfRule type="expression" dxfId="4001" priority="10255" stopIfTrue="1">
      <formula>DR$4&lt;TODAY()</formula>
    </cfRule>
  </conditionalFormatting>
  <conditionalFormatting sqref="DS49">
    <cfRule type="expression" dxfId="4000" priority="10254" stopIfTrue="1">
      <formula>DR$4&lt;TODAY()</formula>
    </cfRule>
  </conditionalFormatting>
  <conditionalFormatting sqref="DS49">
    <cfRule type="expression" dxfId="3999" priority="10253" stopIfTrue="1">
      <formula>DR$4&lt;TODAY()</formula>
    </cfRule>
  </conditionalFormatting>
  <conditionalFormatting sqref="DS49">
    <cfRule type="expression" dxfId="3998" priority="10252" stopIfTrue="1">
      <formula>DR$4&lt;TODAY()</formula>
    </cfRule>
  </conditionalFormatting>
  <conditionalFormatting sqref="DS49">
    <cfRule type="expression" dxfId="3997" priority="10251" stopIfTrue="1">
      <formula>DR$4&lt;TODAY()</formula>
    </cfRule>
  </conditionalFormatting>
  <conditionalFormatting sqref="DS49">
    <cfRule type="expression" dxfId="3996" priority="10250" stopIfTrue="1">
      <formula>DR$4&lt;TODAY()</formula>
    </cfRule>
  </conditionalFormatting>
  <conditionalFormatting sqref="DS49">
    <cfRule type="expression" dxfId="3995" priority="10249" stopIfTrue="1">
      <formula>DR$4&lt;TODAY()</formula>
    </cfRule>
  </conditionalFormatting>
  <conditionalFormatting sqref="DS49">
    <cfRule type="expression" dxfId="3994" priority="10248" stopIfTrue="1">
      <formula>DR$4&lt;TODAY()</formula>
    </cfRule>
  </conditionalFormatting>
  <conditionalFormatting sqref="DS49">
    <cfRule type="expression" dxfId="3993" priority="10247" stopIfTrue="1">
      <formula>DR$4&lt;TODAY()</formula>
    </cfRule>
  </conditionalFormatting>
  <conditionalFormatting sqref="DS49">
    <cfRule type="expression" dxfId="3992" priority="10246" stopIfTrue="1">
      <formula>DR$4&lt;TODAY()</formula>
    </cfRule>
  </conditionalFormatting>
  <conditionalFormatting sqref="DS49">
    <cfRule type="expression" dxfId="3991" priority="10245" stopIfTrue="1">
      <formula>DR$4&lt;TODAY()</formula>
    </cfRule>
  </conditionalFormatting>
  <conditionalFormatting sqref="DS49">
    <cfRule type="expression" dxfId="3990" priority="10244" stopIfTrue="1">
      <formula>DR$4&lt;TODAY()</formula>
    </cfRule>
  </conditionalFormatting>
  <conditionalFormatting sqref="DS49">
    <cfRule type="expression" dxfId="3989" priority="10243" stopIfTrue="1">
      <formula>DR$4&lt;TODAY()</formula>
    </cfRule>
  </conditionalFormatting>
  <conditionalFormatting sqref="DS49">
    <cfRule type="expression" dxfId="3988" priority="10242" stopIfTrue="1">
      <formula>DR$4&lt;TODAY()</formula>
    </cfRule>
  </conditionalFormatting>
  <conditionalFormatting sqref="DS49">
    <cfRule type="expression" dxfId="3987" priority="10241" stopIfTrue="1">
      <formula>DR$4&lt;TODAY()</formula>
    </cfRule>
  </conditionalFormatting>
  <conditionalFormatting sqref="DS49">
    <cfRule type="expression" dxfId="3986" priority="10240" stopIfTrue="1">
      <formula>DR$4&lt;TODAY()</formula>
    </cfRule>
  </conditionalFormatting>
  <conditionalFormatting sqref="DS49">
    <cfRule type="expression" dxfId="3985" priority="10239" stopIfTrue="1">
      <formula>DR$4&lt;TODAY()</formula>
    </cfRule>
  </conditionalFormatting>
  <conditionalFormatting sqref="DS49">
    <cfRule type="expression" dxfId="3984" priority="10238" stopIfTrue="1">
      <formula>DR$4&lt;TODAY()</formula>
    </cfRule>
  </conditionalFormatting>
  <conditionalFormatting sqref="DS49">
    <cfRule type="expression" dxfId="3983" priority="10237" stopIfTrue="1">
      <formula>DR$4&lt;TODAY()</formula>
    </cfRule>
  </conditionalFormatting>
  <conditionalFormatting sqref="DS49">
    <cfRule type="expression" dxfId="3982" priority="10236" stopIfTrue="1">
      <formula>DR$4&lt;TODAY()</formula>
    </cfRule>
  </conditionalFormatting>
  <conditionalFormatting sqref="DS49">
    <cfRule type="expression" dxfId="3981" priority="10235" stopIfTrue="1">
      <formula>DR$4&lt;TODAY()</formula>
    </cfRule>
  </conditionalFormatting>
  <conditionalFormatting sqref="DS49">
    <cfRule type="expression" dxfId="3980" priority="10234" stopIfTrue="1">
      <formula>DR$4&lt;TODAY()</formula>
    </cfRule>
  </conditionalFormatting>
  <conditionalFormatting sqref="DS49">
    <cfRule type="expression" dxfId="3979" priority="10233" stopIfTrue="1">
      <formula>DR$4&lt;TODAY()</formula>
    </cfRule>
  </conditionalFormatting>
  <conditionalFormatting sqref="DS49">
    <cfRule type="expression" dxfId="3978" priority="10232" stopIfTrue="1">
      <formula>DR$4&lt;TODAY()</formula>
    </cfRule>
  </conditionalFormatting>
  <conditionalFormatting sqref="DS49">
    <cfRule type="expression" dxfId="3977" priority="10231" stopIfTrue="1">
      <formula>DR$4&lt;TODAY()</formula>
    </cfRule>
  </conditionalFormatting>
  <conditionalFormatting sqref="DS49">
    <cfRule type="expression" dxfId="3976" priority="10230" stopIfTrue="1">
      <formula>DR$4&lt;TODAY()</formula>
    </cfRule>
  </conditionalFormatting>
  <conditionalFormatting sqref="DS49">
    <cfRule type="expression" dxfId="3975" priority="10229" stopIfTrue="1">
      <formula>DR$4&lt;TODAY()</formula>
    </cfRule>
  </conditionalFormatting>
  <conditionalFormatting sqref="DS49">
    <cfRule type="expression" dxfId="3974" priority="10228" stopIfTrue="1">
      <formula>DR$4&lt;TODAY()</formula>
    </cfRule>
  </conditionalFormatting>
  <conditionalFormatting sqref="DS49">
    <cfRule type="expression" dxfId="3973" priority="10227" stopIfTrue="1">
      <formula>DR$4&lt;TODAY()</formula>
    </cfRule>
  </conditionalFormatting>
  <conditionalFormatting sqref="DS49">
    <cfRule type="expression" dxfId="3972" priority="10226" stopIfTrue="1">
      <formula>DR$4&lt;TODAY()</formula>
    </cfRule>
  </conditionalFormatting>
  <conditionalFormatting sqref="DS49">
    <cfRule type="expression" dxfId="3971" priority="10225" stopIfTrue="1">
      <formula>DR$4&lt;TODAY()</formula>
    </cfRule>
  </conditionalFormatting>
  <conditionalFormatting sqref="DS49">
    <cfRule type="expression" dxfId="3970" priority="10224" stopIfTrue="1">
      <formula>DR$4&lt;TODAY()</formula>
    </cfRule>
  </conditionalFormatting>
  <conditionalFormatting sqref="DS49">
    <cfRule type="expression" dxfId="3969" priority="10223" stopIfTrue="1">
      <formula>DR$4&lt;TODAY()</formula>
    </cfRule>
  </conditionalFormatting>
  <conditionalFormatting sqref="DS49">
    <cfRule type="expression" dxfId="3968" priority="10222" stopIfTrue="1">
      <formula>DR$4&lt;TODAY()</formula>
    </cfRule>
  </conditionalFormatting>
  <conditionalFormatting sqref="DS49">
    <cfRule type="expression" dxfId="3967" priority="10221" stopIfTrue="1">
      <formula>DR$4&lt;TODAY()</formula>
    </cfRule>
  </conditionalFormatting>
  <conditionalFormatting sqref="DS49">
    <cfRule type="expression" dxfId="3966" priority="10220" stopIfTrue="1">
      <formula>DR$4&lt;TODAY()</formula>
    </cfRule>
  </conditionalFormatting>
  <conditionalFormatting sqref="DS49">
    <cfRule type="expression" dxfId="3965" priority="10219" stopIfTrue="1">
      <formula>DR$4&lt;TODAY()</formula>
    </cfRule>
  </conditionalFormatting>
  <conditionalFormatting sqref="DS49">
    <cfRule type="expression" dxfId="3964" priority="10218" stopIfTrue="1">
      <formula>DR$4&lt;TODAY()</formula>
    </cfRule>
  </conditionalFormatting>
  <conditionalFormatting sqref="DS49">
    <cfRule type="expression" dxfId="3963" priority="10217" stopIfTrue="1">
      <formula>DR$4&lt;TODAY()</formula>
    </cfRule>
  </conditionalFormatting>
  <conditionalFormatting sqref="DS49">
    <cfRule type="expression" dxfId="3962" priority="10216" stopIfTrue="1">
      <formula>DR$4&lt;TODAY()</formula>
    </cfRule>
  </conditionalFormatting>
  <conditionalFormatting sqref="DS49">
    <cfRule type="expression" dxfId="3961" priority="10215" stopIfTrue="1">
      <formula>DR$4&lt;TODAY()</formula>
    </cfRule>
  </conditionalFormatting>
  <conditionalFormatting sqref="DS49">
    <cfRule type="expression" dxfId="3960" priority="10214" stopIfTrue="1">
      <formula>DR$4&lt;TODAY()</formula>
    </cfRule>
  </conditionalFormatting>
  <conditionalFormatting sqref="DS49">
    <cfRule type="expression" dxfId="3959" priority="10213" stopIfTrue="1">
      <formula>DR$4&lt;TODAY()</formula>
    </cfRule>
  </conditionalFormatting>
  <conditionalFormatting sqref="DS49">
    <cfRule type="expression" dxfId="3958" priority="10212" stopIfTrue="1">
      <formula>DR$4&lt;TODAY()</formula>
    </cfRule>
  </conditionalFormatting>
  <conditionalFormatting sqref="DS49">
    <cfRule type="expression" dxfId="3957" priority="10211" stopIfTrue="1">
      <formula>DR$4&lt;TODAY()</formula>
    </cfRule>
  </conditionalFormatting>
  <conditionalFormatting sqref="DS49">
    <cfRule type="expression" dxfId="3956" priority="10210" stopIfTrue="1">
      <formula>DR$4&lt;TODAY()</formula>
    </cfRule>
  </conditionalFormatting>
  <conditionalFormatting sqref="DS50">
    <cfRule type="expression" dxfId="3955" priority="10208" stopIfTrue="1">
      <formula>DR$4&lt;TODAY()</formula>
    </cfRule>
    <cfRule type="expression" dxfId="3954" priority="10209" stopIfTrue="1">
      <formula>WEEKDAY(DR$4)=6</formula>
    </cfRule>
  </conditionalFormatting>
  <conditionalFormatting sqref="DS50">
    <cfRule type="expression" dxfId="3953" priority="10206" stopIfTrue="1">
      <formula>DR$4&lt;TODAY()</formula>
    </cfRule>
    <cfRule type="expression" dxfId="3952" priority="10207" stopIfTrue="1">
      <formula>WEEKDAY(DR$4)=6</formula>
    </cfRule>
  </conditionalFormatting>
  <conditionalFormatting sqref="DS50">
    <cfRule type="expression" dxfId="3951" priority="10204" stopIfTrue="1">
      <formula>DR$4&lt;TODAY()</formula>
    </cfRule>
    <cfRule type="expression" dxfId="3950" priority="10205" stopIfTrue="1">
      <formula>WEEKDAY(DR$4)=6</formula>
    </cfRule>
  </conditionalFormatting>
  <conditionalFormatting sqref="DS50">
    <cfRule type="expression" dxfId="3949" priority="10202" stopIfTrue="1">
      <formula>DR$4&lt;TODAY()</formula>
    </cfRule>
    <cfRule type="expression" dxfId="3948" priority="10203" stopIfTrue="1">
      <formula>WEEKDAY(DR$4)=6</formula>
    </cfRule>
  </conditionalFormatting>
  <conditionalFormatting sqref="DS50">
    <cfRule type="expression" dxfId="3947" priority="10200" stopIfTrue="1">
      <formula>DR$4&lt;TODAY()</formula>
    </cfRule>
    <cfRule type="expression" dxfId="3946" priority="10201" stopIfTrue="1">
      <formula>WEEKDAY(DR$4)=6</formula>
    </cfRule>
  </conditionalFormatting>
  <conditionalFormatting sqref="DS50">
    <cfRule type="expression" dxfId="3945" priority="10198" stopIfTrue="1">
      <formula>DR$4&lt;TODAY()</formula>
    </cfRule>
    <cfRule type="expression" dxfId="3944" priority="10199" stopIfTrue="1">
      <formula>WEEKDAY(DR$4)=6</formula>
    </cfRule>
  </conditionalFormatting>
  <conditionalFormatting sqref="DS50">
    <cfRule type="expression" dxfId="3943" priority="10196" stopIfTrue="1">
      <formula>DR$4&lt;TODAY()</formula>
    </cfRule>
    <cfRule type="expression" dxfId="3942" priority="10197" stopIfTrue="1">
      <formula>WEEKDAY(DR$4)=6</formula>
    </cfRule>
  </conditionalFormatting>
  <conditionalFormatting sqref="DS50">
    <cfRule type="expression" dxfId="3941" priority="10194" stopIfTrue="1">
      <formula>DR$4&lt;TODAY()</formula>
    </cfRule>
    <cfRule type="expression" dxfId="3940" priority="10195" stopIfTrue="1">
      <formula>WEEKDAY(DR$4)=6</formula>
    </cfRule>
  </conditionalFormatting>
  <conditionalFormatting sqref="DS50">
    <cfRule type="expression" dxfId="3939" priority="10192" stopIfTrue="1">
      <formula>DR$4&lt;TODAY()</formula>
    </cfRule>
    <cfRule type="expression" dxfId="3938" priority="10193" stopIfTrue="1">
      <formula>WEEKDAY(DR$4)=6</formula>
    </cfRule>
  </conditionalFormatting>
  <conditionalFormatting sqref="DS50">
    <cfRule type="expression" dxfId="3937" priority="10190" stopIfTrue="1">
      <formula>DR$4&lt;TODAY()</formula>
    </cfRule>
    <cfRule type="expression" dxfId="3936" priority="10191" stopIfTrue="1">
      <formula>WEEKDAY(DR$4)=6</formula>
    </cfRule>
  </conditionalFormatting>
  <conditionalFormatting sqref="DS50">
    <cfRule type="expression" dxfId="3935" priority="10188" stopIfTrue="1">
      <formula>DR$4&lt;TODAY()</formula>
    </cfRule>
    <cfRule type="expression" dxfId="3934" priority="10189" stopIfTrue="1">
      <formula>WEEKDAY(DR$4)=6</formula>
    </cfRule>
  </conditionalFormatting>
  <conditionalFormatting sqref="DS50">
    <cfRule type="expression" dxfId="3933" priority="10186" stopIfTrue="1">
      <formula>DR$4&lt;TODAY()</formula>
    </cfRule>
    <cfRule type="expression" dxfId="3932" priority="10187" stopIfTrue="1">
      <formula>WEEKDAY(DR$4)=6</formula>
    </cfRule>
  </conditionalFormatting>
  <conditionalFormatting sqref="DA58">
    <cfRule type="expression" dxfId="3931" priority="10184" stopIfTrue="1">
      <formula>CZ$4&lt;TODAY()</formula>
    </cfRule>
    <cfRule type="expression" dxfId="3930" priority="10185" stopIfTrue="1">
      <formula>WEEKDAY(CZ$4)=6</formula>
    </cfRule>
  </conditionalFormatting>
  <conditionalFormatting sqref="DA58">
    <cfRule type="expression" dxfId="3929" priority="10182" stopIfTrue="1">
      <formula>CZ$4&lt;TODAY()</formula>
    </cfRule>
    <cfRule type="expression" dxfId="3928" priority="10183" stopIfTrue="1">
      <formula>WEEKDAY(CZ$4)=6</formula>
    </cfRule>
  </conditionalFormatting>
  <conditionalFormatting sqref="DA58">
    <cfRule type="expression" dxfId="3927" priority="10180" stopIfTrue="1">
      <formula>CZ$4&lt;TODAY()</formula>
    </cfRule>
    <cfRule type="expression" dxfId="3926" priority="10181" stopIfTrue="1">
      <formula>WEEKDAY(CZ$4)=6</formula>
    </cfRule>
  </conditionalFormatting>
  <conditionalFormatting sqref="DA58">
    <cfRule type="expression" dxfId="3925" priority="10178" stopIfTrue="1">
      <formula>CZ$4&lt;TODAY()</formula>
    </cfRule>
    <cfRule type="expression" dxfId="3924" priority="10179" stopIfTrue="1">
      <formula>WEEKDAY(CZ$4)=6</formula>
    </cfRule>
  </conditionalFormatting>
  <conditionalFormatting sqref="DA58">
    <cfRule type="expression" dxfId="3923" priority="10176" stopIfTrue="1">
      <formula>CZ$4&lt;TODAY()</formula>
    </cfRule>
    <cfRule type="expression" dxfId="3922" priority="10177" stopIfTrue="1">
      <formula>WEEKDAY(CZ$4)=6</formula>
    </cfRule>
  </conditionalFormatting>
  <conditionalFormatting sqref="DA58">
    <cfRule type="expression" dxfId="3921" priority="10174" stopIfTrue="1">
      <formula>CZ$4&lt;TODAY()</formula>
    </cfRule>
    <cfRule type="expression" dxfId="3920" priority="10175" stopIfTrue="1">
      <formula>WEEKDAY(CZ$4)=6</formula>
    </cfRule>
  </conditionalFormatting>
  <conditionalFormatting sqref="DA58">
    <cfRule type="expression" dxfId="3919" priority="10172" stopIfTrue="1">
      <formula>CZ$4&lt;TODAY()</formula>
    </cfRule>
    <cfRule type="expression" dxfId="3918" priority="10173" stopIfTrue="1">
      <formula>WEEKDAY(CZ$4)=6</formula>
    </cfRule>
  </conditionalFormatting>
  <conditionalFormatting sqref="DA58">
    <cfRule type="expression" dxfId="3917" priority="10170" stopIfTrue="1">
      <formula>CZ$4&lt;TODAY()</formula>
    </cfRule>
    <cfRule type="expression" dxfId="3916" priority="10171" stopIfTrue="1">
      <formula>WEEKDAY(CZ$4)=6</formula>
    </cfRule>
  </conditionalFormatting>
  <conditionalFormatting sqref="DA58">
    <cfRule type="expression" dxfId="3915" priority="10168" stopIfTrue="1">
      <formula>CZ$4&lt;TODAY()</formula>
    </cfRule>
    <cfRule type="expression" dxfId="3914" priority="10169" stopIfTrue="1">
      <formula>WEEKDAY(CZ$4)=6</formula>
    </cfRule>
  </conditionalFormatting>
  <conditionalFormatting sqref="DA58">
    <cfRule type="expression" dxfId="3913" priority="10166" stopIfTrue="1">
      <formula>CZ$4&lt;TODAY()</formula>
    </cfRule>
    <cfRule type="expression" dxfId="3912" priority="10167" stopIfTrue="1">
      <formula>WEEKDAY(CZ$4)=6</formula>
    </cfRule>
  </conditionalFormatting>
  <conditionalFormatting sqref="DA58">
    <cfRule type="expression" dxfId="3911" priority="10164" stopIfTrue="1">
      <formula>CZ$4&lt;TODAY()</formula>
    </cfRule>
    <cfRule type="expression" dxfId="3910" priority="10165" stopIfTrue="1">
      <formula>WEEKDAY(CZ$4)=6</formula>
    </cfRule>
  </conditionalFormatting>
  <conditionalFormatting sqref="DA58">
    <cfRule type="expression" dxfId="3909" priority="10162" stopIfTrue="1">
      <formula>CZ$4&lt;TODAY()</formula>
    </cfRule>
    <cfRule type="expression" dxfId="3908" priority="10163" stopIfTrue="1">
      <formula>WEEKDAY(CZ$4)=6</formula>
    </cfRule>
  </conditionalFormatting>
  <conditionalFormatting sqref="DA58">
    <cfRule type="expression" dxfId="3907" priority="10160" stopIfTrue="1">
      <formula>CZ$4&lt;TODAY()</formula>
    </cfRule>
    <cfRule type="expression" dxfId="3906" priority="10161" stopIfTrue="1">
      <formula>WEEKDAY(CZ$4)=6</formula>
    </cfRule>
  </conditionalFormatting>
  <conditionalFormatting sqref="DA58">
    <cfRule type="expression" dxfId="3905" priority="10158" stopIfTrue="1">
      <formula>CZ$4&lt;TODAY()</formula>
    </cfRule>
    <cfRule type="expression" dxfId="3904" priority="10159" stopIfTrue="1">
      <formula>WEEKDAY(CZ$4)=6</formula>
    </cfRule>
  </conditionalFormatting>
  <conditionalFormatting sqref="DA58">
    <cfRule type="expression" dxfId="3903" priority="10156" stopIfTrue="1">
      <formula>CZ$4&lt;TODAY()</formula>
    </cfRule>
    <cfRule type="expression" dxfId="3902" priority="10157" stopIfTrue="1">
      <formula>WEEKDAY(CZ$4)=6</formula>
    </cfRule>
  </conditionalFormatting>
  <conditionalFormatting sqref="DA58">
    <cfRule type="expression" dxfId="3901" priority="10154" stopIfTrue="1">
      <formula>CZ$4&lt;TODAY()</formula>
    </cfRule>
    <cfRule type="expression" dxfId="3900" priority="10155" stopIfTrue="1">
      <formula>WEEKDAY(CZ$4)=6</formula>
    </cfRule>
  </conditionalFormatting>
  <conditionalFormatting sqref="DA58">
    <cfRule type="expression" dxfId="3899" priority="10152" stopIfTrue="1">
      <formula>CZ$4&lt;TODAY()</formula>
    </cfRule>
    <cfRule type="expression" dxfId="3898" priority="10153" stopIfTrue="1">
      <formula>WEEKDAY(CZ$4)=6</formula>
    </cfRule>
  </conditionalFormatting>
  <conditionalFormatting sqref="DA58">
    <cfRule type="expression" dxfId="3897" priority="10150" stopIfTrue="1">
      <formula>CZ$4&lt;TODAY()</formula>
    </cfRule>
    <cfRule type="expression" dxfId="3896" priority="10151" stopIfTrue="1">
      <formula>WEEKDAY(CZ$4)=6</formula>
    </cfRule>
  </conditionalFormatting>
  <conditionalFormatting sqref="DA58">
    <cfRule type="expression" dxfId="3895" priority="10148" stopIfTrue="1">
      <formula>CZ$4&lt;TODAY()</formula>
    </cfRule>
    <cfRule type="expression" dxfId="3894" priority="10149" stopIfTrue="1">
      <formula>WEEKDAY(CZ$4)=6</formula>
    </cfRule>
  </conditionalFormatting>
  <conditionalFormatting sqref="DA58">
    <cfRule type="expression" dxfId="3893" priority="10146" stopIfTrue="1">
      <formula>CZ$4&lt;TODAY()</formula>
    </cfRule>
    <cfRule type="expression" dxfId="3892" priority="10147" stopIfTrue="1">
      <formula>WEEKDAY(CZ$4)=6</formula>
    </cfRule>
  </conditionalFormatting>
  <conditionalFormatting sqref="DA58">
    <cfRule type="expression" dxfId="3891" priority="10144" stopIfTrue="1">
      <formula>CZ$4&lt;TODAY()</formula>
    </cfRule>
    <cfRule type="expression" dxfId="3890" priority="10145" stopIfTrue="1">
      <formula>WEEKDAY(CZ$4)=6</formula>
    </cfRule>
  </conditionalFormatting>
  <conditionalFormatting sqref="DA58">
    <cfRule type="expression" dxfId="3889" priority="10142" stopIfTrue="1">
      <formula>CZ$4&lt;TODAY()</formula>
    </cfRule>
    <cfRule type="expression" dxfId="3888" priority="10143" stopIfTrue="1">
      <formula>WEEKDAY(CZ$4)=6</formula>
    </cfRule>
  </conditionalFormatting>
  <conditionalFormatting sqref="DA58">
    <cfRule type="expression" dxfId="3887" priority="10140" stopIfTrue="1">
      <formula>CZ$4&lt;TODAY()</formula>
    </cfRule>
    <cfRule type="expression" dxfId="3886" priority="10141" stopIfTrue="1">
      <formula>WEEKDAY(CZ$4)=6</formula>
    </cfRule>
  </conditionalFormatting>
  <conditionalFormatting sqref="DA58">
    <cfRule type="expression" dxfId="3885" priority="10138" stopIfTrue="1">
      <formula>CZ$4&lt;TODAY()</formula>
    </cfRule>
    <cfRule type="expression" dxfId="3884" priority="10139" stopIfTrue="1">
      <formula>WEEKDAY(CZ$4)=6</formula>
    </cfRule>
  </conditionalFormatting>
  <conditionalFormatting sqref="CZ55:CZ56">
    <cfRule type="expression" dxfId="3883" priority="10134" stopIfTrue="1">
      <formula>CZ$4&lt;TODAY()</formula>
    </cfRule>
    <cfRule type="expression" dxfId="3882" priority="10135" stopIfTrue="1">
      <formula>WEEKDAY(CZ$4)=6</formula>
    </cfRule>
  </conditionalFormatting>
  <conditionalFormatting sqref="DA56">
    <cfRule type="expression" dxfId="3881" priority="10132" stopIfTrue="1">
      <formula>CZ$4&lt;TODAY()</formula>
    </cfRule>
    <cfRule type="expression" dxfId="3880" priority="10133" stopIfTrue="1">
      <formula>WEEKDAY(CZ$4)=6</formula>
    </cfRule>
  </conditionalFormatting>
  <conditionalFormatting sqref="DA56">
    <cfRule type="expression" dxfId="3879" priority="10130" stopIfTrue="1">
      <formula>CZ$4&lt;TODAY()</formula>
    </cfRule>
    <cfRule type="expression" dxfId="3878" priority="10131" stopIfTrue="1">
      <formula>WEEKDAY(CZ$4)=6</formula>
    </cfRule>
  </conditionalFormatting>
  <conditionalFormatting sqref="DA56">
    <cfRule type="expression" dxfId="3877" priority="10128" stopIfTrue="1">
      <formula>CZ$4&lt;TODAY()</formula>
    </cfRule>
    <cfRule type="expression" dxfId="3876" priority="10129" stopIfTrue="1">
      <formula>WEEKDAY(CZ$4)=6</formula>
    </cfRule>
  </conditionalFormatting>
  <conditionalFormatting sqref="DA56">
    <cfRule type="expression" dxfId="3875" priority="10126" stopIfTrue="1">
      <formula>CZ$4&lt;TODAY()</formula>
    </cfRule>
    <cfRule type="expression" dxfId="3874" priority="10127" stopIfTrue="1">
      <formula>WEEKDAY(CZ$4)=6</formula>
    </cfRule>
  </conditionalFormatting>
  <conditionalFormatting sqref="DA56">
    <cfRule type="expression" dxfId="3873" priority="10124" stopIfTrue="1">
      <formula>CZ$4&lt;TODAY()</formula>
    </cfRule>
    <cfRule type="expression" dxfId="3872" priority="10125" stopIfTrue="1">
      <formula>WEEKDAY(CZ$4)=6</formula>
    </cfRule>
  </conditionalFormatting>
  <conditionalFormatting sqref="DA56">
    <cfRule type="expression" dxfId="3871" priority="10122" stopIfTrue="1">
      <formula>CZ$4&lt;TODAY()</formula>
    </cfRule>
    <cfRule type="expression" dxfId="3870" priority="10123" stopIfTrue="1">
      <formula>WEEKDAY(CZ$4)=6</formula>
    </cfRule>
  </conditionalFormatting>
  <conditionalFormatting sqref="DA56">
    <cfRule type="expression" dxfId="3869" priority="10120" stopIfTrue="1">
      <formula>CZ$4&lt;TODAY()</formula>
    </cfRule>
    <cfRule type="expression" dxfId="3868" priority="10121" stopIfTrue="1">
      <formula>WEEKDAY(CZ$4)=6</formula>
    </cfRule>
  </conditionalFormatting>
  <conditionalFormatting sqref="DA56">
    <cfRule type="expression" dxfId="3867" priority="10118" stopIfTrue="1">
      <formula>CZ$4&lt;TODAY()</formula>
    </cfRule>
    <cfRule type="expression" dxfId="3866" priority="10119" stopIfTrue="1">
      <formula>WEEKDAY(CZ$4)=6</formula>
    </cfRule>
  </conditionalFormatting>
  <conditionalFormatting sqref="DA56">
    <cfRule type="expression" dxfId="3865" priority="10116" stopIfTrue="1">
      <formula>CZ$4&lt;TODAY()</formula>
    </cfRule>
    <cfRule type="expression" dxfId="3864" priority="10117" stopIfTrue="1">
      <formula>WEEKDAY(CZ$4)=6</formula>
    </cfRule>
  </conditionalFormatting>
  <conditionalFormatting sqref="DA56">
    <cfRule type="expression" dxfId="3863" priority="10114" stopIfTrue="1">
      <formula>CZ$4&lt;TODAY()</formula>
    </cfRule>
    <cfRule type="expression" dxfId="3862" priority="10115" stopIfTrue="1">
      <formula>WEEKDAY(CZ$4)=6</formula>
    </cfRule>
  </conditionalFormatting>
  <conditionalFormatting sqref="DA56">
    <cfRule type="expression" dxfId="3861" priority="10112" stopIfTrue="1">
      <formula>CZ$4&lt;TODAY()</formula>
    </cfRule>
    <cfRule type="expression" dxfId="3860" priority="10113" stopIfTrue="1">
      <formula>WEEKDAY(CZ$4)=6</formula>
    </cfRule>
  </conditionalFormatting>
  <conditionalFormatting sqref="DA56">
    <cfRule type="expression" dxfId="3859" priority="10110" stopIfTrue="1">
      <formula>CZ$4&lt;TODAY()</formula>
    </cfRule>
    <cfRule type="expression" dxfId="3858" priority="10111" stopIfTrue="1">
      <formula>WEEKDAY(CZ$4)=6</formula>
    </cfRule>
  </conditionalFormatting>
  <conditionalFormatting sqref="DA56">
    <cfRule type="expression" dxfId="3857" priority="10108" stopIfTrue="1">
      <formula>CZ$4&lt;TODAY()</formula>
    </cfRule>
    <cfRule type="expression" dxfId="3856" priority="10109" stopIfTrue="1">
      <formula>WEEKDAY(CZ$4)=6</formula>
    </cfRule>
  </conditionalFormatting>
  <conditionalFormatting sqref="DA56">
    <cfRule type="expression" dxfId="3855" priority="10106" stopIfTrue="1">
      <formula>CZ$4&lt;TODAY()</formula>
    </cfRule>
    <cfRule type="expression" dxfId="3854" priority="10107" stopIfTrue="1">
      <formula>WEEKDAY(CZ$4)=6</formula>
    </cfRule>
  </conditionalFormatting>
  <conditionalFormatting sqref="DA56">
    <cfRule type="expression" dxfId="3853" priority="10104" stopIfTrue="1">
      <formula>CZ$4&lt;TODAY()</formula>
    </cfRule>
    <cfRule type="expression" dxfId="3852" priority="10105" stopIfTrue="1">
      <formula>WEEKDAY(CZ$4)=6</formula>
    </cfRule>
  </conditionalFormatting>
  <conditionalFormatting sqref="DA56">
    <cfRule type="expression" dxfId="3851" priority="10102" stopIfTrue="1">
      <formula>CZ$4&lt;TODAY()</formula>
    </cfRule>
    <cfRule type="expression" dxfId="3850" priority="10103" stopIfTrue="1">
      <formula>WEEKDAY(CZ$4)=6</formula>
    </cfRule>
  </conditionalFormatting>
  <conditionalFormatting sqref="DA56">
    <cfRule type="expression" dxfId="3849" priority="10100" stopIfTrue="1">
      <formula>CZ$4&lt;TODAY()</formula>
    </cfRule>
    <cfRule type="expression" dxfId="3848" priority="10101" stopIfTrue="1">
      <formula>WEEKDAY(CZ$4)=6</formula>
    </cfRule>
  </conditionalFormatting>
  <conditionalFormatting sqref="DA56">
    <cfRule type="expression" dxfId="3847" priority="10098" stopIfTrue="1">
      <formula>CZ$4&lt;TODAY()</formula>
    </cfRule>
    <cfRule type="expression" dxfId="3846" priority="10099" stopIfTrue="1">
      <formula>WEEKDAY(CZ$4)=6</formula>
    </cfRule>
  </conditionalFormatting>
  <conditionalFormatting sqref="DA56">
    <cfRule type="expression" dxfId="3845" priority="10096" stopIfTrue="1">
      <formula>CZ$4&lt;TODAY()</formula>
    </cfRule>
    <cfRule type="expression" dxfId="3844" priority="10097" stopIfTrue="1">
      <formula>WEEKDAY(CZ$4)=6</formula>
    </cfRule>
  </conditionalFormatting>
  <conditionalFormatting sqref="DA56">
    <cfRule type="expression" dxfId="3843" priority="10094" stopIfTrue="1">
      <formula>CZ$4&lt;TODAY()</formula>
    </cfRule>
    <cfRule type="expression" dxfId="3842" priority="10095" stopIfTrue="1">
      <formula>WEEKDAY(CZ$4)=6</formula>
    </cfRule>
  </conditionalFormatting>
  <conditionalFormatting sqref="DA56">
    <cfRule type="expression" dxfId="3841" priority="10092" stopIfTrue="1">
      <formula>CZ$4&lt;TODAY()</formula>
    </cfRule>
    <cfRule type="expression" dxfId="3840" priority="10093" stopIfTrue="1">
      <formula>WEEKDAY(CZ$4)=6</formula>
    </cfRule>
  </conditionalFormatting>
  <conditionalFormatting sqref="DA56">
    <cfRule type="expression" dxfId="3839" priority="10090" stopIfTrue="1">
      <formula>CZ$4&lt;TODAY()</formula>
    </cfRule>
    <cfRule type="expression" dxfId="3838" priority="10091" stopIfTrue="1">
      <formula>WEEKDAY(CZ$4)=6</formula>
    </cfRule>
  </conditionalFormatting>
  <conditionalFormatting sqref="DA56">
    <cfRule type="expression" dxfId="3837" priority="10088" stopIfTrue="1">
      <formula>CZ$4&lt;TODAY()</formula>
    </cfRule>
    <cfRule type="expression" dxfId="3836" priority="10089" stopIfTrue="1">
      <formula>WEEKDAY(CZ$4)=6</formula>
    </cfRule>
  </conditionalFormatting>
  <conditionalFormatting sqref="DA56">
    <cfRule type="expression" dxfId="3835" priority="10086" stopIfTrue="1">
      <formula>CZ$4&lt;TODAY()</formula>
    </cfRule>
    <cfRule type="expression" dxfId="3834" priority="10087" stopIfTrue="1">
      <formula>WEEKDAY(CZ$4)=6</formula>
    </cfRule>
  </conditionalFormatting>
  <conditionalFormatting sqref="DC41">
    <cfRule type="expression" dxfId="3833" priority="10085" stopIfTrue="1">
      <formula>DC$4&lt;TODAY()</formula>
    </cfRule>
  </conditionalFormatting>
  <conditionalFormatting sqref="DC41:DE41">
    <cfRule type="expression" dxfId="3832" priority="10084" stopIfTrue="1">
      <formula>DC$4&lt;TODAY()</formula>
    </cfRule>
  </conditionalFormatting>
  <conditionalFormatting sqref="DI56">
    <cfRule type="expression" dxfId="3831" priority="10080" stopIfTrue="1">
      <formula>DI$4&lt;TODAY()</formula>
    </cfRule>
    <cfRule type="expression" dxfId="3830" priority="10081" stopIfTrue="1">
      <formula>WEEKDAY(DI$4)=6</formula>
    </cfRule>
  </conditionalFormatting>
  <conditionalFormatting sqref="DJ56">
    <cfRule type="expression" dxfId="3829" priority="10078" stopIfTrue="1">
      <formula>DI$4&lt;TODAY()</formula>
    </cfRule>
    <cfRule type="expression" dxfId="3828" priority="10079" stopIfTrue="1">
      <formula>WEEKDAY(DI$4)=6</formula>
    </cfRule>
  </conditionalFormatting>
  <conditionalFormatting sqref="DQ56">
    <cfRule type="expression" dxfId="3827" priority="10076" stopIfTrue="1">
      <formula>DO$4&lt;TODAY()</formula>
    </cfRule>
    <cfRule type="expression" dxfId="3826" priority="10077" stopIfTrue="1">
      <formula>WEEKDAY(DO$4)=6</formula>
    </cfRule>
  </conditionalFormatting>
  <conditionalFormatting sqref="DP56">
    <cfRule type="expression" dxfId="3825" priority="10074" stopIfTrue="1">
      <formula>DO$4&lt;TODAY()</formula>
    </cfRule>
    <cfRule type="expression" dxfId="3824" priority="10075" stopIfTrue="1">
      <formula>WEEKDAY(DO$4)=6</formula>
    </cfRule>
  </conditionalFormatting>
  <conditionalFormatting sqref="DP56">
    <cfRule type="expression" dxfId="3823" priority="10072" stopIfTrue="1">
      <formula>DO$4&lt;TODAY()</formula>
    </cfRule>
    <cfRule type="expression" dxfId="3822" priority="10073" stopIfTrue="1">
      <formula>WEEKDAY(DO$4)=6</formula>
    </cfRule>
  </conditionalFormatting>
  <conditionalFormatting sqref="DP56">
    <cfRule type="expression" dxfId="3821" priority="10070" stopIfTrue="1">
      <formula>DO$4&lt;TODAY()</formula>
    </cfRule>
    <cfRule type="expression" dxfId="3820" priority="10071" stopIfTrue="1">
      <formula>WEEKDAY(DO$4)=6</formula>
    </cfRule>
  </conditionalFormatting>
  <conditionalFormatting sqref="DP56">
    <cfRule type="expression" dxfId="3819" priority="10068" stopIfTrue="1">
      <formula>DO$4&lt;TODAY()</formula>
    </cfRule>
    <cfRule type="expression" dxfId="3818" priority="10069" stopIfTrue="1">
      <formula>WEEKDAY(DO$4)=6</formula>
    </cfRule>
  </conditionalFormatting>
  <conditionalFormatting sqref="DP56">
    <cfRule type="expression" dxfId="3817" priority="10066" stopIfTrue="1">
      <formula>DO$4&lt;TODAY()</formula>
    </cfRule>
    <cfRule type="expression" dxfId="3816" priority="10067" stopIfTrue="1">
      <formula>WEEKDAY(DO$4)=6</formula>
    </cfRule>
  </conditionalFormatting>
  <conditionalFormatting sqref="DP56">
    <cfRule type="expression" dxfId="3815" priority="10064" stopIfTrue="1">
      <formula>DO$4&lt;TODAY()</formula>
    </cfRule>
    <cfRule type="expression" dxfId="3814" priority="10065" stopIfTrue="1">
      <formula>WEEKDAY(DO$4)=6</formula>
    </cfRule>
  </conditionalFormatting>
  <conditionalFormatting sqref="DP56">
    <cfRule type="expression" dxfId="3813" priority="10062" stopIfTrue="1">
      <formula>DO$4&lt;TODAY()</formula>
    </cfRule>
    <cfRule type="expression" dxfId="3812" priority="10063" stopIfTrue="1">
      <formula>WEEKDAY(DO$4)=6</formula>
    </cfRule>
  </conditionalFormatting>
  <conditionalFormatting sqref="DP56">
    <cfRule type="expression" dxfId="3811" priority="10060" stopIfTrue="1">
      <formula>DO$4&lt;TODAY()</formula>
    </cfRule>
    <cfRule type="expression" dxfId="3810" priority="10061" stopIfTrue="1">
      <formula>WEEKDAY(DO$4)=6</formula>
    </cfRule>
  </conditionalFormatting>
  <conditionalFormatting sqref="DP56">
    <cfRule type="expression" dxfId="3809" priority="10058" stopIfTrue="1">
      <formula>DO$4&lt;TODAY()</formula>
    </cfRule>
    <cfRule type="expression" dxfId="3808" priority="10059" stopIfTrue="1">
      <formula>WEEKDAY(DO$4)=6</formula>
    </cfRule>
  </conditionalFormatting>
  <conditionalFormatting sqref="DR42">
    <cfRule type="expression" dxfId="3807" priority="10057" stopIfTrue="1">
      <formula>DR$4&lt;TODAY()</formula>
    </cfRule>
  </conditionalFormatting>
  <conditionalFormatting sqref="DR42:DT42">
    <cfRule type="expression" dxfId="3806" priority="10056" stopIfTrue="1">
      <formula>DR$4&lt;TODAY()</formula>
    </cfRule>
  </conditionalFormatting>
  <conditionalFormatting sqref="DL40">
    <cfRule type="expression" dxfId="3805" priority="10055" stopIfTrue="1">
      <formula>DL$4&lt;TODAY()</formula>
    </cfRule>
  </conditionalFormatting>
  <conditionalFormatting sqref="DL40">
    <cfRule type="expression" dxfId="3804" priority="10054" stopIfTrue="1">
      <formula>DL$4&lt;TODAY()</formula>
    </cfRule>
  </conditionalFormatting>
  <conditionalFormatting sqref="DL43">
    <cfRule type="expression" dxfId="3803" priority="10053" stopIfTrue="1">
      <formula>DL$4&lt;TODAY()</formula>
    </cfRule>
  </conditionalFormatting>
  <conditionalFormatting sqref="DL43:DN43">
    <cfRule type="expression" dxfId="3802" priority="10052" stopIfTrue="1">
      <formula>DL$4&lt;TODAY()</formula>
    </cfRule>
  </conditionalFormatting>
  <conditionalFormatting sqref="DL42:DN42">
    <cfRule type="expression" dxfId="3801" priority="10051" stopIfTrue="1">
      <formula>DL$4&lt;TODAY()</formula>
    </cfRule>
  </conditionalFormatting>
  <conditionalFormatting sqref="DL42:DN42">
    <cfRule type="expression" dxfId="3800" priority="10050" stopIfTrue="1">
      <formula>DL$4&lt;TODAY()</formula>
    </cfRule>
  </conditionalFormatting>
  <conditionalFormatting sqref="DL41">
    <cfRule type="expression" dxfId="3799" priority="10049" stopIfTrue="1">
      <formula>DL$4&lt;TODAY()</formula>
    </cfRule>
  </conditionalFormatting>
  <conditionalFormatting sqref="DL41:DN41">
    <cfRule type="expression" dxfId="3798" priority="10048" stopIfTrue="1">
      <formula>DL$4&lt;TODAY()</formula>
    </cfRule>
  </conditionalFormatting>
  <conditionalFormatting sqref="DL44:DN44">
    <cfRule type="expression" dxfId="3797" priority="10047" stopIfTrue="1">
      <formula>DL$4&lt;TODAY()</formula>
    </cfRule>
  </conditionalFormatting>
  <conditionalFormatting sqref="DL44:DN44">
    <cfRule type="expression" dxfId="3796" priority="10046" stopIfTrue="1">
      <formula>DL$4&lt;TODAY()</formula>
    </cfRule>
  </conditionalFormatting>
  <conditionalFormatting sqref="DL45:DN45">
    <cfRule type="expression" dxfId="3795" priority="10045" stopIfTrue="1">
      <formula>DL$4&lt;TODAY()</formula>
    </cfRule>
  </conditionalFormatting>
  <conditionalFormatting sqref="DL45:DN45">
    <cfRule type="expression" dxfId="3794" priority="10044" stopIfTrue="1">
      <formula>DL$4&lt;TODAY()</formula>
    </cfRule>
  </conditionalFormatting>
  <conditionalFormatting sqref="DL46:DN46">
    <cfRule type="expression" dxfId="3793" priority="10043" stopIfTrue="1">
      <formula>DL$4&lt;TODAY()</formula>
    </cfRule>
  </conditionalFormatting>
  <conditionalFormatting sqref="DL46:DN46">
    <cfRule type="expression" dxfId="3792" priority="10042" stopIfTrue="1">
      <formula>DL$4&lt;TODAY()</formula>
    </cfRule>
  </conditionalFormatting>
  <conditionalFormatting sqref="DL39">
    <cfRule type="expression" dxfId="3791" priority="10041" stopIfTrue="1">
      <formula>DL$4&lt;TODAY()</formula>
    </cfRule>
  </conditionalFormatting>
  <conditionalFormatting sqref="DL39:DN39">
    <cfRule type="expression" dxfId="3790" priority="10040" stopIfTrue="1">
      <formula>DL$4&lt;TODAY()</formula>
    </cfRule>
  </conditionalFormatting>
  <conditionalFormatting sqref="DL56">
    <cfRule type="expression" dxfId="3789" priority="10038" stopIfTrue="1">
      <formula>DL$4&lt;TODAY()</formula>
    </cfRule>
    <cfRule type="expression" dxfId="3788" priority="10039" stopIfTrue="1">
      <formula>WEEKDAY(DL$4)=6</formula>
    </cfRule>
  </conditionalFormatting>
  <conditionalFormatting sqref="DM56">
    <cfRule type="expression" dxfId="3787" priority="10036" stopIfTrue="1">
      <formula>DL$4&lt;TODAY()</formula>
    </cfRule>
    <cfRule type="expression" dxfId="3786" priority="10037" stopIfTrue="1">
      <formula>WEEKDAY(DL$4)=6</formula>
    </cfRule>
  </conditionalFormatting>
  <conditionalFormatting sqref="DM57">
    <cfRule type="expression" dxfId="3785" priority="10034" stopIfTrue="1">
      <formula>DL$4&lt;TODAY()</formula>
    </cfRule>
    <cfRule type="expression" dxfId="3784" priority="10035" stopIfTrue="1">
      <formula>WEEKDAY(DL$4)=6</formula>
    </cfRule>
  </conditionalFormatting>
  <conditionalFormatting sqref="DM57">
    <cfRule type="expression" dxfId="3783" priority="10032" stopIfTrue="1">
      <formula>DL$4&lt;TODAY()</formula>
    </cfRule>
    <cfRule type="expression" dxfId="3782" priority="10033" stopIfTrue="1">
      <formula>WEEKDAY(DL$4)=6</formula>
    </cfRule>
  </conditionalFormatting>
  <conditionalFormatting sqref="DM57">
    <cfRule type="expression" dxfId="3781" priority="10030" stopIfTrue="1">
      <formula>DL$4&lt;TODAY()</formula>
    </cfRule>
    <cfRule type="expression" dxfId="3780" priority="10031" stopIfTrue="1">
      <formula>WEEKDAY(DL$4)=6</formula>
    </cfRule>
  </conditionalFormatting>
  <conditionalFormatting sqref="DM57">
    <cfRule type="expression" dxfId="3779" priority="10028" stopIfTrue="1">
      <formula>DL$4&lt;TODAY()</formula>
    </cfRule>
    <cfRule type="expression" dxfId="3778" priority="10029" stopIfTrue="1">
      <formula>WEEKDAY(DL$4)=6</formula>
    </cfRule>
  </conditionalFormatting>
  <conditionalFormatting sqref="DM57">
    <cfRule type="expression" dxfId="3777" priority="10026" stopIfTrue="1">
      <formula>DL$4&lt;TODAY()</formula>
    </cfRule>
    <cfRule type="expression" dxfId="3776" priority="10027" stopIfTrue="1">
      <formula>WEEKDAY(DL$4)=6</formula>
    </cfRule>
  </conditionalFormatting>
  <conditionalFormatting sqref="DM57">
    <cfRule type="expression" dxfId="3775" priority="10024" stopIfTrue="1">
      <formula>DL$4&lt;TODAY()</formula>
    </cfRule>
    <cfRule type="expression" dxfId="3774" priority="10025" stopIfTrue="1">
      <formula>WEEKDAY(DL$4)=6</formula>
    </cfRule>
  </conditionalFormatting>
  <conditionalFormatting sqref="DM57">
    <cfRule type="expression" dxfId="3773" priority="10022" stopIfTrue="1">
      <formula>DL$4&lt;TODAY()</formula>
    </cfRule>
    <cfRule type="expression" dxfId="3772" priority="10023" stopIfTrue="1">
      <formula>WEEKDAY(DL$4)=6</formula>
    </cfRule>
  </conditionalFormatting>
  <conditionalFormatting sqref="DM57">
    <cfRule type="expression" dxfId="3771" priority="10020" stopIfTrue="1">
      <formula>DL$4&lt;TODAY()</formula>
    </cfRule>
    <cfRule type="expression" dxfId="3770" priority="10021" stopIfTrue="1">
      <formula>WEEKDAY(DL$4)=6</formula>
    </cfRule>
  </conditionalFormatting>
  <conditionalFormatting sqref="DM57">
    <cfRule type="expression" dxfId="3769" priority="10018" stopIfTrue="1">
      <formula>DL$4&lt;TODAY()</formula>
    </cfRule>
    <cfRule type="expression" dxfId="3768" priority="10019" stopIfTrue="1">
      <formula>WEEKDAY(DL$4)=6</formula>
    </cfRule>
  </conditionalFormatting>
  <conditionalFormatting sqref="DM57">
    <cfRule type="expression" dxfId="3767" priority="10016" stopIfTrue="1">
      <formula>DL$4&lt;TODAY()</formula>
    </cfRule>
    <cfRule type="expression" dxfId="3766" priority="10017" stopIfTrue="1">
      <formula>WEEKDAY(DL$4)=6</formula>
    </cfRule>
  </conditionalFormatting>
  <conditionalFormatting sqref="DM57">
    <cfRule type="expression" dxfId="3765" priority="10014" stopIfTrue="1">
      <formula>DL$4&lt;TODAY()</formula>
    </cfRule>
    <cfRule type="expression" dxfId="3764" priority="10015" stopIfTrue="1">
      <formula>WEEKDAY(DL$4)=6</formula>
    </cfRule>
  </conditionalFormatting>
  <conditionalFormatting sqref="DM57">
    <cfRule type="expression" dxfId="3763" priority="10012" stopIfTrue="1">
      <formula>DL$4&lt;TODAY()</formula>
    </cfRule>
    <cfRule type="expression" dxfId="3762" priority="10013" stopIfTrue="1">
      <formula>WEEKDAY(DL$4)=6</formula>
    </cfRule>
  </conditionalFormatting>
  <conditionalFormatting sqref="DO54">
    <cfRule type="expression" dxfId="3761" priority="10010" stopIfTrue="1">
      <formula>DO$4&lt;TODAY()</formula>
    </cfRule>
    <cfRule type="expression" dxfId="3760" priority="10011" stopIfTrue="1">
      <formula>WEEKDAY(DO$4)=6</formula>
    </cfRule>
  </conditionalFormatting>
  <conditionalFormatting sqref="DP54">
    <cfRule type="expression" dxfId="3759" priority="10008" stopIfTrue="1">
      <formula>DO$4&lt;TODAY()</formula>
    </cfRule>
    <cfRule type="expression" dxfId="3758" priority="10009" stopIfTrue="1">
      <formula>WEEKDAY(DO$4)=6</formula>
    </cfRule>
  </conditionalFormatting>
  <conditionalFormatting sqref="DP54">
    <cfRule type="expression" dxfId="3757" priority="10006" stopIfTrue="1">
      <formula>DO$4&lt;TODAY()</formula>
    </cfRule>
    <cfRule type="expression" dxfId="3756" priority="10007" stopIfTrue="1">
      <formula>WEEKDAY(DO$4)=6</formula>
    </cfRule>
  </conditionalFormatting>
  <conditionalFormatting sqref="DP54">
    <cfRule type="expression" dxfId="3755" priority="10004" stopIfTrue="1">
      <formula>DO$4&lt;TODAY()</formula>
    </cfRule>
    <cfRule type="expression" dxfId="3754" priority="10005" stopIfTrue="1">
      <formula>WEEKDAY(DO$4)=6</formula>
    </cfRule>
  </conditionalFormatting>
  <conditionalFormatting sqref="DP54">
    <cfRule type="expression" dxfId="3753" priority="10002" stopIfTrue="1">
      <formula>DO$4&lt;TODAY()</formula>
    </cfRule>
    <cfRule type="expression" dxfId="3752" priority="10003" stopIfTrue="1">
      <formula>WEEKDAY(DO$4)=6</formula>
    </cfRule>
  </conditionalFormatting>
  <conditionalFormatting sqref="DP54">
    <cfRule type="expression" dxfId="3751" priority="10000" stopIfTrue="1">
      <formula>DO$4&lt;TODAY()</formula>
    </cfRule>
    <cfRule type="expression" dxfId="3750" priority="10001" stopIfTrue="1">
      <formula>WEEKDAY(DO$4)=6</formula>
    </cfRule>
  </conditionalFormatting>
  <conditionalFormatting sqref="DP54">
    <cfRule type="expression" dxfId="3749" priority="9998" stopIfTrue="1">
      <formula>DO$4&lt;TODAY()</formula>
    </cfRule>
    <cfRule type="expression" dxfId="3748" priority="9999" stopIfTrue="1">
      <formula>WEEKDAY(DO$4)=6</formula>
    </cfRule>
  </conditionalFormatting>
  <conditionalFormatting sqref="DP54">
    <cfRule type="expression" dxfId="3747" priority="9996" stopIfTrue="1">
      <formula>DO$4&lt;TODAY()</formula>
    </cfRule>
    <cfRule type="expression" dxfId="3746" priority="9997" stopIfTrue="1">
      <formula>WEEKDAY(DO$4)=6</formula>
    </cfRule>
  </conditionalFormatting>
  <conditionalFormatting sqref="DP54">
    <cfRule type="expression" dxfId="3745" priority="9994" stopIfTrue="1">
      <formula>DO$4&lt;TODAY()</formula>
    </cfRule>
    <cfRule type="expression" dxfId="3744" priority="9995" stopIfTrue="1">
      <formula>WEEKDAY(DO$4)=6</formula>
    </cfRule>
  </conditionalFormatting>
  <conditionalFormatting sqref="DP54">
    <cfRule type="expression" dxfId="3743" priority="9992" stopIfTrue="1">
      <formula>DO$4&lt;TODAY()</formula>
    </cfRule>
    <cfRule type="expression" dxfId="3742" priority="9993" stopIfTrue="1">
      <formula>WEEKDAY(DO$4)=6</formula>
    </cfRule>
  </conditionalFormatting>
  <conditionalFormatting sqref="DP54">
    <cfRule type="expression" dxfId="3741" priority="9990" stopIfTrue="1">
      <formula>DO$4&lt;TODAY()</formula>
    </cfRule>
    <cfRule type="expression" dxfId="3740" priority="9991" stopIfTrue="1">
      <formula>WEEKDAY(DO$4)=6</formula>
    </cfRule>
  </conditionalFormatting>
  <conditionalFormatting sqref="DP54">
    <cfRule type="expression" dxfId="3739" priority="9988" stopIfTrue="1">
      <formula>DO$4&lt;TODAY()</formula>
    </cfRule>
    <cfRule type="expression" dxfId="3738" priority="9989" stopIfTrue="1">
      <formula>WEEKDAY(DO$4)=6</formula>
    </cfRule>
  </conditionalFormatting>
  <conditionalFormatting sqref="DP54">
    <cfRule type="expression" dxfId="3737" priority="9986" stopIfTrue="1">
      <formula>DO$4&lt;TODAY()</formula>
    </cfRule>
    <cfRule type="expression" dxfId="3736" priority="9987" stopIfTrue="1">
      <formula>WEEKDAY(DO$4)=6</formula>
    </cfRule>
  </conditionalFormatting>
  <conditionalFormatting sqref="DT56">
    <cfRule type="expression" dxfId="3735" priority="9984" stopIfTrue="1">
      <formula>DR$4&lt;TODAY()</formula>
    </cfRule>
    <cfRule type="expression" dxfId="3734" priority="9985" stopIfTrue="1">
      <formula>WEEKDAY(DR$4)=6</formula>
    </cfRule>
  </conditionalFormatting>
  <conditionalFormatting sqref="DS56">
    <cfRule type="expression" dxfId="3733" priority="9982" stopIfTrue="1">
      <formula>DR$4&lt;TODAY()</formula>
    </cfRule>
    <cfRule type="expression" dxfId="3732" priority="9983" stopIfTrue="1">
      <formula>WEEKDAY(DR$4)=6</formula>
    </cfRule>
  </conditionalFormatting>
  <conditionalFormatting sqref="DS56">
    <cfRule type="expression" dxfId="3731" priority="9980" stopIfTrue="1">
      <formula>DR$4&lt;TODAY()</formula>
    </cfRule>
    <cfRule type="expression" dxfId="3730" priority="9981" stopIfTrue="1">
      <formula>WEEKDAY(DR$4)=6</formula>
    </cfRule>
  </conditionalFormatting>
  <conditionalFormatting sqref="DS56">
    <cfRule type="expression" dxfId="3729" priority="9978" stopIfTrue="1">
      <formula>DR$4&lt;TODAY()</formula>
    </cfRule>
    <cfRule type="expression" dxfId="3728" priority="9979" stopIfTrue="1">
      <formula>WEEKDAY(DR$4)=6</formula>
    </cfRule>
  </conditionalFormatting>
  <conditionalFormatting sqref="DS56">
    <cfRule type="expression" dxfId="3727" priority="9976" stopIfTrue="1">
      <formula>DR$4&lt;TODAY()</formula>
    </cfRule>
    <cfRule type="expression" dxfId="3726" priority="9977" stopIfTrue="1">
      <formula>WEEKDAY(DR$4)=6</formula>
    </cfRule>
  </conditionalFormatting>
  <conditionalFormatting sqref="DS56">
    <cfRule type="expression" dxfId="3725" priority="9974" stopIfTrue="1">
      <formula>DR$4&lt;TODAY()</formula>
    </cfRule>
    <cfRule type="expression" dxfId="3724" priority="9975" stopIfTrue="1">
      <formula>WEEKDAY(DR$4)=6</formula>
    </cfRule>
  </conditionalFormatting>
  <conditionalFormatting sqref="DS56">
    <cfRule type="expression" dxfId="3723" priority="9972" stopIfTrue="1">
      <formula>DR$4&lt;TODAY()</formula>
    </cfRule>
    <cfRule type="expression" dxfId="3722" priority="9973" stopIfTrue="1">
      <formula>WEEKDAY(DR$4)=6</formula>
    </cfRule>
  </conditionalFormatting>
  <conditionalFormatting sqref="DS56">
    <cfRule type="expression" dxfId="3721" priority="9970" stopIfTrue="1">
      <formula>DR$4&lt;TODAY()</formula>
    </cfRule>
    <cfRule type="expression" dxfId="3720" priority="9971" stopIfTrue="1">
      <formula>WEEKDAY(DR$4)=6</formula>
    </cfRule>
  </conditionalFormatting>
  <conditionalFormatting sqref="DS56">
    <cfRule type="expression" dxfId="3719" priority="9968" stopIfTrue="1">
      <formula>DR$4&lt;TODAY()</formula>
    </cfRule>
    <cfRule type="expression" dxfId="3718" priority="9969" stopIfTrue="1">
      <formula>WEEKDAY(DR$4)=6</formula>
    </cfRule>
  </conditionalFormatting>
  <conditionalFormatting sqref="DS56">
    <cfRule type="expression" dxfId="3717" priority="9966" stopIfTrue="1">
      <formula>DR$4&lt;TODAY()</formula>
    </cfRule>
    <cfRule type="expression" dxfId="3716" priority="9967" stopIfTrue="1">
      <formula>WEEKDAY(DR$4)=6</formula>
    </cfRule>
  </conditionalFormatting>
  <conditionalFormatting sqref="DP55">
    <cfRule type="expression" dxfId="3715" priority="9915" stopIfTrue="1">
      <formula>DO$4&lt;TODAY()</formula>
    </cfRule>
    <cfRule type="expression" dxfId="3714" priority="9916" stopIfTrue="1">
      <formula>WEEKDAY(DO$4)=6</formula>
    </cfRule>
  </conditionalFormatting>
  <conditionalFormatting sqref="DP55">
    <cfRule type="expression" dxfId="3713" priority="9913" stopIfTrue="1">
      <formula>DO$4&lt;TODAY()</formula>
    </cfRule>
    <cfRule type="expression" dxfId="3712" priority="9914" stopIfTrue="1">
      <formula>WEEKDAY(DO$4)=6</formula>
    </cfRule>
  </conditionalFormatting>
  <conditionalFormatting sqref="DP55">
    <cfRule type="expression" dxfId="3711" priority="9911" stopIfTrue="1">
      <formula>DO$4&lt;TODAY()</formula>
    </cfRule>
    <cfRule type="expression" dxfId="3710" priority="9912" stopIfTrue="1">
      <formula>WEEKDAY(DO$4)=6</formula>
    </cfRule>
  </conditionalFormatting>
  <conditionalFormatting sqref="DP55">
    <cfRule type="expression" dxfId="3709" priority="9909" stopIfTrue="1">
      <formula>DO$4&lt;TODAY()</formula>
    </cfRule>
    <cfRule type="expression" dxfId="3708" priority="9910" stopIfTrue="1">
      <formula>WEEKDAY(DO$4)=6</formula>
    </cfRule>
  </conditionalFormatting>
  <conditionalFormatting sqref="DP55">
    <cfRule type="expression" dxfId="3707" priority="9907" stopIfTrue="1">
      <formula>DO$4&lt;TODAY()</formula>
    </cfRule>
    <cfRule type="expression" dxfId="3706" priority="9908" stopIfTrue="1">
      <formula>WEEKDAY(DO$4)=6</formula>
    </cfRule>
  </conditionalFormatting>
  <conditionalFormatting sqref="DP55">
    <cfRule type="expression" dxfId="3705" priority="9905" stopIfTrue="1">
      <formula>DO$4&lt;TODAY()</formula>
    </cfRule>
    <cfRule type="expression" dxfId="3704" priority="9906" stopIfTrue="1">
      <formula>WEEKDAY(DO$4)=6</formula>
    </cfRule>
  </conditionalFormatting>
  <conditionalFormatting sqref="DP55">
    <cfRule type="expression" dxfId="3703" priority="9903" stopIfTrue="1">
      <formula>DO$4&lt;TODAY()</formula>
    </cfRule>
    <cfRule type="expression" dxfId="3702" priority="9904" stopIfTrue="1">
      <formula>WEEKDAY(DO$4)=6</formula>
    </cfRule>
  </conditionalFormatting>
  <conditionalFormatting sqref="DP55">
    <cfRule type="expression" dxfId="3701" priority="9901" stopIfTrue="1">
      <formula>DO$4&lt;TODAY()</formula>
    </cfRule>
    <cfRule type="expression" dxfId="3700" priority="9902" stopIfTrue="1">
      <formula>WEEKDAY(DO$4)=6</formula>
    </cfRule>
  </conditionalFormatting>
  <conditionalFormatting sqref="DP55">
    <cfRule type="expression" dxfId="3699" priority="9899" stopIfTrue="1">
      <formula>DO$4&lt;TODAY()</formula>
    </cfRule>
    <cfRule type="expression" dxfId="3698" priority="9900" stopIfTrue="1">
      <formula>WEEKDAY(DO$4)=6</formula>
    </cfRule>
  </conditionalFormatting>
  <conditionalFormatting sqref="DP55">
    <cfRule type="expression" dxfId="3697" priority="9897" stopIfTrue="1">
      <formula>DO$4&lt;TODAY()</formula>
    </cfRule>
    <cfRule type="expression" dxfId="3696" priority="9898" stopIfTrue="1">
      <formula>WEEKDAY(DO$4)=6</formula>
    </cfRule>
  </conditionalFormatting>
  <conditionalFormatting sqref="DP55">
    <cfRule type="expression" dxfId="3695" priority="9895" stopIfTrue="1">
      <formula>DO$4&lt;TODAY()</formula>
    </cfRule>
    <cfRule type="expression" dxfId="3694" priority="9896" stopIfTrue="1">
      <formula>WEEKDAY(DO$4)=6</formula>
    </cfRule>
  </conditionalFormatting>
  <conditionalFormatting sqref="DP55">
    <cfRule type="expression" dxfId="3693" priority="9893" stopIfTrue="1">
      <formula>DO$4&lt;TODAY()</formula>
    </cfRule>
    <cfRule type="expression" dxfId="3692" priority="9894" stopIfTrue="1">
      <formula>WEEKDAY(DO$4)=6</formula>
    </cfRule>
  </conditionalFormatting>
  <conditionalFormatting sqref="DO53">
    <cfRule type="expression" dxfId="3691" priority="9891" stopIfTrue="1">
      <formula>DO$4&lt;TODAY()</formula>
    </cfRule>
    <cfRule type="expression" dxfId="3690" priority="9892" stopIfTrue="1">
      <formula>WEEKDAY(DO$4)=6</formula>
    </cfRule>
  </conditionalFormatting>
  <conditionalFormatting sqref="DO52">
    <cfRule type="expression" dxfId="3689" priority="9889" stopIfTrue="1">
      <formula>DO$4&lt;TODAY()</formula>
    </cfRule>
    <cfRule type="expression" dxfId="3688" priority="9890" stopIfTrue="1">
      <formula>WEEKDAY(DO$4)=6</formula>
    </cfRule>
  </conditionalFormatting>
  <conditionalFormatting sqref="DP52">
    <cfRule type="expression" dxfId="3687" priority="9887" stopIfTrue="1">
      <formula>DO$4&lt;TODAY()</formula>
    </cfRule>
    <cfRule type="expression" dxfId="3686" priority="9888" stopIfTrue="1">
      <formula>WEEKDAY(DO$4)=6</formula>
    </cfRule>
  </conditionalFormatting>
  <conditionalFormatting sqref="DP52">
    <cfRule type="expression" dxfId="3685" priority="9885" stopIfTrue="1">
      <formula>DO$4&lt;TODAY()</formula>
    </cfRule>
    <cfRule type="expression" dxfId="3684" priority="9886" stopIfTrue="1">
      <formula>WEEKDAY(DO$4)=6</formula>
    </cfRule>
  </conditionalFormatting>
  <conditionalFormatting sqref="DP52">
    <cfRule type="expression" dxfId="3683" priority="9883" stopIfTrue="1">
      <formula>DO$4&lt;TODAY()</formula>
    </cfRule>
    <cfRule type="expression" dxfId="3682" priority="9884" stopIfTrue="1">
      <formula>WEEKDAY(DO$4)=6</formula>
    </cfRule>
  </conditionalFormatting>
  <conditionalFormatting sqref="DP52">
    <cfRule type="expression" dxfId="3681" priority="9881" stopIfTrue="1">
      <formula>DO$4&lt;TODAY()</formula>
    </cfRule>
    <cfRule type="expression" dxfId="3680" priority="9882" stopIfTrue="1">
      <formula>WEEKDAY(DO$4)=6</formula>
    </cfRule>
  </conditionalFormatting>
  <conditionalFormatting sqref="DP52">
    <cfRule type="expression" dxfId="3679" priority="9879" stopIfTrue="1">
      <formula>DO$4&lt;TODAY()</formula>
    </cfRule>
    <cfRule type="expression" dxfId="3678" priority="9880" stopIfTrue="1">
      <formula>WEEKDAY(DO$4)=6</formula>
    </cfRule>
  </conditionalFormatting>
  <conditionalFormatting sqref="DP52">
    <cfRule type="expression" dxfId="3677" priority="9877" stopIfTrue="1">
      <formula>DO$4&lt;TODAY()</formula>
    </cfRule>
    <cfRule type="expression" dxfId="3676" priority="9878" stopIfTrue="1">
      <formula>WEEKDAY(DO$4)=6</formula>
    </cfRule>
  </conditionalFormatting>
  <conditionalFormatting sqref="DP52">
    <cfRule type="expression" dxfId="3675" priority="9875" stopIfTrue="1">
      <formula>DO$4&lt;TODAY()</formula>
    </cfRule>
    <cfRule type="expression" dxfId="3674" priority="9876" stopIfTrue="1">
      <formula>WEEKDAY(DO$4)=6</formula>
    </cfRule>
  </conditionalFormatting>
  <conditionalFormatting sqref="DP52">
    <cfRule type="expression" dxfId="3673" priority="9873" stopIfTrue="1">
      <formula>DO$4&lt;TODAY()</formula>
    </cfRule>
    <cfRule type="expression" dxfId="3672" priority="9874" stopIfTrue="1">
      <formula>WEEKDAY(DO$4)=6</formula>
    </cfRule>
  </conditionalFormatting>
  <conditionalFormatting sqref="DP52">
    <cfRule type="expression" dxfId="3671" priority="9871" stopIfTrue="1">
      <formula>DO$4&lt;TODAY()</formula>
    </cfRule>
    <cfRule type="expression" dxfId="3670" priority="9872" stopIfTrue="1">
      <formula>WEEKDAY(DO$4)=6</formula>
    </cfRule>
  </conditionalFormatting>
  <conditionalFormatting sqref="DP52">
    <cfRule type="expression" dxfId="3669" priority="9869" stopIfTrue="1">
      <formula>DO$4&lt;TODAY()</formula>
    </cfRule>
    <cfRule type="expression" dxfId="3668" priority="9870" stopIfTrue="1">
      <formula>WEEKDAY(DO$4)=6</formula>
    </cfRule>
  </conditionalFormatting>
  <conditionalFormatting sqref="DP52">
    <cfRule type="expression" dxfId="3667" priority="9867" stopIfTrue="1">
      <formula>DO$4&lt;TODAY()</formula>
    </cfRule>
    <cfRule type="expression" dxfId="3666" priority="9868" stopIfTrue="1">
      <formula>WEEKDAY(DO$4)=6</formula>
    </cfRule>
  </conditionalFormatting>
  <conditionalFormatting sqref="DP52">
    <cfRule type="expression" dxfId="3665" priority="9865" stopIfTrue="1">
      <formula>DO$4&lt;TODAY()</formula>
    </cfRule>
    <cfRule type="expression" dxfId="3664" priority="9866" stopIfTrue="1">
      <formula>WEEKDAY(DO$4)=6</formula>
    </cfRule>
  </conditionalFormatting>
  <conditionalFormatting sqref="DP53">
    <cfRule type="expression" dxfId="3663" priority="9863" stopIfTrue="1">
      <formula>DO$4&lt;TODAY()</formula>
    </cfRule>
    <cfRule type="expression" dxfId="3662" priority="9864" stopIfTrue="1">
      <formula>WEEKDAY(DO$4)=6</formula>
    </cfRule>
  </conditionalFormatting>
  <conditionalFormatting sqref="DP53">
    <cfRule type="expression" dxfId="3661" priority="9861" stopIfTrue="1">
      <formula>DO$4&lt;TODAY()</formula>
    </cfRule>
    <cfRule type="expression" dxfId="3660" priority="9862" stopIfTrue="1">
      <formula>WEEKDAY(DO$4)=6</formula>
    </cfRule>
  </conditionalFormatting>
  <conditionalFormatting sqref="DP53">
    <cfRule type="expression" dxfId="3659" priority="9859" stopIfTrue="1">
      <formula>DO$4&lt;TODAY()</formula>
    </cfRule>
    <cfRule type="expression" dxfId="3658" priority="9860" stopIfTrue="1">
      <formula>WEEKDAY(DO$4)=6</formula>
    </cfRule>
  </conditionalFormatting>
  <conditionalFormatting sqref="DP53">
    <cfRule type="expression" dxfId="3657" priority="9857" stopIfTrue="1">
      <formula>DO$4&lt;TODAY()</formula>
    </cfRule>
    <cfRule type="expression" dxfId="3656" priority="9858" stopIfTrue="1">
      <formula>WEEKDAY(DO$4)=6</formula>
    </cfRule>
  </conditionalFormatting>
  <conditionalFormatting sqref="DP53">
    <cfRule type="expression" dxfId="3655" priority="9855" stopIfTrue="1">
      <formula>DO$4&lt;TODAY()</formula>
    </cfRule>
    <cfRule type="expression" dxfId="3654" priority="9856" stopIfTrue="1">
      <formula>WEEKDAY(DO$4)=6</formula>
    </cfRule>
  </conditionalFormatting>
  <conditionalFormatting sqref="DP53">
    <cfRule type="expression" dxfId="3653" priority="9853" stopIfTrue="1">
      <formula>DO$4&lt;TODAY()</formula>
    </cfRule>
    <cfRule type="expression" dxfId="3652" priority="9854" stopIfTrue="1">
      <formula>WEEKDAY(DO$4)=6</formula>
    </cfRule>
  </conditionalFormatting>
  <conditionalFormatting sqref="DP53">
    <cfRule type="expression" dxfId="3651" priority="9851" stopIfTrue="1">
      <formula>DO$4&lt;TODAY()</formula>
    </cfRule>
    <cfRule type="expression" dxfId="3650" priority="9852" stopIfTrue="1">
      <formula>WEEKDAY(DO$4)=6</formula>
    </cfRule>
  </conditionalFormatting>
  <conditionalFormatting sqref="DP53">
    <cfRule type="expression" dxfId="3649" priority="9849" stopIfTrue="1">
      <formula>DO$4&lt;TODAY()</formula>
    </cfRule>
    <cfRule type="expression" dxfId="3648" priority="9850" stopIfTrue="1">
      <formula>WEEKDAY(DO$4)=6</formula>
    </cfRule>
  </conditionalFormatting>
  <conditionalFormatting sqref="DP53">
    <cfRule type="expression" dxfId="3647" priority="9847" stopIfTrue="1">
      <formula>DO$4&lt;TODAY()</formula>
    </cfRule>
    <cfRule type="expression" dxfId="3646" priority="9848" stopIfTrue="1">
      <formula>WEEKDAY(DO$4)=6</formula>
    </cfRule>
  </conditionalFormatting>
  <conditionalFormatting sqref="DP53">
    <cfRule type="expression" dxfId="3645" priority="9845" stopIfTrue="1">
      <formula>DO$4&lt;TODAY()</formula>
    </cfRule>
    <cfRule type="expression" dxfId="3644" priority="9846" stopIfTrue="1">
      <formula>WEEKDAY(DO$4)=6</formula>
    </cfRule>
  </conditionalFormatting>
  <conditionalFormatting sqref="DP53">
    <cfRule type="expression" dxfId="3643" priority="9843" stopIfTrue="1">
      <formula>DO$4&lt;TODAY()</formula>
    </cfRule>
    <cfRule type="expression" dxfId="3642" priority="9844" stopIfTrue="1">
      <formula>WEEKDAY(DO$4)=6</formula>
    </cfRule>
  </conditionalFormatting>
  <conditionalFormatting sqref="DP53">
    <cfRule type="expression" dxfId="3641" priority="9841" stopIfTrue="1">
      <formula>DO$4&lt;TODAY()</formula>
    </cfRule>
    <cfRule type="expression" dxfId="3640" priority="9842" stopIfTrue="1">
      <formula>WEEKDAY(DO$4)=6</formula>
    </cfRule>
  </conditionalFormatting>
  <conditionalFormatting sqref="DL51">
    <cfRule type="expression" dxfId="3639" priority="9839" stopIfTrue="1">
      <formula>DL$4&lt;TODAY()</formula>
    </cfRule>
    <cfRule type="expression" dxfId="3638" priority="9840" stopIfTrue="1">
      <formula>WEEKDAY(DL$4)=6</formula>
    </cfRule>
  </conditionalFormatting>
  <conditionalFormatting sqref="DL50">
    <cfRule type="expression" dxfId="3637" priority="9837" stopIfTrue="1">
      <formula>DL$4&lt;TODAY()</formula>
    </cfRule>
    <cfRule type="expression" dxfId="3636" priority="9838" stopIfTrue="1">
      <formula>WEEKDAY(DL$4)=6</formula>
    </cfRule>
  </conditionalFormatting>
  <conditionalFormatting sqref="DM49:DM50">
    <cfRule type="expression" dxfId="3635" priority="9835" stopIfTrue="1">
      <formula>DL$4&lt;TODAY()</formula>
    </cfRule>
    <cfRule type="expression" dxfId="3634" priority="9836" stopIfTrue="1">
      <formula>WEEKDAY(DL$4)=6</formula>
    </cfRule>
  </conditionalFormatting>
  <conditionalFormatting sqref="DM51">
    <cfRule type="expression" dxfId="3633" priority="9833" stopIfTrue="1">
      <formula>DL$4&lt;TODAY()</formula>
    </cfRule>
    <cfRule type="expression" dxfId="3632" priority="9834" stopIfTrue="1">
      <formula>WEEKDAY(DL$4)=6</formula>
    </cfRule>
  </conditionalFormatting>
  <conditionalFormatting sqref="DM51">
    <cfRule type="expression" dxfId="3631" priority="9831" stopIfTrue="1">
      <formula>DL$4&lt;TODAY()</formula>
    </cfRule>
    <cfRule type="expression" dxfId="3630" priority="9832" stopIfTrue="1">
      <formula>WEEKDAY(DL$4)=6</formula>
    </cfRule>
  </conditionalFormatting>
  <conditionalFormatting sqref="DM51">
    <cfRule type="expression" dxfId="3629" priority="9829" stopIfTrue="1">
      <formula>DL$4&lt;TODAY()</formula>
    </cfRule>
    <cfRule type="expression" dxfId="3628" priority="9830" stopIfTrue="1">
      <formula>WEEKDAY(DL$4)=6</formula>
    </cfRule>
  </conditionalFormatting>
  <conditionalFormatting sqref="DM51">
    <cfRule type="expression" dxfId="3627" priority="9827" stopIfTrue="1">
      <formula>DL$4&lt;TODAY()</formula>
    </cfRule>
    <cfRule type="expression" dxfId="3626" priority="9828" stopIfTrue="1">
      <formula>WEEKDAY(DL$4)=6</formula>
    </cfRule>
  </conditionalFormatting>
  <conditionalFormatting sqref="DM51">
    <cfRule type="expression" dxfId="3625" priority="9825" stopIfTrue="1">
      <formula>DL$4&lt;TODAY()</formula>
    </cfRule>
    <cfRule type="expression" dxfId="3624" priority="9826" stopIfTrue="1">
      <formula>WEEKDAY(DL$4)=6</formula>
    </cfRule>
  </conditionalFormatting>
  <conditionalFormatting sqref="DM51">
    <cfRule type="expression" dxfId="3623" priority="9823" stopIfTrue="1">
      <formula>DL$4&lt;TODAY()</formula>
    </cfRule>
    <cfRule type="expression" dxfId="3622" priority="9824" stopIfTrue="1">
      <formula>WEEKDAY(DL$4)=6</formula>
    </cfRule>
  </conditionalFormatting>
  <conditionalFormatting sqref="DM51">
    <cfRule type="expression" dxfId="3621" priority="9821" stopIfTrue="1">
      <formula>DL$4&lt;TODAY()</formula>
    </cfRule>
    <cfRule type="expression" dxfId="3620" priority="9822" stopIfTrue="1">
      <formula>WEEKDAY(DL$4)=6</formula>
    </cfRule>
  </conditionalFormatting>
  <conditionalFormatting sqref="DM51">
    <cfRule type="expression" dxfId="3619" priority="9819" stopIfTrue="1">
      <formula>DL$4&lt;TODAY()</formula>
    </cfRule>
    <cfRule type="expression" dxfId="3618" priority="9820" stopIfTrue="1">
      <formula>WEEKDAY(DL$4)=6</formula>
    </cfRule>
  </conditionalFormatting>
  <conditionalFormatting sqref="DM51">
    <cfRule type="expression" dxfId="3617" priority="9817" stopIfTrue="1">
      <formula>DL$4&lt;TODAY()</formula>
    </cfRule>
    <cfRule type="expression" dxfId="3616" priority="9818" stopIfTrue="1">
      <formula>WEEKDAY(DL$4)=6</formula>
    </cfRule>
  </conditionalFormatting>
  <conditionalFormatting sqref="DM51">
    <cfRule type="expression" dxfId="3615" priority="9815" stopIfTrue="1">
      <formula>DL$4&lt;TODAY()</formula>
    </cfRule>
    <cfRule type="expression" dxfId="3614" priority="9816" stopIfTrue="1">
      <formula>WEEKDAY(DL$4)=6</formula>
    </cfRule>
  </conditionalFormatting>
  <conditionalFormatting sqref="DM51">
    <cfRule type="expression" dxfId="3613" priority="9813" stopIfTrue="1">
      <formula>DL$4&lt;TODAY()</formula>
    </cfRule>
    <cfRule type="expression" dxfId="3612" priority="9814" stopIfTrue="1">
      <formula>WEEKDAY(DL$4)=6</formula>
    </cfRule>
  </conditionalFormatting>
  <conditionalFormatting sqref="DM51">
    <cfRule type="expression" dxfId="3611" priority="9811" stopIfTrue="1">
      <formula>DL$4&lt;TODAY()</formula>
    </cfRule>
    <cfRule type="expression" dxfId="3610" priority="9812" stopIfTrue="1">
      <formula>WEEKDAY(DL$4)=6</formula>
    </cfRule>
  </conditionalFormatting>
  <conditionalFormatting sqref="DM52">
    <cfRule type="expression" dxfId="3609" priority="9809" stopIfTrue="1">
      <formula>DL$4&lt;TODAY()</formula>
    </cfRule>
    <cfRule type="expression" dxfId="3608" priority="9810" stopIfTrue="1">
      <formula>WEEKDAY(DL$4)=6</formula>
    </cfRule>
  </conditionalFormatting>
  <conditionalFormatting sqref="DM52">
    <cfRule type="expression" dxfId="3607" priority="9807" stopIfTrue="1">
      <formula>DL$4&lt;TODAY()</formula>
    </cfRule>
    <cfRule type="expression" dxfId="3606" priority="9808" stopIfTrue="1">
      <formula>WEEKDAY(DL$4)=6</formula>
    </cfRule>
  </conditionalFormatting>
  <conditionalFormatting sqref="DM52">
    <cfRule type="expression" dxfId="3605" priority="9805" stopIfTrue="1">
      <formula>DL$4&lt;TODAY()</formula>
    </cfRule>
    <cfRule type="expression" dxfId="3604" priority="9806" stopIfTrue="1">
      <formula>WEEKDAY(DL$4)=6</formula>
    </cfRule>
  </conditionalFormatting>
  <conditionalFormatting sqref="DM52">
    <cfRule type="expression" dxfId="3603" priority="9803" stopIfTrue="1">
      <formula>DL$4&lt;TODAY()</formula>
    </cfRule>
    <cfRule type="expression" dxfId="3602" priority="9804" stopIfTrue="1">
      <formula>WEEKDAY(DL$4)=6</formula>
    </cfRule>
  </conditionalFormatting>
  <conditionalFormatting sqref="DM52">
    <cfRule type="expression" dxfId="3601" priority="9801" stopIfTrue="1">
      <formula>DL$4&lt;TODAY()</formula>
    </cfRule>
    <cfRule type="expression" dxfId="3600" priority="9802" stopIfTrue="1">
      <formula>WEEKDAY(DL$4)=6</formula>
    </cfRule>
  </conditionalFormatting>
  <conditionalFormatting sqref="DM52">
    <cfRule type="expression" dxfId="3599" priority="9799" stopIfTrue="1">
      <formula>DL$4&lt;TODAY()</formula>
    </cfRule>
    <cfRule type="expression" dxfId="3598" priority="9800" stopIfTrue="1">
      <formula>WEEKDAY(DL$4)=6</formula>
    </cfRule>
  </conditionalFormatting>
  <conditionalFormatting sqref="DM52">
    <cfRule type="expression" dxfId="3597" priority="9797" stopIfTrue="1">
      <formula>DL$4&lt;TODAY()</formula>
    </cfRule>
    <cfRule type="expression" dxfId="3596" priority="9798" stopIfTrue="1">
      <formula>WEEKDAY(DL$4)=6</formula>
    </cfRule>
  </conditionalFormatting>
  <conditionalFormatting sqref="DM52">
    <cfRule type="expression" dxfId="3595" priority="9795" stopIfTrue="1">
      <formula>DL$4&lt;TODAY()</formula>
    </cfRule>
    <cfRule type="expression" dxfId="3594" priority="9796" stopIfTrue="1">
      <formula>WEEKDAY(DL$4)=6</formula>
    </cfRule>
  </conditionalFormatting>
  <conditionalFormatting sqref="DM52">
    <cfRule type="expression" dxfId="3593" priority="9793" stopIfTrue="1">
      <formula>DL$4&lt;TODAY()</formula>
    </cfRule>
    <cfRule type="expression" dxfId="3592" priority="9794" stopIfTrue="1">
      <formula>WEEKDAY(DL$4)=6</formula>
    </cfRule>
  </conditionalFormatting>
  <conditionalFormatting sqref="DM52">
    <cfRule type="expression" dxfId="3591" priority="9791" stopIfTrue="1">
      <formula>DL$4&lt;TODAY()</formula>
    </cfRule>
    <cfRule type="expression" dxfId="3590" priority="9792" stopIfTrue="1">
      <formula>WEEKDAY(DL$4)=6</formula>
    </cfRule>
  </conditionalFormatting>
  <conditionalFormatting sqref="DM52">
    <cfRule type="expression" dxfId="3589" priority="9789" stopIfTrue="1">
      <formula>DL$4&lt;TODAY()</formula>
    </cfRule>
    <cfRule type="expression" dxfId="3588" priority="9790" stopIfTrue="1">
      <formula>WEEKDAY(DL$4)=6</formula>
    </cfRule>
  </conditionalFormatting>
  <conditionalFormatting sqref="DM52">
    <cfRule type="expression" dxfId="3587" priority="9787" stopIfTrue="1">
      <formula>DL$4&lt;TODAY()</formula>
    </cfRule>
    <cfRule type="expression" dxfId="3586" priority="9788" stopIfTrue="1">
      <formula>WEEKDAY(DL$4)=6</formula>
    </cfRule>
  </conditionalFormatting>
  <conditionalFormatting sqref="DK52">
    <cfRule type="expression" dxfId="3585" priority="9785" stopIfTrue="1">
      <formula>DI$4&lt;TODAY()</formula>
    </cfRule>
    <cfRule type="expression" dxfId="3584" priority="9786" stopIfTrue="1">
      <formula>WEEKDAY(DI$4)=6</formula>
    </cfRule>
  </conditionalFormatting>
  <conditionalFormatting sqref="DM53">
    <cfRule type="expression" dxfId="3583" priority="9779" stopIfTrue="1">
      <formula>DL$4&lt;TODAY()</formula>
    </cfRule>
    <cfRule type="expression" dxfId="3582" priority="9780" stopIfTrue="1">
      <formula>WEEKDAY(DL$4)=6</formula>
    </cfRule>
  </conditionalFormatting>
  <conditionalFormatting sqref="DN53">
    <cfRule type="expression" dxfId="3581" priority="9781" stopIfTrue="1">
      <formula>DL$4&lt;TODAY()</formula>
    </cfRule>
    <cfRule type="expression" dxfId="3580" priority="9782" stopIfTrue="1">
      <formula>WEEKDAY(DL$4)=6</formula>
    </cfRule>
  </conditionalFormatting>
  <conditionalFormatting sqref="DN53">
    <cfRule type="expression" dxfId="3579" priority="9753" stopIfTrue="1">
      <formula>DL$4&lt;TODAY()</formula>
    </cfRule>
    <cfRule type="expression" dxfId="3578" priority="9754" stopIfTrue="1">
      <formula>WEEKDAY(DL$4)=6</formula>
    </cfRule>
  </conditionalFormatting>
  <conditionalFormatting sqref="DM52">
    <cfRule type="expression" dxfId="3577" priority="9749" stopIfTrue="1">
      <formula>DL$4&lt;TODAY()</formula>
    </cfRule>
    <cfRule type="expression" dxfId="3576" priority="9750" stopIfTrue="1">
      <formula>WEEKDAY(DL$4)=6</formula>
    </cfRule>
  </conditionalFormatting>
  <conditionalFormatting sqref="DN52">
    <cfRule type="expression" dxfId="3575" priority="9751" stopIfTrue="1">
      <formula>DL$4&lt;TODAY()</formula>
    </cfRule>
    <cfRule type="expression" dxfId="3574" priority="9752" stopIfTrue="1">
      <formula>WEEKDAY(DL$4)=6</formula>
    </cfRule>
  </conditionalFormatting>
  <conditionalFormatting sqref="DM53">
    <cfRule type="expression" dxfId="3573" priority="9747" stopIfTrue="1">
      <formula>DL$4&lt;TODAY()</formula>
    </cfRule>
    <cfRule type="expression" dxfId="3572" priority="9748" stopIfTrue="1">
      <formula>WEEKDAY(DL$4)=6</formula>
    </cfRule>
  </conditionalFormatting>
  <conditionalFormatting sqref="DM53">
    <cfRule type="expression" dxfId="3571" priority="9745" stopIfTrue="1">
      <formula>DL$4&lt;TODAY()</formula>
    </cfRule>
    <cfRule type="expression" dxfId="3570" priority="9746" stopIfTrue="1">
      <formula>WEEKDAY(DL$4)=6</formula>
    </cfRule>
  </conditionalFormatting>
  <conditionalFormatting sqref="DM53">
    <cfRule type="expression" dxfId="3569" priority="9743" stopIfTrue="1">
      <formula>DL$4&lt;TODAY()</formula>
    </cfRule>
    <cfRule type="expression" dxfId="3568" priority="9744" stopIfTrue="1">
      <formula>WEEKDAY(DL$4)=6</formula>
    </cfRule>
  </conditionalFormatting>
  <conditionalFormatting sqref="DM53">
    <cfRule type="expression" dxfId="3567" priority="9741" stopIfTrue="1">
      <formula>DL$4&lt;TODAY()</formula>
    </cfRule>
    <cfRule type="expression" dxfId="3566" priority="9742" stopIfTrue="1">
      <formula>WEEKDAY(DL$4)=6</formula>
    </cfRule>
  </conditionalFormatting>
  <conditionalFormatting sqref="DM53">
    <cfRule type="expression" dxfId="3565" priority="9739" stopIfTrue="1">
      <formula>DL$4&lt;TODAY()</formula>
    </cfRule>
    <cfRule type="expression" dxfId="3564" priority="9740" stopIfTrue="1">
      <formula>WEEKDAY(DL$4)=6</formula>
    </cfRule>
  </conditionalFormatting>
  <conditionalFormatting sqref="DM53">
    <cfRule type="expression" dxfId="3563" priority="9737" stopIfTrue="1">
      <formula>DL$4&lt;TODAY()</formula>
    </cfRule>
    <cfRule type="expression" dxfId="3562" priority="9738" stopIfTrue="1">
      <formula>WEEKDAY(DL$4)=6</formula>
    </cfRule>
  </conditionalFormatting>
  <conditionalFormatting sqref="DM53">
    <cfRule type="expression" dxfId="3561" priority="9735" stopIfTrue="1">
      <formula>DL$4&lt;TODAY()</formula>
    </cfRule>
    <cfRule type="expression" dxfId="3560" priority="9736" stopIfTrue="1">
      <formula>WEEKDAY(DL$4)=6</formula>
    </cfRule>
  </conditionalFormatting>
  <conditionalFormatting sqref="DM53">
    <cfRule type="expression" dxfId="3559" priority="9733" stopIfTrue="1">
      <formula>DL$4&lt;TODAY()</formula>
    </cfRule>
    <cfRule type="expression" dxfId="3558" priority="9734" stopIfTrue="1">
      <formula>WEEKDAY(DL$4)=6</formula>
    </cfRule>
  </conditionalFormatting>
  <conditionalFormatting sqref="DM53">
    <cfRule type="expression" dxfId="3557" priority="9731" stopIfTrue="1">
      <formula>DL$4&lt;TODAY()</formula>
    </cfRule>
    <cfRule type="expression" dxfId="3556" priority="9732" stopIfTrue="1">
      <formula>WEEKDAY(DL$4)=6</formula>
    </cfRule>
  </conditionalFormatting>
  <conditionalFormatting sqref="DM53">
    <cfRule type="expression" dxfId="3555" priority="9729" stopIfTrue="1">
      <formula>DL$4&lt;TODAY()</formula>
    </cfRule>
    <cfRule type="expression" dxfId="3554" priority="9730" stopIfTrue="1">
      <formula>WEEKDAY(DL$4)=6</formula>
    </cfRule>
  </conditionalFormatting>
  <conditionalFormatting sqref="DM53">
    <cfRule type="expression" dxfId="3553" priority="9727" stopIfTrue="1">
      <formula>DL$4&lt;TODAY()</formula>
    </cfRule>
    <cfRule type="expression" dxfId="3552" priority="9728" stopIfTrue="1">
      <formula>WEEKDAY(DL$4)=6</formula>
    </cfRule>
  </conditionalFormatting>
  <conditionalFormatting sqref="DM53">
    <cfRule type="expression" dxfId="3551" priority="9725" stopIfTrue="1">
      <formula>DL$4&lt;TODAY()</formula>
    </cfRule>
    <cfRule type="expression" dxfId="3550" priority="9726" stopIfTrue="1">
      <formula>WEEKDAY(DL$4)=6</formula>
    </cfRule>
  </conditionalFormatting>
  <conditionalFormatting sqref="DM54">
    <cfRule type="expression" dxfId="3549" priority="9723" stopIfTrue="1">
      <formula>DL$4&lt;TODAY()</formula>
    </cfRule>
    <cfRule type="expression" dxfId="3548" priority="9724" stopIfTrue="1">
      <formula>WEEKDAY(DL$4)=6</formula>
    </cfRule>
  </conditionalFormatting>
  <conditionalFormatting sqref="DM54">
    <cfRule type="expression" dxfId="3547" priority="9721" stopIfTrue="1">
      <formula>DL$4&lt;TODAY()</formula>
    </cfRule>
    <cfRule type="expression" dxfId="3546" priority="9722" stopIfTrue="1">
      <formula>WEEKDAY(DL$4)=6</formula>
    </cfRule>
  </conditionalFormatting>
  <conditionalFormatting sqref="DM54">
    <cfRule type="expression" dxfId="3545" priority="9719" stopIfTrue="1">
      <formula>DL$4&lt;TODAY()</formula>
    </cfRule>
    <cfRule type="expression" dxfId="3544" priority="9720" stopIfTrue="1">
      <formula>WEEKDAY(DL$4)=6</formula>
    </cfRule>
  </conditionalFormatting>
  <conditionalFormatting sqref="DM54">
    <cfRule type="expression" dxfId="3543" priority="9717" stopIfTrue="1">
      <formula>DL$4&lt;TODAY()</formula>
    </cfRule>
    <cfRule type="expression" dxfId="3542" priority="9718" stopIfTrue="1">
      <formula>WEEKDAY(DL$4)=6</formula>
    </cfRule>
  </conditionalFormatting>
  <conditionalFormatting sqref="DM54">
    <cfRule type="expression" dxfId="3541" priority="9715" stopIfTrue="1">
      <formula>DL$4&lt;TODAY()</formula>
    </cfRule>
    <cfRule type="expression" dxfId="3540" priority="9716" stopIfTrue="1">
      <formula>WEEKDAY(DL$4)=6</formula>
    </cfRule>
  </conditionalFormatting>
  <conditionalFormatting sqref="DM54">
    <cfRule type="expression" dxfId="3539" priority="9713" stopIfTrue="1">
      <formula>DL$4&lt;TODAY()</formula>
    </cfRule>
    <cfRule type="expression" dxfId="3538" priority="9714" stopIfTrue="1">
      <formula>WEEKDAY(DL$4)=6</formula>
    </cfRule>
  </conditionalFormatting>
  <conditionalFormatting sqref="DM54">
    <cfRule type="expression" dxfId="3537" priority="9711" stopIfTrue="1">
      <formula>DL$4&lt;TODAY()</formula>
    </cfRule>
    <cfRule type="expression" dxfId="3536" priority="9712" stopIfTrue="1">
      <formula>WEEKDAY(DL$4)=6</formula>
    </cfRule>
  </conditionalFormatting>
  <conditionalFormatting sqref="DM54">
    <cfRule type="expression" dxfId="3535" priority="9709" stopIfTrue="1">
      <formula>DL$4&lt;TODAY()</formula>
    </cfRule>
    <cfRule type="expression" dxfId="3534" priority="9710" stopIfTrue="1">
      <formula>WEEKDAY(DL$4)=6</formula>
    </cfRule>
  </conditionalFormatting>
  <conditionalFormatting sqref="DM54">
    <cfRule type="expression" dxfId="3533" priority="9707" stopIfTrue="1">
      <formula>DL$4&lt;TODAY()</formula>
    </cfRule>
    <cfRule type="expression" dxfId="3532" priority="9708" stopIfTrue="1">
      <formula>WEEKDAY(DL$4)=6</formula>
    </cfRule>
  </conditionalFormatting>
  <conditionalFormatting sqref="DM54">
    <cfRule type="expression" dxfId="3531" priority="9705" stopIfTrue="1">
      <formula>DL$4&lt;TODAY()</formula>
    </cfRule>
    <cfRule type="expression" dxfId="3530" priority="9706" stopIfTrue="1">
      <formula>WEEKDAY(DL$4)=6</formula>
    </cfRule>
  </conditionalFormatting>
  <conditionalFormatting sqref="DM54">
    <cfRule type="expression" dxfId="3529" priority="9703" stopIfTrue="1">
      <formula>DL$4&lt;TODAY()</formula>
    </cfRule>
    <cfRule type="expression" dxfId="3528" priority="9704" stopIfTrue="1">
      <formula>WEEKDAY(DL$4)=6</formula>
    </cfRule>
  </conditionalFormatting>
  <conditionalFormatting sqref="DM54">
    <cfRule type="expression" dxfId="3527" priority="9701" stopIfTrue="1">
      <formula>DL$4&lt;TODAY()</formula>
    </cfRule>
    <cfRule type="expression" dxfId="3526" priority="9702" stopIfTrue="1">
      <formula>WEEKDAY(DL$4)=6</formula>
    </cfRule>
  </conditionalFormatting>
  <conditionalFormatting sqref="DM54">
    <cfRule type="expression" dxfId="3525" priority="9699" stopIfTrue="1">
      <formula>DL$4&lt;TODAY()</formula>
    </cfRule>
    <cfRule type="expression" dxfId="3524" priority="9700" stopIfTrue="1">
      <formula>WEEKDAY(DL$4)=6</formula>
    </cfRule>
  </conditionalFormatting>
  <conditionalFormatting sqref="DU44">
    <cfRule type="expression" dxfId="3523" priority="9698" stopIfTrue="1">
      <formula>DU$4&lt;TODAY()</formula>
    </cfRule>
  </conditionalFormatting>
  <conditionalFormatting sqref="DU44:DW44">
    <cfRule type="expression" dxfId="3522" priority="9697" stopIfTrue="1">
      <formula>DU$4&lt;TODAY()</formula>
    </cfRule>
  </conditionalFormatting>
  <conditionalFormatting sqref="DR41">
    <cfRule type="expression" dxfId="3521" priority="9696" stopIfTrue="1">
      <formula>DR$4&lt;TODAY()</formula>
    </cfRule>
  </conditionalFormatting>
  <conditionalFormatting sqref="DR41:DT41">
    <cfRule type="expression" dxfId="3520" priority="9695" stopIfTrue="1">
      <formula>DR$4&lt;TODAY()</formula>
    </cfRule>
  </conditionalFormatting>
  <conditionalFormatting sqref="DT52">
    <cfRule type="expression" dxfId="3519" priority="9693" stopIfTrue="1">
      <formula>DR$4&lt;TODAY()</formula>
    </cfRule>
    <cfRule type="expression" dxfId="3518" priority="9694" stopIfTrue="1">
      <formula>WEEKDAY(DR$4)=6</formula>
    </cfRule>
  </conditionalFormatting>
  <conditionalFormatting sqref="DS52">
    <cfRule type="expression" dxfId="3517" priority="9691" stopIfTrue="1">
      <formula>DR$4&lt;TODAY()</formula>
    </cfRule>
    <cfRule type="expression" dxfId="3516" priority="9692" stopIfTrue="1">
      <formula>WEEKDAY(DR$4)=6</formula>
    </cfRule>
  </conditionalFormatting>
  <conditionalFormatting sqref="DS52">
    <cfRule type="expression" dxfId="3515" priority="9689" stopIfTrue="1">
      <formula>DR$4&lt;TODAY()</formula>
    </cfRule>
    <cfRule type="expression" dxfId="3514" priority="9690" stopIfTrue="1">
      <formula>WEEKDAY(DR$4)=6</formula>
    </cfRule>
  </conditionalFormatting>
  <conditionalFormatting sqref="DS52">
    <cfRule type="expression" dxfId="3513" priority="9687" stopIfTrue="1">
      <formula>DR$4&lt;TODAY()</formula>
    </cfRule>
    <cfRule type="expression" dxfId="3512" priority="9688" stopIfTrue="1">
      <formula>WEEKDAY(DR$4)=6</formula>
    </cfRule>
  </conditionalFormatting>
  <conditionalFormatting sqref="DS52">
    <cfRule type="expression" dxfId="3511" priority="9685" stopIfTrue="1">
      <formula>DR$4&lt;TODAY()</formula>
    </cfRule>
    <cfRule type="expression" dxfId="3510" priority="9686" stopIfTrue="1">
      <formula>WEEKDAY(DR$4)=6</formula>
    </cfRule>
  </conditionalFormatting>
  <conditionalFormatting sqref="DS52">
    <cfRule type="expression" dxfId="3509" priority="9683" stopIfTrue="1">
      <formula>DR$4&lt;TODAY()</formula>
    </cfRule>
    <cfRule type="expression" dxfId="3508" priority="9684" stopIfTrue="1">
      <formula>WEEKDAY(DR$4)=6</formula>
    </cfRule>
  </conditionalFormatting>
  <conditionalFormatting sqref="DS52">
    <cfRule type="expression" dxfId="3507" priority="9681" stopIfTrue="1">
      <formula>DR$4&lt;TODAY()</formula>
    </cfRule>
    <cfRule type="expression" dxfId="3506" priority="9682" stopIfTrue="1">
      <formula>WEEKDAY(DR$4)=6</formula>
    </cfRule>
  </conditionalFormatting>
  <conditionalFormatting sqref="DS52">
    <cfRule type="expression" dxfId="3505" priority="9679" stopIfTrue="1">
      <formula>DR$4&lt;TODAY()</formula>
    </cfRule>
    <cfRule type="expression" dxfId="3504" priority="9680" stopIfTrue="1">
      <formula>WEEKDAY(DR$4)=6</formula>
    </cfRule>
  </conditionalFormatting>
  <conditionalFormatting sqref="DS52">
    <cfRule type="expression" dxfId="3503" priority="9677" stopIfTrue="1">
      <formula>DR$4&lt;TODAY()</formula>
    </cfRule>
    <cfRule type="expression" dxfId="3502" priority="9678" stopIfTrue="1">
      <formula>WEEKDAY(DR$4)=6</formula>
    </cfRule>
  </conditionalFormatting>
  <conditionalFormatting sqref="DS52">
    <cfRule type="expression" dxfId="3501" priority="9675" stopIfTrue="1">
      <formula>DR$4&lt;TODAY()</formula>
    </cfRule>
    <cfRule type="expression" dxfId="3500" priority="9676" stopIfTrue="1">
      <formula>WEEKDAY(DR$4)=6</formula>
    </cfRule>
  </conditionalFormatting>
  <conditionalFormatting sqref="DS53">
    <cfRule type="expression" dxfId="3499" priority="9673" stopIfTrue="1">
      <formula>DR$4&lt;TODAY()</formula>
    </cfRule>
    <cfRule type="expression" dxfId="3498" priority="9674" stopIfTrue="1">
      <formula>WEEKDAY(DR$4)=6</formula>
    </cfRule>
  </conditionalFormatting>
  <conditionalFormatting sqref="DS53">
    <cfRule type="expression" dxfId="3497" priority="9671" stopIfTrue="1">
      <formula>DR$4&lt;TODAY()</formula>
    </cfRule>
    <cfRule type="expression" dxfId="3496" priority="9672" stopIfTrue="1">
      <formula>WEEKDAY(DR$4)=6</formula>
    </cfRule>
  </conditionalFormatting>
  <conditionalFormatting sqref="DS53">
    <cfRule type="expression" dxfId="3495" priority="9669" stopIfTrue="1">
      <formula>DR$4&lt;TODAY()</formula>
    </cfRule>
    <cfRule type="expression" dxfId="3494" priority="9670" stopIfTrue="1">
      <formula>WEEKDAY(DR$4)=6</formula>
    </cfRule>
  </conditionalFormatting>
  <conditionalFormatting sqref="DS53">
    <cfRule type="expression" dxfId="3493" priority="9667" stopIfTrue="1">
      <formula>DR$4&lt;TODAY()</formula>
    </cfRule>
    <cfRule type="expression" dxfId="3492" priority="9668" stopIfTrue="1">
      <formula>WEEKDAY(DR$4)=6</formula>
    </cfRule>
  </conditionalFormatting>
  <conditionalFormatting sqref="DS53">
    <cfRule type="expression" dxfId="3491" priority="9665" stopIfTrue="1">
      <formula>DR$4&lt;TODAY()</formula>
    </cfRule>
    <cfRule type="expression" dxfId="3490" priority="9666" stopIfTrue="1">
      <formula>WEEKDAY(DR$4)=6</formula>
    </cfRule>
  </conditionalFormatting>
  <conditionalFormatting sqref="DS53">
    <cfRule type="expression" dxfId="3489" priority="9663" stopIfTrue="1">
      <formula>DR$4&lt;TODAY()</formula>
    </cfRule>
    <cfRule type="expression" dxfId="3488" priority="9664" stopIfTrue="1">
      <formula>WEEKDAY(DR$4)=6</formula>
    </cfRule>
  </conditionalFormatting>
  <conditionalFormatting sqref="DS53">
    <cfRule type="expression" dxfId="3487" priority="9661" stopIfTrue="1">
      <formula>DR$4&lt;TODAY()</formula>
    </cfRule>
    <cfRule type="expression" dxfId="3486" priority="9662" stopIfTrue="1">
      <formula>WEEKDAY(DR$4)=6</formula>
    </cfRule>
  </conditionalFormatting>
  <conditionalFormatting sqref="DS53">
    <cfRule type="expression" dxfId="3485" priority="9659" stopIfTrue="1">
      <formula>DR$4&lt;TODAY()</formula>
    </cfRule>
    <cfRule type="expression" dxfId="3484" priority="9660" stopIfTrue="1">
      <formula>WEEKDAY(DR$4)=6</formula>
    </cfRule>
  </conditionalFormatting>
  <conditionalFormatting sqref="DS53">
    <cfRule type="expression" dxfId="3483" priority="9657" stopIfTrue="1">
      <formula>DR$4&lt;TODAY()</formula>
    </cfRule>
    <cfRule type="expression" dxfId="3482" priority="9658" stopIfTrue="1">
      <formula>WEEKDAY(DR$4)=6</formula>
    </cfRule>
  </conditionalFormatting>
  <conditionalFormatting sqref="DS53">
    <cfRule type="expression" dxfId="3481" priority="9655" stopIfTrue="1">
      <formula>DR$4&lt;TODAY()</formula>
    </cfRule>
    <cfRule type="expression" dxfId="3480" priority="9656" stopIfTrue="1">
      <formula>WEEKDAY(DR$4)=6</formula>
    </cfRule>
  </conditionalFormatting>
  <conditionalFormatting sqref="DS53">
    <cfRule type="expression" dxfId="3479" priority="9653" stopIfTrue="1">
      <formula>DR$4&lt;TODAY()</formula>
    </cfRule>
    <cfRule type="expression" dxfId="3478" priority="9654" stopIfTrue="1">
      <formula>WEEKDAY(DR$4)=6</formula>
    </cfRule>
  </conditionalFormatting>
  <conditionalFormatting sqref="DS53">
    <cfRule type="expression" dxfId="3477" priority="9651" stopIfTrue="1">
      <formula>DR$4&lt;TODAY()</formula>
    </cfRule>
    <cfRule type="expression" dxfId="3476" priority="9652" stopIfTrue="1">
      <formula>WEEKDAY(DR$4)=6</formula>
    </cfRule>
  </conditionalFormatting>
  <conditionalFormatting sqref="DT52">
    <cfRule type="expression" dxfId="3475" priority="9487" stopIfTrue="1">
      <formula>DR$4&lt;TODAY()</formula>
    </cfRule>
    <cfRule type="expression" dxfId="3474" priority="9488" stopIfTrue="1">
      <formula>WEEKDAY(DR$4)=6</formula>
    </cfRule>
  </conditionalFormatting>
  <conditionalFormatting sqref="DS50">
    <cfRule type="expression" dxfId="3473" priority="9486" stopIfTrue="1">
      <formula>DR$4&lt;TODAY()</formula>
    </cfRule>
  </conditionalFormatting>
  <conditionalFormatting sqref="DS50">
    <cfRule type="expression" dxfId="3472" priority="9485" stopIfTrue="1">
      <formula>DR$4&lt;TODAY()</formula>
    </cfRule>
  </conditionalFormatting>
  <conditionalFormatting sqref="DS50">
    <cfRule type="expression" dxfId="3471" priority="9484" stopIfTrue="1">
      <formula>DR$4&lt;TODAY()</formula>
    </cfRule>
  </conditionalFormatting>
  <conditionalFormatting sqref="DS50">
    <cfRule type="expression" dxfId="3470" priority="9483" stopIfTrue="1">
      <formula>DR$4&lt;TODAY()</formula>
    </cfRule>
  </conditionalFormatting>
  <conditionalFormatting sqref="DS50">
    <cfRule type="expression" dxfId="3469" priority="9482" stopIfTrue="1">
      <formula>DR$4&lt;TODAY()</formula>
    </cfRule>
  </conditionalFormatting>
  <conditionalFormatting sqref="DS50">
    <cfRule type="expression" dxfId="3468" priority="9481" stopIfTrue="1">
      <formula>DR$4&lt;TODAY()</formula>
    </cfRule>
  </conditionalFormatting>
  <conditionalFormatting sqref="DS50">
    <cfRule type="expression" dxfId="3467" priority="9480" stopIfTrue="1">
      <formula>DR$4&lt;TODAY()</formula>
    </cfRule>
  </conditionalFormatting>
  <conditionalFormatting sqref="DS50">
    <cfRule type="expression" dxfId="3466" priority="9479" stopIfTrue="1">
      <formula>DR$4&lt;TODAY()</formula>
    </cfRule>
  </conditionalFormatting>
  <conditionalFormatting sqref="DS50">
    <cfRule type="expression" dxfId="3465" priority="9478" stopIfTrue="1">
      <formula>DR$4&lt;TODAY()</formula>
    </cfRule>
  </conditionalFormatting>
  <conditionalFormatting sqref="DS50">
    <cfRule type="expression" dxfId="3464" priority="9477" stopIfTrue="1">
      <formula>DR$4&lt;TODAY()</formula>
    </cfRule>
  </conditionalFormatting>
  <conditionalFormatting sqref="DS50">
    <cfRule type="expression" dxfId="3463" priority="9476" stopIfTrue="1">
      <formula>DR$4&lt;TODAY()</formula>
    </cfRule>
  </conditionalFormatting>
  <conditionalFormatting sqref="DS50">
    <cfRule type="expression" dxfId="3462" priority="9475" stopIfTrue="1">
      <formula>DR$4&lt;TODAY()</formula>
    </cfRule>
  </conditionalFormatting>
  <conditionalFormatting sqref="DS50">
    <cfRule type="expression" dxfId="3461" priority="9474" stopIfTrue="1">
      <formula>DR$4&lt;TODAY()</formula>
    </cfRule>
  </conditionalFormatting>
  <conditionalFormatting sqref="DS50">
    <cfRule type="expression" dxfId="3460" priority="9473" stopIfTrue="1">
      <formula>DR$4&lt;TODAY()</formula>
    </cfRule>
  </conditionalFormatting>
  <conditionalFormatting sqref="DS50">
    <cfRule type="expression" dxfId="3459" priority="9472" stopIfTrue="1">
      <formula>DR$4&lt;TODAY()</formula>
    </cfRule>
  </conditionalFormatting>
  <conditionalFormatting sqref="DS50">
    <cfRule type="expression" dxfId="3458" priority="9471" stopIfTrue="1">
      <formula>DR$4&lt;TODAY()</formula>
    </cfRule>
  </conditionalFormatting>
  <conditionalFormatting sqref="DS50">
    <cfRule type="expression" dxfId="3457" priority="9470" stopIfTrue="1">
      <formula>DR$4&lt;TODAY()</formula>
    </cfRule>
  </conditionalFormatting>
  <conditionalFormatting sqref="DS50">
    <cfRule type="expression" dxfId="3456" priority="9469" stopIfTrue="1">
      <formula>DR$4&lt;TODAY()</formula>
    </cfRule>
  </conditionalFormatting>
  <conditionalFormatting sqref="DS50">
    <cfRule type="expression" dxfId="3455" priority="9468" stopIfTrue="1">
      <formula>DR$4&lt;TODAY()</formula>
    </cfRule>
  </conditionalFormatting>
  <conditionalFormatting sqref="DS50">
    <cfRule type="expression" dxfId="3454" priority="9467" stopIfTrue="1">
      <formula>DR$4&lt;TODAY()</formula>
    </cfRule>
  </conditionalFormatting>
  <conditionalFormatting sqref="DS50">
    <cfRule type="expression" dxfId="3453" priority="9466" stopIfTrue="1">
      <formula>DR$4&lt;TODAY()</formula>
    </cfRule>
  </conditionalFormatting>
  <conditionalFormatting sqref="DS50">
    <cfRule type="expression" dxfId="3452" priority="9465" stopIfTrue="1">
      <formula>DR$4&lt;TODAY()</formula>
    </cfRule>
  </conditionalFormatting>
  <conditionalFormatting sqref="DS50">
    <cfRule type="expression" dxfId="3451" priority="9464" stopIfTrue="1">
      <formula>DR$4&lt;TODAY()</formula>
    </cfRule>
  </conditionalFormatting>
  <conditionalFormatting sqref="DS50">
    <cfRule type="expression" dxfId="3450" priority="9463" stopIfTrue="1">
      <formula>DR$4&lt;TODAY()</formula>
    </cfRule>
  </conditionalFormatting>
  <conditionalFormatting sqref="DS50">
    <cfRule type="expression" dxfId="3449" priority="9462" stopIfTrue="1">
      <formula>DR$4&lt;TODAY()</formula>
    </cfRule>
  </conditionalFormatting>
  <conditionalFormatting sqref="DS50">
    <cfRule type="expression" dxfId="3448" priority="9461" stopIfTrue="1">
      <formula>DR$4&lt;TODAY()</formula>
    </cfRule>
  </conditionalFormatting>
  <conditionalFormatting sqref="DS50">
    <cfRule type="expression" dxfId="3447" priority="9460" stopIfTrue="1">
      <formula>DR$4&lt;TODAY()</formula>
    </cfRule>
  </conditionalFormatting>
  <conditionalFormatting sqref="DS50">
    <cfRule type="expression" dxfId="3446" priority="9459" stopIfTrue="1">
      <formula>DR$4&lt;TODAY()</formula>
    </cfRule>
  </conditionalFormatting>
  <conditionalFormatting sqref="DS50">
    <cfRule type="expression" dxfId="3445" priority="9458" stopIfTrue="1">
      <formula>DR$4&lt;TODAY()</formula>
    </cfRule>
  </conditionalFormatting>
  <conditionalFormatting sqref="DS50">
    <cfRule type="expression" dxfId="3444" priority="9457" stopIfTrue="1">
      <formula>DR$4&lt;TODAY()</formula>
    </cfRule>
  </conditionalFormatting>
  <conditionalFormatting sqref="DS50">
    <cfRule type="expression" dxfId="3443" priority="9456" stopIfTrue="1">
      <formula>DR$4&lt;TODAY()</formula>
    </cfRule>
  </conditionalFormatting>
  <conditionalFormatting sqref="DS50">
    <cfRule type="expression" dxfId="3442" priority="9455" stopIfTrue="1">
      <formula>DR$4&lt;TODAY()</formula>
    </cfRule>
  </conditionalFormatting>
  <conditionalFormatting sqref="DS50">
    <cfRule type="expression" dxfId="3441" priority="9454" stopIfTrue="1">
      <formula>DR$4&lt;TODAY()</formula>
    </cfRule>
  </conditionalFormatting>
  <conditionalFormatting sqref="DS50">
    <cfRule type="expression" dxfId="3440" priority="9453" stopIfTrue="1">
      <formula>DR$4&lt;TODAY()</formula>
    </cfRule>
  </conditionalFormatting>
  <conditionalFormatting sqref="DS50">
    <cfRule type="expression" dxfId="3439" priority="9452" stopIfTrue="1">
      <formula>DR$4&lt;TODAY()</formula>
    </cfRule>
  </conditionalFormatting>
  <conditionalFormatting sqref="DS50">
    <cfRule type="expression" dxfId="3438" priority="9451" stopIfTrue="1">
      <formula>DR$4&lt;TODAY()</formula>
    </cfRule>
  </conditionalFormatting>
  <conditionalFormatting sqref="DS50">
    <cfRule type="expression" dxfId="3437" priority="9450" stopIfTrue="1">
      <formula>DR$4&lt;TODAY()</formula>
    </cfRule>
  </conditionalFormatting>
  <conditionalFormatting sqref="DS50">
    <cfRule type="expression" dxfId="3436" priority="9449" stopIfTrue="1">
      <formula>DR$4&lt;TODAY()</formula>
    </cfRule>
  </conditionalFormatting>
  <conditionalFormatting sqref="DS50">
    <cfRule type="expression" dxfId="3435" priority="9448" stopIfTrue="1">
      <formula>DR$4&lt;TODAY()</formula>
    </cfRule>
  </conditionalFormatting>
  <conditionalFormatting sqref="DS50">
    <cfRule type="expression" dxfId="3434" priority="9447" stopIfTrue="1">
      <formula>DR$4&lt;TODAY()</formula>
    </cfRule>
  </conditionalFormatting>
  <conditionalFormatting sqref="DS50">
    <cfRule type="expression" dxfId="3433" priority="9446" stopIfTrue="1">
      <formula>DR$4&lt;TODAY()</formula>
    </cfRule>
  </conditionalFormatting>
  <conditionalFormatting sqref="DS50">
    <cfRule type="expression" dxfId="3432" priority="9445" stopIfTrue="1">
      <formula>DR$4&lt;TODAY()</formula>
    </cfRule>
  </conditionalFormatting>
  <conditionalFormatting sqref="DS50">
    <cfRule type="expression" dxfId="3431" priority="9444" stopIfTrue="1">
      <formula>DR$4&lt;TODAY()</formula>
    </cfRule>
  </conditionalFormatting>
  <conditionalFormatting sqref="DS50">
    <cfRule type="expression" dxfId="3430" priority="9443" stopIfTrue="1">
      <formula>DR$4&lt;TODAY()</formula>
    </cfRule>
  </conditionalFormatting>
  <conditionalFormatting sqref="DS50">
    <cfRule type="expression" dxfId="3429" priority="9442" stopIfTrue="1">
      <formula>DR$4&lt;TODAY()</formula>
    </cfRule>
  </conditionalFormatting>
  <conditionalFormatting sqref="DS50">
    <cfRule type="expression" dxfId="3428" priority="9441" stopIfTrue="1">
      <formula>DR$4&lt;TODAY()</formula>
    </cfRule>
  </conditionalFormatting>
  <conditionalFormatting sqref="DS50">
    <cfRule type="expression" dxfId="3427" priority="9440" stopIfTrue="1">
      <formula>DR$4&lt;TODAY()</formula>
    </cfRule>
  </conditionalFormatting>
  <conditionalFormatting sqref="DS50">
    <cfRule type="expression" dxfId="3426" priority="9439" stopIfTrue="1">
      <formula>DR$4&lt;TODAY()</formula>
    </cfRule>
  </conditionalFormatting>
  <conditionalFormatting sqref="DT51">
    <cfRule type="expression" dxfId="3425" priority="9437" stopIfTrue="1">
      <formula>DR$4&lt;TODAY()</formula>
    </cfRule>
    <cfRule type="expression" dxfId="3424" priority="9438" stopIfTrue="1">
      <formula>WEEKDAY(DR$4)=6</formula>
    </cfRule>
  </conditionalFormatting>
  <conditionalFormatting sqref="DS51">
    <cfRule type="expression" dxfId="3423" priority="9435" stopIfTrue="1">
      <formula>DR$4&lt;TODAY()</formula>
    </cfRule>
    <cfRule type="expression" dxfId="3422" priority="9436" stopIfTrue="1">
      <formula>WEEKDAY(DR$4)=6</formula>
    </cfRule>
  </conditionalFormatting>
  <conditionalFormatting sqref="DS51">
    <cfRule type="expression" dxfId="3421" priority="9433" stopIfTrue="1">
      <formula>DR$4&lt;TODAY()</formula>
    </cfRule>
    <cfRule type="expression" dxfId="3420" priority="9434" stopIfTrue="1">
      <formula>WEEKDAY(DR$4)=6</formula>
    </cfRule>
  </conditionalFormatting>
  <conditionalFormatting sqref="DS51">
    <cfRule type="expression" dxfId="3419" priority="9431" stopIfTrue="1">
      <formula>DR$4&lt;TODAY()</formula>
    </cfRule>
    <cfRule type="expression" dxfId="3418" priority="9432" stopIfTrue="1">
      <formula>WEEKDAY(DR$4)=6</formula>
    </cfRule>
  </conditionalFormatting>
  <conditionalFormatting sqref="DS51">
    <cfRule type="expression" dxfId="3417" priority="9429" stopIfTrue="1">
      <formula>DR$4&lt;TODAY()</formula>
    </cfRule>
    <cfRule type="expression" dxfId="3416" priority="9430" stopIfTrue="1">
      <formula>WEEKDAY(DR$4)=6</formula>
    </cfRule>
  </conditionalFormatting>
  <conditionalFormatting sqref="DS51">
    <cfRule type="expression" dxfId="3415" priority="9427" stopIfTrue="1">
      <formula>DR$4&lt;TODAY()</formula>
    </cfRule>
    <cfRule type="expression" dxfId="3414" priority="9428" stopIfTrue="1">
      <formula>WEEKDAY(DR$4)=6</formula>
    </cfRule>
  </conditionalFormatting>
  <conditionalFormatting sqref="DS51">
    <cfRule type="expression" dxfId="3413" priority="9425" stopIfTrue="1">
      <formula>DR$4&lt;TODAY()</formula>
    </cfRule>
    <cfRule type="expression" dxfId="3412" priority="9426" stopIfTrue="1">
      <formula>WEEKDAY(DR$4)=6</formula>
    </cfRule>
  </conditionalFormatting>
  <conditionalFormatting sqref="DS51">
    <cfRule type="expression" dxfId="3411" priority="9423" stopIfTrue="1">
      <formula>DR$4&lt;TODAY()</formula>
    </cfRule>
    <cfRule type="expression" dxfId="3410" priority="9424" stopIfTrue="1">
      <formula>WEEKDAY(DR$4)=6</formula>
    </cfRule>
  </conditionalFormatting>
  <conditionalFormatting sqref="DS51">
    <cfRule type="expression" dxfId="3409" priority="9421" stopIfTrue="1">
      <formula>DR$4&lt;TODAY()</formula>
    </cfRule>
    <cfRule type="expression" dxfId="3408" priority="9422" stopIfTrue="1">
      <formula>WEEKDAY(DR$4)=6</formula>
    </cfRule>
  </conditionalFormatting>
  <conditionalFormatting sqref="DS51">
    <cfRule type="expression" dxfId="3407" priority="9419" stopIfTrue="1">
      <formula>DR$4&lt;TODAY()</formula>
    </cfRule>
    <cfRule type="expression" dxfId="3406" priority="9420" stopIfTrue="1">
      <formula>WEEKDAY(DR$4)=6</formula>
    </cfRule>
  </conditionalFormatting>
  <conditionalFormatting sqref="DS52">
    <cfRule type="expression" dxfId="3405" priority="9417" stopIfTrue="1">
      <formula>DR$4&lt;TODAY()</formula>
    </cfRule>
    <cfRule type="expression" dxfId="3404" priority="9418" stopIfTrue="1">
      <formula>WEEKDAY(DR$4)=6</formula>
    </cfRule>
  </conditionalFormatting>
  <conditionalFormatting sqref="DS52">
    <cfRule type="expression" dxfId="3403" priority="9415" stopIfTrue="1">
      <formula>DR$4&lt;TODAY()</formula>
    </cfRule>
    <cfRule type="expression" dxfId="3402" priority="9416" stopIfTrue="1">
      <formula>WEEKDAY(DR$4)=6</formula>
    </cfRule>
  </conditionalFormatting>
  <conditionalFormatting sqref="DS52">
    <cfRule type="expression" dxfId="3401" priority="9413" stopIfTrue="1">
      <formula>DR$4&lt;TODAY()</formula>
    </cfRule>
    <cfRule type="expression" dxfId="3400" priority="9414" stopIfTrue="1">
      <formula>WEEKDAY(DR$4)=6</formula>
    </cfRule>
  </conditionalFormatting>
  <conditionalFormatting sqref="DS52">
    <cfRule type="expression" dxfId="3399" priority="9411" stopIfTrue="1">
      <formula>DR$4&lt;TODAY()</formula>
    </cfRule>
    <cfRule type="expression" dxfId="3398" priority="9412" stopIfTrue="1">
      <formula>WEEKDAY(DR$4)=6</formula>
    </cfRule>
  </conditionalFormatting>
  <conditionalFormatting sqref="DS52">
    <cfRule type="expression" dxfId="3397" priority="9409" stopIfTrue="1">
      <formula>DR$4&lt;TODAY()</formula>
    </cfRule>
    <cfRule type="expression" dxfId="3396" priority="9410" stopIfTrue="1">
      <formula>WEEKDAY(DR$4)=6</formula>
    </cfRule>
  </conditionalFormatting>
  <conditionalFormatting sqref="DS52">
    <cfRule type="expression" dxfId="3395" priority="9407" stopIfTrue="1">
      <formula>DR$4&lt;TODAY()</formula>
    </cfRule>
    <cfRule type="expression" dxfId="3394" priority="9408" stopIfTrue="1">
      <formula>WEEKDAY(DR$4)=6</formula>
    </cfRule>
  </conditionalFormatting>
  <conditionalFormatting sqref="DS52">
    <cfRule type="expression" dxfId="3393" priority="9405" stopIfTrue="1">
      <formula>DR$4&lt;TODAY()</formula>
    </cfRule>
    <cfRule type="expression" dxfId="3392" priority="9406" stopIfTrue="1">
      <formula>WEEKDAY(DR$4)=6</formula>
    </cfRule>
  </conditionalFormatting>
  <conditionalFormatting sqref="DS52">
    <cfRule type="expression" dxfId="3391" priority="9403" stopIfTrue="1">
      <formula>DR$4&lt;TODAY()</formula>
    </cfRule>
    <cfRule type="expression" dxfId="3390" priority="9404" stopIfTrue="1">
      <formula>WEEKDAY(DR$4)=6</formula>
    </cfRule>
  </conditionalFormatting>
  <conditionalFormatting sqref="DS52">
    <cfRule type="expression" dxfId="3389" priority="9401" stopIfTrue="1">
      <formula>DR$4&lt;TODAY()</formula>
    </cfRule>
    <cfRule type="expression" dxfId="3388" priority="9402" stopIfTrue="1">
      <formula>WEEKDAY(DR$4)=6</formula>
    </cfRule>
  </conditionalFormatting>
  <conditionalFormatting sqref="DS52">
    <cfRule type="expression" dxfId="3387" priority="9399" stopIfTrue="1">
      <formula>DR$4&lt;TODAY()</formula>
    </cfRule>
    <cfRule type="expression" dxfId="3386" priority="9400" stopIfTrue="1">
      <formula>WEEKDAY(DR$4)=6</formula>
    </cfRule>
  </conditionalFormatting>
  <conditionalFormatting sqref="DS52">
    <cfRule type="expression" dxfId="3385" priority="9397" stopIfTrue="1">
      <formula>DR$4&lt;TODAY()</formula>
    </cfRule>
    <cfRule type="expression" dxfId="3384" priority="9398" stopIfTrue="1">
      <formula>WEEKDAY(DR$4)=6</formula>
    </cfRule>
  </conditionalFormatting>
  <conditionalFormatting sqref="DS52">
    <cfRule type="expression" dxfId="3383" priority="9395" stopIfTrue="1">
      <formula>DR$4&lt;TODAY()</formula>
    </cfRule>
    <cfRule type="expression" dxfId="3382" priority="9396" stopIfTrue="1">
      <formula>WEEKDAY(DR$4)=6</formula>
    </cfRule>
  </conditionalFormatting>
  <conditionalFormatting sqref="DU53">
    <cfRule type="expression" dxfId="3381" priority="9393" stopIfTrue="1">
      <formula>DU$4&lt;TODAY()</formula>
    </cfRule>
    <cfRule type="expression" dxfId="3380" priority="9394" stopIfTrue="1">
      <formula>WEEKDAY(DU$4)=6</formula>
    </cfRule>
  </conditionalFormatting>
  <conditionalFormatting sqref="DV53">
    <cfRule type="expression" dxfId="3379" priority="9391" stopIfTrue="1">
      <formula>DU$4&lt;TODAY()</formula>
    </cfRule>
    <cfRule type="expression" dxfId="3378" priority="9392" stopIfTrue="1">
      <formula>WEEKDAY(DU$4)=6</formula>
    </cfRule>
  </conditionalFormatting>
  <conditionalFormatting sqref="DV53">
    <cfRule type="expression" dxfId="3377" priority="9389" stopIfTrue="1">
      <formula>DU$4&lt;TODAY()</formula>
    </cfRule>
    <cfRule type="expression" dxfId="3376" priority="9390" stopIfTrue="1">
      <formula>WEEKDAY(DU$4)=6</formula>
    </cfRule>
  </conditionalFormatting>
  <conditionalFormatting sqref="DV53">
    <cfRule type="expression" dxfId="3375" priority="9387" stopIfTrue="1">
      <formula>DU$4&lt;TODAY()</formula>
    </cfRule>
    <cfRule type="expression" dxfId="3374" priority="9388" stopIfTrue="1">
      <formula>WEEKDAY(DU$4)=6</formula>
    </cfRule>
  </conditionalFormatting>
  <conditionalFormatting sqref="DV53">
    <cfRule type="expression" dxfId="3373" priority="9385" stopIfTrue="1">
      <formula>DU$4&lt;TODAY()</formula>
    </cfRule>
    <cfRule type="expression" dxfId="3372" priority="9386" stopIfTrue="1">
      <formula>WEEKDAY(DU$4)=6</formula>
    </cfRule>
  </conditionalFormatting>
  <conditionalFormatting sqref="DV53">
    <cfRule type="expression" dxfId="3371" priority="9383" stopIfTrue="1">
      <formula>DU$4&lt;TODAY()</formula>
    </cfRule>
    <cfRule type="expression" dxfId="3370" priority="9384" stopIfTrue="1">
      <formula>WEEKDAY(DU$4)=6</formula>
    </cfRule>
  </conditionalFormatting>
  <conditionalFormatting sqref="DV53">
    <cfRule type="expression" dxfId="3369" priority="9381" stopIfTrue="1">
      <formula>DU$4&lt;TODAY()</formula>
    </cfRule>
    <cfRule type="expression" dxfId="3368" priority="9382" stopIfTrue="1">
      <formula>WEEKDAY(DU$4)=6</formula>
    </cfRule>
  </conditionalFormatting>
  <conditionalFormatting sqref="DV53">
    <cfRule type="expression" dxfId="3367" priority="9379" stopIfTrue="1">
      <formula>DU$4&lt;TODAY()</formula>
    </cfRule>
    <cfRule type="expression" dxfId="3366" priority="9380" stopIfTrue="1">
      <formula>WEEKDAY(DU$4)=6</formula>
    </cfRule>
  </conditionalFormatting>
  <conditionalFormatting sqref="DV53">
    <cfRule type="expression" dxfId="3365" priority="9377" stopIfTrue="1">
      <formula>DU$4&lt;TODAY()</formula>
    </cfRule>
    <cfRule type="expression" dxfId="3364" priority="9378" stopIfTrue="1">
      <formula>WEEKDAY(DU$4)=6</formula>
    </cfRule>
  </conditionalFormatting>
  <conditionalFormatting sqref="DV53">
    <cfRule type="expression" dxfId="3363" priority="9375" stopIfTrue="1">
      <formula>DU$4&lt;TODAY()</formula>
    </cfRule>
    <cfRule type="expression" dxfId="3362" priority="9376" stopIfTrue="1">
      <formula>WEEKDAY(DU$4)=6</formula>
    </cfRule>
  </conditionalFormatting>
  <conditionalFormatting sqref="DO40:DQ40">
    <cfRule type="expression" dxfId="3361" priority="9266" stopIfTrue="1">
      <formula>DO$4&lt;TODAY()</formula>
    </cfRule>
  </conditionalFormatting>
  <conditionalFormatting sqref="DO40:DQ40">
    <cfRule type="expression" dxfId="3360" priority="9265" stopIfTrue="1">
      <formula>DO$4&lt;TODAY()</formula>
    </cfRule>
  </conditionalFormatting>
  <conditionalFormatting sqref="DO39">
    <cfRule type="expression" dxfId="3359" priority="9264" stopIfTrue="1">
      <formula>DO$4&lt;TODAY()</formula>
    </cfRule>
  </conditionalFormatting>
  <conditionalFormatting sqref="DO39:DQ39">
    <cfRule type="expression" dxfId="3358" priority="9263" stopIfTrue="1">
      <formula>DO$4&lt;TODAY()</formula>
    </cfRule>
  </conditionalFormatting>
  <conditionalFormatting sqref="DO41">
    <cfRule type="expression" dxfId="3357" priority="9262" stopIfTrue="1">
      <formula>DO$4&lt;TODAY()</formula>
    </cfRule>
  </conditionalFormatting>
  <conditionalFormatting sqref="DO41:DQ41">
    <cfRule type="expression" dxfId="3356" priority="9261" stopIfTrue="1">
      <formula>DO$4&lt;TODAY()</formula>
    </cfRule>
  </conditionalFormatting>
  <conditionalFormatting sqref="DO45:DQ45">
    <cfRule type="expression" dxfId="3355" priority="9260" stopIfTrue="1">
      <formula>DO$4&lt;TODAY()</formula>
    </cfRule>
  </conditionalFormatting>
  <conditionalFormatting sqref="DO45:DQ45">
    <cfRule type="expression" dxfId="3354" priority="9259" stopIfTrue="1">
      <formula>DO$4&lt;TODAY()</formula>
    </cfRule>
  </conditionalFormatting>
  <conditionalFormatting sqref="DO46:DQ46">
    <cfRule type="expression" dxfId="3353" priority="9258" stopIfTrue="1">
      <formula>DO$4&lt;TODAY()</formula>
    </cfRule>
  </conditionalFormatting>
  <conditionalFormatting sqref="DO46:DQ46">
    <cfRule type="expression" dxfId="3352" priority="9257" stopIfTrue="1">
      <formula>DO$4&lt;TODAY()</formula>
    </cfRule>
  </conditionalFormatting>
  <conditionalFormatting sqref="DW54">
    <cfRule type="expression" dxfId="3351" priority="9255" stopIfTrue="1">
      <formula>DU$4&lt;TODAY()</formula>
    </cfRule>
    <cfRule type="expression" dxfId="3350" priority="9256" stopIfTrue="1">
      <formula>WEEKDAY(DU$4)=6</formula>
    </cfRule>
  </conditionalFormatting>
  <conditionalFormatting sqref="DV54">
    <cfRule type="expression" dxfId="3349" priority="9254" stopIfTrue="1">
      <formula>DU$4&lt;TODAY()</formula>
    </cfRule>
  </conditionalFormatting>
  <conditionalFormatting sqref="DV54">
    <cfRule type="expression" dxfId="3348" priority="9253" stopIfTrue="1">
      <formula>DU$4&lt;TODAY()</formula>
    </cfRule>
  </conditionalFormatting>
  <conditionalFormatting sqref="DV54">
    <cfRule type="expression" dxfId="3347" priority="9252" stopIfTrue="1">
      <formula>DU$4&lt;TODAY()</formula>
    </cfRule>
  </conditionalFormatting>
  <conditionalFormatting sqref="DV54">
    <cfRule type="expression" dxfId="3346" priority="9251" stopIfTrue="1">
      <formula>DU$4&lt;TODAY()</formula>
    </cfRule>
  </conditionalFormatting>
  <conditionalFormatting sqref="DV54">
    <cfRule type="expression" dxfId="3345" priority="9250" stopIfTrue="1">
      <formula>DU$4&lt;TODAY()</formula>
    </cfRule>
  </conditionalFormatting>
  <conditionalFormatting sqref="DV54">
    <cfRule type="expression" dxfId="3344" priority="9249" stopIfTrue="1">
      <formula>DU$4&lt;TODAY()</formula>
    </cfRule>
  </conditionalFormatting>
  <conditionalFormatting sqref="DV54">
    <cfRule type="expression" dxfId="3343" priority="9248" stopIfTrue="1">
      <formula>DU$4&lt;TODAY()</formula>
    </cfRule>
  </conditionalFormatting>
  <conditionalFormatting sqref="DV54">
    <cfRule type="expression" dxfId="3342" priority="9247" stopIfTrue="1">
      <formula>DU$4&lt;TODAY()</formula>
    </cfRule>
  </conditionalFormatting>
  <conditionalFormatting sqref="DV54">
    <cfRule type="expression" dxfId="3341" priority="9246" stopIfTrue="1">
      <formula>DU$4&lt;TODAY()</formula>
    </cfRule>
  </conditionalFormatting>
  <conditionalFormatting sqref="DV54">
    <cfRule type="expression" dxfId="3340" priority="9245" stopIfTrue="1">
      <formula>DU$4&lt;TODAY()</formula>
    </cfRule>
  </conditionalFormatting>
  <conditionalFormatting sqref="DV54">
    <cfRule type="expression" dxfId="3339" priority="9244" stopIfTrue="1">
      <formula>DU$4&lt;TODAY()</formula>
    </cfRule>
  </conditionalFormatting>
  <conditionalFormatting sqref="DV54">
    <cfRule type="expression" dxfId="3338" priority="9243" stopIfTrue="1">
      <formula>DU$4&lt;TODAY()</formula>
    </cfRule>
  </conditionalFormatting>
  <conditionalFormatting sqref="DV54">
    <cfRule type="expression" dxfId="3337" priority="9242" stopIfTrue="1">
      <formula>DU$4&lt;TODAY()</formula>
    </cfRule>
  </conditionalFormatting>
  <conditionalFormatting sqref="DV54">
    <cfRule type="expression" dxfId="3336" priority="9241" stopIfTrue="1">
      <formula>DU$4&lt;TODAY()</formula>
    </cfRule>
  </conditionalFormatting>
  <conditionalFormatting sqref="DV54">
    <cfRule type="expression" dxfId="3335" priority="9240" stopIfTrue="1">
      <formula>DU$4&lt;TODAY()</formula>
    </cfRule>
  </conditionalFormatting>
  <conditionalFormatting sqref="DV54">
    <cfRule type="expression" dxfId="3334" priority="9239" stopIfTrue="1">
      <formula>DU$4&lt;TODAY()</formula>
    </cfRule>
  </conditionalFormatting>
  <conditionalFormatting sqref="DV54">
    <cfRule type="expression" dxfId="3333" priority="9238" stopIfTrue="1">
      <formula>DU$4&lt;TODAY()</formula>
    </cfRule>
  </conditionalFormatting>
  <conditionalFormatting sqref="DV54">
    <cfRule type="expression" dxfId="3332" priority="9237" stopIfTrue="1">
      <formula>DU$4&lt;TODAY()</formula>
    </cfRule>
  </conditionalFormatting>
  <conditionalFormatting sqref="DV54">
    <cfRule type="expression" dxfId="3331" priority="9236" stopIfTrue="1">
      <formula>DU$4&lt;TODAY()</formula>
    </cfRule>
  </conditionalFormatting>
  <conditionalFormatting sqref="DV54">
    <cfRule type="expression" dxfId="3330" priority="9235" stopIfTrue="1">
      <formula>DU$4&lt;TODAY()</formula>
    </cfRule>
  </conditionalFormatting>
  <conditionalFormatting sqref="DV54">
    <cfRule type="expression" dxfId="3329" priority="9234" stopIfTrue="1">
      <formula>DU$4&lt;TODAY()</formula>
    </cfRule>
  </conditionalFormatting>
  <conditionalFormatting sqref="DV54">
    <cfRule type="expression" dxfId="3328" priority="9233" stopIfTrue="1">
      <formula>DU$4&lt;TODAY()</formula>
    </cfRule>
  </conditionalFormatting>
  <conditionalFormatting sqref="DV54">
    <cfRule type="expression" dxfId="3327" priority="9232" stopIfTrue="1">
      <formula>DU$4&lt;TODAY()</formula>
    </cfRule>
  </conditionalFormatting>
  <conditionalFormatting sqref="DV54">
    <cfRule type="expression" dxfId="3326" priority="9231" stopIfTrue="1">
      <formula>DU$4&lt;TODAY()</formula>
    </cfRule>
  </conditionalFormatting>
  <conditionalFormatting sqref="DV54">
    <cfRule type="expression" dxfId="3325" priority="9230" stopIfTrue="1">
      <formula>DU$4&lt;TODAY()</formula>
    </cfRule>
  </conditionalFormatting>
  <conditionalFormatting sqref="DV54">
    <cfRule type="expression" dxfId="3324" priority="9229" stopIfTrue="1">
      <formula>DU$4&lt;TODAY()</formula>
    </cfRule>
  </conditionalFormatting>
  <conditionalFormatting sqref="DV54">
    <cfRule type="expression" dxfId="3323" priority="9228" stopIfTrue="1">
      <formula>DU$4&lt;TODAY()</formula>
    </cfRule>
  </conditionalFormatting>
  <conditionalFormatting sqref="DV54">
    <cfRule type="expression" dxfId="3322" priority="9227" stopIfTrue="1">
      <formula>DU$4&lt;TODAY()</formula>
    </cfRule>
  </conditionalFormatting>
  <conditionalFormatting sqref="DV54">
    <cfRule type="expression" dxfId="3321" priority="9226" stopIfTrue="1">
      <formula>DU$4&lt;TODAY()</formula>
    </cfRule>
  </conditionalFormatting>
  <conditionalFormatting sqref="DV54">
    <cfRule type="expression" dxfId="3320" priority="9225" stopIfTrue="1">
      <formula>DU$4&lt;TODAY()</formula>
    </cfRule>
  </conditionalFormatting>
  <conditionalFormatting sqref="DV54">
    <cfRule type="expression" dxfId="3319" priority="9224" stopIfTrue="1">
      <formula>DU$4&lt;TODAY()</formula>
    </cfRule>
  </conditionalFormatting>
  <conditionalFormatting sqref="DV54">
    <cfRule type="expression" dxfId="3318" priority="9223" stopIfTrue="1">
      <formula>DU$4&lt;TODAY()</formula>
    </cfRule>
  </conditionalFormatting>
  <conditionalFormatting sqref="DV54">
    <cfRule type="expression" dxfId="3317" priority="9222" stopIfTrue="1">
      <formula>DU$4&lt;TODAY()</formula>
    </cfRule>
  </conditionalFormatting>
  <conditionalFormatting sqref="DV54">
    <cfRule type="expression" dxfId="3316" priority="9221" stopIfTrue="1">
      <formula>DU$4&lt;TODAY()</formula>
    </cfRule>
  </conditionalFormatting>
  <conditionalFormatting sqref="DV54">
    <cfRule type="expression" dxfId="3315" priority="9220" stopIfTrue="1">
      <formula>DU$4&lt;TODAY()</formula>
    </cfRule>
  </conditionalFormatting>
  <conditionalFormatting sqref="DV54">
    <cfRule type="expression" dxfId="3314" priority="9219" stopIfTrue="1">
      <formula>DU$4&lt;TODAY()</formula>
    </cfRule>
  </conditionalFormatting>
  <conditionalFormatting sqref="DV54">
    <cfRule type="expression" dxfId="3313" priority="9218" stopIfTrue="1">
      <formula>DU$4&lt;TODAY()</formula>
    </cfRule>
  </conditionalFormatting>
  <conditionalFormatting sqref="DV54">
    <cfRule type="expression" dxfId="3312" priority="9217" stopIfTrue="1">
      <formula>DU$4&lt;TODAY()</formula>
    </cfRule>
  </conditionalFormatting>
  <conditionalFormatting sqref="DV54">
    <cfRule type="expression" dxfId="3311" priority="9216" stopIfTrue="1">
      <formula>DU$4&lt;TODAY()</formula>
    </cfRule>
  </conditionalFormatting>
  <conditionalFormatting sqref="DV54">
    <cfRule type="expression" dxfId="3310" priority="9215" stopIfTrue="1">
      <formula>DU$4&lt;TODAY()</formula>
    </cfRule>
  </conditionalFormatting>
  <conditionalFormatting sqref="DV54">
    <cfRule type="expression" dxfId="3309" priority="9214" stopIfTrue="1">
      <formula>DU$4&lt;TODAY()</formula>
    </cfRule>
  </conditionalFormatting>
  <conditionalFormatting sqref="DV54">
    <cfRule type="expression" dxfId="3308" priority="9213" stopIfTrue="1">
      <formula>DU$4&lt;TODAY()</formula>
    </cfRule>
  </conditionalFormatting>
  <conditionalFormatting sqref="DV54">
    <cfRule type="expression" dxfId="3307" priority="9212" stopIfTrue="1">
      <formula>DU$4&lt;TODAY()</formula>
    </cfRule>
  </conditionalFormatting>
  <conditionalFormatting sqref="DV54">
    <cfRule type="expression" dxfId="3306" priority="9211" stopIfTrue="1">
      <formula>DU$4&lt;TODAY()</formula>
    </cfRule>
  </conditionalFormatting>
  <conditionalFormatting sqref="DV54">
    <cfRule type="expression" dxfId="3305" priority="9210" stopIfTrue="1">
      <formula>DU$4&lt;TODAY()</formula>
    </cfRule>
  </conditionalFormatting>
  <conditionalFormatting sqref="DV54">
    <cfRule type="expression" dxfId="3304" priority="9209" stopIfTrue="1">
      <formula>DU$4&lt;TODAY()</formula>
    </cfRule>
  </conditionalFormatting>
  <conditionalFormatting sqref="DV54">
    <cfRule type="expression" dxfId="3303" priority="9208" stopIfTrue="1">
      <formula>DU$4&lt;TODAY()</formula>
    </cfRule>
  </conditionalFormatting>
  <conditionalFormatting sqref="DV54">
    <cfRule type="expression" dxfId="3302" priority="9207" stopIfTrue="1">
      <formula>DU$4&lt;TODAY()</formula>
    </cfRule>
  </conditionalFormatting>
  <conditionalFormatting sqref="DW54">
    <cfRule type="expression" dxfId="3301" priority="9205" stopIfTrue="1">
      <formula>DU$4&lt;TODAY()</formula>
    </cfRule>
    <cfRule type="expression" dxfId="3300" priority="9206" stopIfTrue="1">
      <formula>WEEKDAY(DU$4)=6</formula>
    </cfRule>
  </conditionalFormatting>
  <conditionalFormatting sqref="DV54">
    <cfRule type="expression" dxfId="3299" priority="9203" stopIfTrue="1">
      <formula>DU$4&lt;TODAY()</formula>
    </cfRule>
    <cfRule type="expression" dxfId="3298" priority="9204" stopIfTrue="1">
      <formula>WEEKDAY(DU$4)=6</formula>
    </cfRule>
  </conditionalFormatting>
  <conditionalFormatting sqref="DV54">
    <cfRule type="expression" dxfId="3297" priority="9201" stopIfTrue="1">
      <formula>DU$4&lt;TODAY()</formula>
    </cfRule>
    <cfRule type="expression" dxfId="3296" priority="9202" stopIfTrue="1">
      <formula>WEEKDAY(DU$4)=6</formula>
    </cfRule>
  </conditionalFormatting>
  <conditionalFormatting sqref="DV54">
    <cfRule type="expression" dxfId="3295" priority="9199" stopIfTrue="1">
      <formula>DU$4&lt;TODAY()</formula>
    </cfRule>
    <cfRule type="expression" dxfId="3294" priority="9200" stopIfTrue="1">
      <formula>WEEKDAY(DU$4)=6</formula>
    </cfRule>
  </conditionalFormatting>
  <conditionalFormatting sqref="DV54">
    <cfRule type="expression" dxfId="3293" priority="9197" stopIfTrue="1">
      <formula>DU$4&lt;TODAY()</formula>
    </cfRule>
    <cfRule type="expression" dxfId="3292" priority="9198" stopIfTrue="1">
      <formula>WEEKDAY(DU$4)=6</formula>
    </cfRule>
  </conditionalFormatting>
  <conditionalFormatting sqref="DV54">
    <cfRule type="expression" dxfId="3291" priority="9195" stopIfTrue="1">
      <formula>DU$4&lt;TODAY()</formula>
    </cfRule>
    <cfRule type="expression" dxfId="3290" priority="9196" stopIfTrue="1">
      <formula>WEEKDAY(DU$4)=6</formula>
    </cfRule>
  </conditionalFormatting>
  <conditionalFormatting sqref="DV54">
    <cfRule type="expression" dxfId="3289" priority="9193" stopIfTrue="1">
      <formula>DU$4&lt;TODAY()</formula>
    </cfRule>
    <cfRule type="expression" dxfId="3288" priority="9194" stopIfTrue="1">
      <formula>WEEKDAY(DU$4)=6</formula>
    </cfRule>
  </conditionalFormatting>
  <conditionalFormatting sqref="DV54">
    <cfRule type="expression" dxfId="3287" priority="9191" stopIfTrue="1">
      <formula>DU$4&lt;TODAY()</formula>
    </cfRule>
    <cfRule type="expression" dxfId="3286" priority="9192" stopIfTrue="1">
      <formula>WEEKDAY(DU$4)=6</formula>
    </cfRule>
  </conditionalFormatting>
  <conditionalFormatting sqref="DV54">
    <cfRule type="expression" dxfId="3285" priority="9189" stopIfTrue="1">
      <formula>DU$4&lt;TODAY()</formula>
    </cfRule>
    <cfRule type="expression" dxfId="3284" priority="9190" stopIfTrue="1">
      <formula>WEEKDAY(DU$4)=6</formula>
    </cfRule>
  </conditionalFormatting>
  <conditionalFormatting sqref="DV54">
    <cfRule type="expression" dxfId="3283" priority="9187" stopIfTrue="1">
      <formula>DU$4&lt;TODAY()</formula>
    </cfRule>
    <cfRule type="expression" dxfId="3282" priority="9188" stopIfTrue="1">
      <formula>WEEKDAY(DU$4)=6</formula>
    </cfRule>
  </conditionalFormatting>
  <conditionalFormatting sqref="DV55">
    <cfRule type="expression" dxfId="3281" priority="9185" stopIfTrue="1">
      <formula>DU$4&lt;TODAY()</formula>
    </cfRule>
    <cfRule type="expression" dxfId="3280" priority="9186" stopIfTrue="1">
      <formula>WEEKDAY(DU$4)=6</formula>
    </cfRule>
  </conditionalFormatting>
  <conditionalFormatting sqref="DV55">
    <cfRule type="expression" dxfId="3279" priority="9183" stopIfTrue="1">
      <formula>DU$4&lt;TODAY()</formula>
    </cfRule>
    <cfRule type="expression" dxfId="3278" priority="9184" stopIfTrue="1">
      <formula>WEEKDAY(DU$4)=6</formula>
    </cfRule>
  </conditionalFormatting>
  <conditionalFormatting sqref="DV55">
    <cfRule type="expression" dxfId="3277" priority="9181" stopIfTrue="1">
      <formula>DU$4&lt;TODAY()</formula>
    </cfRule>
    <cfRule type="expression" dxfId="3276" priority="9182" stopIfTrue="1">
      <formula>WEEKDAY(DU$4)=6</formula>
    </cfRule>
  </conditionalFormatting>
  <conditionalFormatting sqref="DV55">
    <cfRule type="expression" dxfId="3275" priority="9179" stopIfTrue="1">
      <formula>DU$4&lt;TODAY()</formula>
    </cfRule>
    <cfRule type="expression" dxfId="3274" priority="9180" stopIfTrue="1">
      <formula>WEEKDAY(DU$4)=6</formula>
    </cfRule>
  </conditionalFormatting>
  <conditionalFormatting sqref="DV55">
    <cfRule type="expression" dxfId="3273" priority="9177" stopIfTrue="1">
      <formula>DU$4&lt;TODAY()</formula>
    </cfRule>
    <cfRule type="expression" dxfId="3272" priority="9178" stopIfTrue="1">
      <formula>WEEKDAY(DU$4)=6</formula>
    </cfRule>
  </conditionalFormatting>
  <conditionalFormatting sqref="DV55">
    <cfRule type="expression" dxfId="3271" priority="9175" stopIfTrue="1">
      <formula>DU$4&lt;TODAY()</formula>
    </cfRule>
    <cfRule type="expression" dxfId="3270" priority="9176" stopIfTrue="1">
      <formula>WEEKDAY(DU$4)=6</formula>
    </cfRule>
  </conditionalFormatting>
  <conditionalFormatting sqref="DV55">
    <cfRule type="expression" dxfId="3269" priority="9173" stopIfTrue="1">
      <formula>DU$4&lt;TODAY()</formula>
    </cfRule>
    <cfRule type="expression" dxfId="3268" priority="9174" stopIfTrue="1">
      <formula>WEEKDAY(DU$4)=6</formula>
    </cfRule>
  </conditionalFormatting>
  <conditionalFormatting sqref="DV55">
    <cfRule type="expression" dxfId="3267" priority="9171" stopIfTrue="1">
      <formula>DU$4&lt;TODAY()</formula>
    </cfRule>
    <cfRule type="expression" dxfId="3266" priority="9172" stopIfTrue="1">
      <formula>WEEKDAY(DU$4)=6</formula>
    </cfRule>
  </conditionalFormatting>
  <conditionalFormatting sqref="DV55">
    <cfRule type="expression" dxfId="3265" priority="9169" stopIfTrue="1">
      <formula>DU$4&lt;TODAY()</formula>
    </cfRule>
    <cfRule type="expression" dxfId="3264" priority="9170" stopIfTrue="1">
      <formula>WEEKDAY(DU$4)=6</formula>
    </cfRule>
  </conditionalFormatting>
  <conditionalFormatting sqref="DV55">
    <cfRule type="expression" dxfId="3263" priority="9167" stopIfTrue="1">
      <formula>DU$4&lt;TODAY()</formula>
    </cfRule>
    <cfRule type="expression" dxfId="3262" priority="9168" stopIfTrue="1">
      <formula>WEEKDAY(DU$4)=6</formula>
    </cfRule>
  </conditionalFormatting>
  <conditionalFormatting sqref="DV55">
    <cfRule type="expression" dxfId="3261" priority="9165" stopIfTrue="1">
      <formula>DU$4&lt;TODAY()</formula>
    </cfRule>
    <cfRule type="expression" dxfId="3260" priority="9166" stopIfTrue="1">
      <formula>WEEKDAY(DU$4)=6</formula>
    </cfRule>
  </conditionalFormatting>
  <conditionalFormatting sqref="DV55">
    <cfRule type="expression" dxfId="3259" priority="9163" stopIfTrue="1">
      <formula>DU$4&lt;TODAY()</formula>
    </cfRule>
    <cfRule type="expression" dxfId="3258" priority="9164" stopIfTrue="1">
      <formula>WEEKDAY(DU$4)=6</formula>
    </cfRule>
  </conditionalFormatting>
  <conditionalFormatting sqref="DV55">
    <cfRule type="expression" dxfId="3257" priority="9161" stopIfTrue="1">
      <formula>DU$4&lt;TODAY()</formula>
    </cfRule>
    <cfRule type="expression" dxfId="3256" priority="9162" stopIfTrue="1">
      <formula>WEEKDAY(DU$4)=6</formula>
    </cfRule>
  </conditionalFormatting>
  <conditionalFormatting sqref="DV55">
    <cfRule type="expression" dxfId="3255" priority="9159" stopIfTrue="1">
      <formula>DU$4&lt;TODAY()</formula>
    </cfRule>
    <cfRule type="expression" dxfId="3254" priority="9160" stopIfTrue="1">
      <formula>WEEKDAY(DU$4)=6</formula>
    </cfRule>
  </conditionalFormatting>
  <conditionalFormatting sqref="DV55">
    <cfRule type="expression" dxfId="3253" priority="9157" stopIfTrue="1">
      <formula>DU$4&lt;TODAY()</formula>
    </cfRule>
    <cfRule type="expression" dxfId="3252" priority="9158" stopIfTrue="1">
      <formula>WEEKDAY(DU$4)=6</formula>
    </cfRule>
  </conditionalFormatting>
  <conditionalFormatting sqref="DV55">
    <cfRule type="expression" dxfId="3251" priority="9155" stopIfTrue="1">
      <formula>DU$4&lt;TODAY()</formula>
    </cfRule>
    <cfRule type="expression" dxfId="3250" priority="9156" stopIfTrue="1">
      <formula>WEEKDAY(DU$4)=6</formula>
    </cfRule>
  </conditionalFormatting>
  <conditionalFormatting sqref="DV55">
    <cfRule type="expression" dxfId="3249" priority="9153" stopIfTrue="1">
      <formula>DU$4&lt;TODAY()</formula>
    </cfRule>
    <cfRule type="expression" dxfId="3248" priority="9154" stopIfTrue="1">
      <formula>WEEKDAY(DU$4)=6</formula>
    </cfRule>
  </conditionalFormatting>
  <conditionalFormatting sqref="DV55">
    <cfRule type="expression" dxfId="3247" priority="9151" stopIfTrue="1">
      <formula>DU$4&lt;TODAY()</formula>
    </cfRule>
    <cfRule type="expression" dxfId="3246" priority="9152" stopIfTrue="1">
      <formula>WEEKDAY(DU$4)=6</formula>
    </cfRule>
  </conditionalFormatting>
  <conditionalFormatting sqref="DV55">
    <cfRule type="expression" dxfId="3245" priority="9149" stopIfTrue="1">
      <formula>DU$4&lt;TODAY()</formula>
    </cfRule>
    <cfRule type="expression" dxfId="3244" priority="9150" stopIfTrue="1">
      <formula>WEEKDAY(DU$4)=6</formula>
    </cfRule>
  </conditionalFormatting>
  <conditionalFormatting sqref="DV55">
    <cfRule type="expression" dxfId="3243" priority="9147" stopIfTrue="1">
      <formula>DU$4&lt;TODAY()</formula>
    </cfRule>
    <cfRule type="expression" dxfId="3242" priority="9148" stopIfTrue="1">
      <formula>WEEKDAY(DU$4)=6</formula>
    </cfRule>
  </conditionalFormatting>
  <conditionalFormatting sqref="DV55">
    <cfRule type="expression" dxfId="3241" priority="9145" stopIfTrue="1">
      <formula>DU$4&lt;TODAY()</formula>
    </cfRule>
    <cfRule type="expression" dxfId="3240" priority="9146" stopIfTrue="1">
      <formula>WEEKDAY(DU$4)=6</formula>
    </cfRule>
  </conditionalFormatting>
  <conditionalFormatting sqref="DX42">
    <cfRule type="expression" dxfId="3239" priority="8944" stopIfTrue="1">
      <formula>DX$4&lt;TODAY()</formula>
    </cfRule>
  </conditionalFormatting>
  <conditionalFormatting sqref="DX42:DZ42">
    <cfRule type="expression" dxfId="3238" priority="8943" stopIfTrue="1">
      <formula>DX$4&lt;TODAY()</formula>
    </cfRule>
  </conditionalFormatting>
  <conditionalFormatting sqref="DY50">
    <cfRule type="expression" dxfId="3237" priority="8899" stopIfTrue="1">
      <formula>DX$4&lt;TODAY()</formula>
    </cfRule>
    <cfRule type="expression" dxfId="3236" priority="8900" stopIfTrue="1">
      <formula>WEEKDAY(DX$4)=6</formula>
    </cfRule>
  </conditionalFormatting>
  <conditionalFormatting sqref="DY50">
    <cfRule type="expression" dxfId="3235" priority="8897" stopIfTrue="1">
      <formula>DX$4&lt;TODAY()</formula>
    </cfRule>
    <cfRule type="expression" dxfId="3234" priority="8898" stopIfTrue="1">
      <formula>WEEKDAY(DX$4)=6</formula>
    </cfRule>
  </conditionalFormatting>
  <conditionalFormatting sqref="DY50">
    <cfRule type="expression" dxfId="3233" priority="8895" stopIfTrue="1">
      <formula>DX$4&lt;TODAY()</formula>
    </cfRule>
    <cfRule type="expression" dxfId="3232" priority="8896" stopIfTrue="1">
      <formula>WEEKDAY(DX$4)=6</formula>
    </cfRule>
  </conditionalFormatting>
  <conditionalFormatting sqref="DY50">
    <cfRule type="expression" dxfId="3231" priority="8893" stopIfTrue="1">
      <formula>DX$4&lt;TODAY()</formula>
    </cfRule>
    <cfRule type="expression" dxfId="3230" priority="8894" stopIfTrue="1">
      <formula>WEEKDAY(DX$4)=6</formula>
    </cfRule>
  </conditionalFormatting>
  <conditionalFormatting sqref="DY50">
    <cfRule type="expression" dxfId="3229" priority="8891" stopIfTrue="1">
      <formula>DX$4&lt;TODAY()</formula>
    </cfRule>
    <cfRule type="expression" dxfId="3228" priority="8892" stopIfTrue="1">
      <formula>WEEKDAY(DX$4)=6</formula>
    </cfRule>
  </conditionalFormatting>
  <conditionalFormatting sqref="DY50">
    <cfRule type="expression" dxfId="3227" priority="8889" stopIfTrue="1">
      <formula>DX$4&lt;TODAY()</formula>
    </cfRule>
    <cfRule type="expression" dxfId="3226" priority="8890" stopIfTrue="1">
      <formula>WEEKDAY(DX$4)=6</formula>
    </cfRule>
  </conditionalFormatting>
  <conditionalFormatting sqref="DY50">
    <cfRule type="expression" dxfId="3225" priority="8887" stopIfTrue="1">
      <formula>DX$4&lt;TODAY()</formula>
    </cfRule>
    <cfRule type="expression" dxfId="3224" priority="8888" stopIfTrue="1">
      <formula>WEEKDAY(DX$4)=6</formula>
    </cfRule>
  </conditionalFormatting>
  <conditionalFormatting sqref="DY50">
    <cfRule type="expression" dxfId="3223" priority="8885" stopIfTrue="1">
      <formula>DX$4&lt;TODAY()</formula>
    </cfRule>
    <cfRule type="expression" dxfId="3222" priority="8886" stopIfTrue="1">
      <formula>WEEKDAY(DX$4)=6</formula>
    </cfRule>
  </conditionalFormatting>
  <conditionalFormatting sqref="DY50">
    <cfRule type="expression" dxfId="3221" priority="8883" stopIfTrue="1">
      <formula>DX$4&lt;TODAY()</formula>
    </cfRule>
    <cfRule type="expression" dxfId="3220" priority="8884" stopIfTrue="1">
      <formula>WEEKDAY(DX$4)=6</formula>
    </cfRule>
  </conditionalFormatting>
  <conditionalFormatting sqref="DY50">
    <cfRule type="expression" dxfId="3219" priority="8881" stopIfTrue="1">
      <formula>DX$4&lt;TODAY()</formula>
    </cfRule>
    <cfRule type="expression" dxfId="3218" priority="8882" stopIfTrue="1">
      <formula>WEEKDAY(DX$4)=6</formula>
    </cfRule>
  </conditionalFormatting>
  <conditionalFormatting sqref="DY50">
    <cfRule type="expression" dxfId="3217" priority="8879" stopIfTrue="1">
      <formula>DX$4&lt;TODAY()</formula>
    </cfRule>
    <cfRule type="expression" dxfId="3216" priority="8880" stopIfTrue="1">
      <formula>WEEKDAY(DX$4)=6</formula>
    </cfRule>
  </conditionalFormatting>
  <conditionalFormatting sqref="DY50">
    <cfRule type="expression" dxfId="3215" priority="8877" stopIfTrue="1">
      <formula>DX$4&lt;TODAY()</formula>
    </cfRule>
    <cfRule type="expression" dxfId="3214" priority="8878" stopIfTrue="1">
      <formula>WEEKDAY(DX$4)=6</formula>
    </cfRule>
  </conditionalFormatting>
  <conditionalFormatting sqref="DY50">
    <cfRule type="expression" dxfId="3213" priority="8875" stopIfTrue="1">
      <formula>DX$4&lt;TODAY()</formula>
    </cfRule>
    <cfRule type="expression" dxfId="3212" priority="8876" stopIfTrue="1">
      <formula>WEEKDAY(DX$4)=6</formula>
    </cfRule>
  </conditionalFormatting>
  <conditionalFormatting sqref="DY50">
    <cfRule type="expression" dxfId="3211" priority="8873" stopIfTrue="1">
      <formula>DX$4&lt;TODAY()</formula>
    </cfRule>
    <cfRule type="expression" dxfId="3210" priority="8874" stopIfTrue="1">
      <formula>WEEKDAY(DX$4)=6</formula>
    </cfRule>
  </conditionalFormatting>
  <conditionalFormatting sqref="DY50">
    <cfRule type="expression" dxfId="3209" priority="8871" stopIfTrue="1">
      <formula>DX$4&lt;TODAY()</formula>
    </cfRule>
    <cfRule type="expression" dxfId="3208" priority="8872" stopIfTrue="1">
      <formula>WEEKDAY(DX$4)=6</formula>
    </cfRule>
  </conditionalFormatting>
  <conditionalFormatting sqref="DY50">
    <cfRule type="expression" dxfId="3207" priority="8869" stopIfTrue="1">
      <formula>DX$4&lt;TODAY()</formula>
    </cfRule>
    <cfRule type="expression" dxfId="3206" priority="8870" stopIfTrue="1">
      <formula>WEEKDAY(DX$4)=6</formula>
    </cfRule>
  </conditionalFormatting>
  <conditionalFormatting sqref="DY50">
    <cfRule type="expression" dxfId="3205" priority="8867" stopIfTrue="1">
      <formula>DX$4&lt;TODAY()</formula>
    </cfRule>
    <cfRule type="expression" dxfId="3204" priority="8868" stopIfTrue="1">
      <formula>WEEKDAY(DX$4)=6</formula>
    </cfRule>
  </conditionalFormatting>
  <conditionalFormatting sqref="DY50">
    <cfRule type="expression" dxfId="3203" priority="8865" stopIfTrue="1">
      <formula>DX$4&lt;TODAY()</formula>
    </cfRule>
    <cfRule type="expression" dxfId="3202" priority="8866" stopIfTrue="1">
      <formula>WEEKDAY(DX$4)=6</formula>
    </cfRule>
  </conditionalFormatting>
  <conditionalFormatting sqref="DY50">
    <cfRule type="expression" dxfId="3201" priority="8863" stopIfTrue="1">
      <formula>DX$4&lt;TODAY()</formula>
    </cfRule>
    <cfRule type="expression" dxfId="3200" priority="8864" stopIfTrue="1">
      <formula>WEEKDAY(DX$4)=6</formula>
    </cfRule>
  </conditionalFormatting>
  <conditionalFormatting sqref="DY50">
    <cfRule type="expression" dxfId="3199" priority="8861" stopIfTrue="1">
      <formula>DX$4&lt;TODAY()</formula>
    </cfRule>
    <cfRule type="expression" dxfId="3198" priority="8862" stopIfTrue="1">
      <formula>WEEKDAY(DX$4)=6</formula>
    </cfRule>
  </conditionalFormatting>
  <conditionalFormatting sqref="DY50">
    <cfRule type="expression" dxfId="3197" priority="8859" stopIfTrue="1">
      <formula>DX$4&lt;TODAY()</formula>
    </cfRule>
    <cfRule type="expression" dxfId="3196" priority="8860" stopIfTrue="1">
      <formula>WEEKDAY(DX$4)=6</formula>
    </cfRule>
  </conditionalFormatting>
  <conditionalFormatting sqref="DY52">
    <cfRule type="expression" dxfId="3195" priority="8748" stopIfTrue="1">
      <formula>DU$4&lt;TODAY()</formula>
    </cfRule>
  </conditionalFormatting>
  <conditionalFormatting sqref="DY52">
    <cfRule type="expression" dxfId="3194" priority="8747" stopIfTrue="1">
      <formula>DU$4&lt;TODAY()</formula>
    </cfRule>
  </conditionalFormatting>
  <conditionalFormatting sqref="DY52">
    <cfRule type="expression" dxfId="3193" priority="8746" stopIfTrue="1">
      <formula>DU$4&lt;TODAY()</formula>
    </cfRule>
  </conditionalFormatting>
  <conditionalFormatting sqref="DY52">
    <cfRule type="expression" dxfId="3192" priority="8745" stopIfTrue="1">
      <formula>DU$4&lt;TODAY()</formula>
    </cfRule>
  </conditionalFormatting>
  <conditionalFormatting sqref="DY52">
    <cfRule type="expression" dxfId="3191" priority="8744" stopIfTrue="1">
      <formula>DU$4&lt;TODAY()</formula>
    </cfRule>
  </conditionalFormatting>
  <conditionalFormatting sqref="DY52">
    <cfRule type="expression" dxfId="3190" priority="8743" stopIfTrue="1">
      <formula>DU$4&lt;TODAY()</formula>
    </cfRule>
  </conditionalFormatting>
  <conditionalFormatting sqref="DY52">
    <cfRule type="expression" dxfId="3189" priority="8742" stopIfTrue="1">
      <formula>DU$4&lt;TODAY()</formula>
    </cfRule>
  </conditionalFormatting>
  <conditionalFormatting sqref="DY52">
    <cfRule type="expression" dxfId="3188" priority="8741" stopIfTrue="1">
      <formula>DU$4&lt;TODAY()</formula>
    </cfRule>
  </conditionalFormatting>
  <conditionalFormatting sqref="DY52">
    <cfRule type="expression" dxfId="3187" priority="8740" stopIfTrue="1">
      <formula>DU$4&lt;TODAY()</formula>
    </cfRule>
  </conditionalFormatting>
  <conditionalFormatting sqref="DY52">
    <cfRule type="expression" dxfId="3186" priority="8739" stopIfTrue="1">
      <formula>DU$4&lt;TODAY()</formula>
    </cfRule>
  </conditionalFormatting>
  <conditionalFormatting sqref="DY52">
    <cfRule type="expression" dxfId="3185" priority="8738" stopIfTrue="1">
      <formula>DU$4&lt;TODAY()</formula>
    </cfRule>
  </conditionalFormatting>
  <conditionalFormatting sqref="DY52">
    <cfRule type="expression" dxfId="3184" priority="8737" stopIfTrue="1">
      <formula>DU$4&lt;TODAY()</formula>
    </cfRule>
  </conditionalFormatting>
  <conditionalFormatting sqref="DY52">
    <cfRule type="expression" dxfId="3183" priority="8736" stopIfTrue="1">
      <formula>DU$4&lt;TODAY()</formula>
    </cfRule>
  </conditionalFormatting>
  <conditionalFormatting sqref="DY52">
    <cfRule type="expression" dxfId="3182" priority="8735" stopIfTrue="1">
      <formula>DU$4&lt;TODAY()</formula>
    </cfRule>
  </conditionalFormatting>
  <conditionalFormatting sqref="DY52">
    <cfRule type="expression" dxfId="3181" priority="8734" stopIfTrue="1">
      <formula>DU$4&lt;TODAY()</formula>
    </cfRule>
  </conditionalFormatting>
  <conditionalFormatting sqref="DY52">
    <cfRule type="expression" dxfId="3180" priority="8733" stopIfTrue="1">
      <formula>DU$4&lt;TODAY()</formula>
    </cfRule>
  </conditionalFormatting>
  <conditionalFormatting sqref="DY52">
    <cfRule type="expression" dxfId="3179" priority="8732" stopIfTrue="1">
      <formula>DU$4&lt;TODAY()</formula>
    </cfRule>
  </conditionalFormatting>
  <conditionalFormatting sqref="DY52">
    <cfRule type="expression" dxfId="3178" priority="8731" stopIfTrue="1">
      <formula>DU$4&lt;TODAY()</formula>
    </cfRule>
  </conditionalFormatting>
  <conditionalFormatting sqref="DY52">
    <cfRule type="expression" dxfId="3177" priority="8730" stopIfTrue="1">
      <formula>DU$4&lt;TODAY()</formula>
    </cfRule>
  </conditionalFormatting>
  <conditionalFormatting sqref="DY52">
    <cfRule type="expression" dxfId="3176" priority="8729" stopIfTrue="1">
      <formula>DU$4&lt;TODAY()</formula>
    </cfRule>
  </conditionalFormatting>
  <conditionalFormatting sqref="DY52">
    <cfRule type="expression" dxfId="3175" priority="8728" stopIfTrue="1">
      <formula>DU$4&lt;TODAY()</formula>
    </cfRule>
  </conditionalFormatting>
  <conditionalFormatting sqref="DY52">
    <cfRule type="expression" dxfId="3174" priority="8727" stopIfTrue="1">
      <formula>DU$4&lt;TODAY()</formula>
    </cfRule>
  </conditionalFormatting>
  <conditionalFormatting sqref="DY52">
    <cfRule type="expression" dxfId="3173" priority="8726" stopIfTrue="1">
      <formula>DU$4&lt;TODAY()</formula>
    </cfRule>
  </conditionalFormatting>
  <conditionalFormatting sqref="DY52">
    <cfRule type="expression" dxfId="3172" priority="8725" stopIfTrue="1">
      <formula>DU$4&lt;TODAY()</formula>
    </cfRule>
  </conditionalFormatting>
  <conditionalFormatting sqref="DY52">
    <cfRule type="expression" dxfId="3171" priority="8724" stopIfTrue="1">
      <formula>DU$4&lt;TODAY()</formula>
    </cfRule>
  </conditionalFormatting>
  <conditionalFormatting sqref="DY52">
    <cfRule type="expression" dxfId="3170" priority="8723" stopIfTrue="1">
      <formula>DU$4&lt;TODAY()</formula>
    </cfRule>
  </conditionalFormatting>
  <conditionalFormatting sqref="DY52">
    <cfRule type="expression" dxfId="3169" priority="8722" stopIfTrue="1">
      <formula>DU$4&lt;TODAY()</formula>
    </cfRule>
  </conditionalFormatting>
  <conditionalFormatting sqref="DY52">
    <cfRule type="expression" dxfId="3168" priority="8721" stopIfTrue="1">
      <formula>DU$4&lt;TODAY()</formula>
    </cfRule>
  </conditionalFormatting>
  <conditionalFormatting sqref="DY52">
    <cfRule type="expression" dxfId="3167" priority="8720" stopIfTrue="1">
      <formula>DU$4&lt;TODAY()</formula>
    </cfRule>
  </conditionalFormatting>
  <conditionalFormatting sqref="DY52">
    <cfRule type="expression" dxfId="3166" priority="8719" stopIfTrue="1">
      <formula>DU$4&lt;TODAY()</formula>
    </cfRule>
  </conditionalFormatting>
  <conditionalFormatting sqref="DY52">
    <cfRule type="expression" dxfId="3165" priority="8718" stopIfTrue="1">
      <formula>DU$4&lt;TODAY()</formula>
    </cfRule>
  </conditionalFormatting>
  <conditionalFormatting sqref="DY52">
    <cfRule type="expression" dxfId="3164" priority="8717" stopIfTrue="1">
      <formula>DU$4&lt;TODAY()</formula>
    </cfRule>
  </conditionalFormatting>
  <conditionalFormatting sqref="DY52">
    <cfRule type="expression" dxfId="3163" priority="8716" stopIfTrue="1">
      <formula>DU$4&lt;TODAY()</formula>
    </cfRule>
  </conditionalFormatting>
  <conditionalFormatting sqref="DY52">
    <cfRule type="expression" dxfId="3162" priority="8715" stopIfTrue="1">
      <formula>DU$4&lt;TODAY()</formula>
    </cfRule>
  </conditionalFormatting>
  <conditionalFormatting sqref="DY52">
    <cfRule type="expression" dxfId="3161" priority="8714" stopIfTrue="1">
      <formula>DU$4&lt;TODAY()</formula>
    </cfRule>
  </conditionalFormatting>
  <conditionalFormatting sqref="DY52">
    <cfRule type="expression" dxfId="3160" priority="8713" stopIfTrue="1">
      <formula>DU$4&lt;TODAY()</formula>
    </cfRule>
  </conditionalFormatting>
  <conditionalFormatting sqref="DY52">
    <cfRule type="expression" dxfId="3159" priority="8712" stopIfTrue="1">
      <formula>DU$4&lt;TODAY()</formula>
    </cfRule>
  </conditionalFormatting>
  <conditionalFormatting sqref="DY52">
    <cfRule type="expression" dxfId="3158" priority="8711" stopIfTrue="1">
      <formula>DU$4&lt;TODAY()</formula>
    </cfRule>
  </conditionalFormatting>
  <conditionalFormatting sqref="DY52">
    <cfRule type="expression" dxfId="3157" priority="8710" stopIfTrue="1">
      <formula>DU$4&lt;TODAY()</formula>
    </cfRule>
  </conditionalFormatting>
  <conditionalFormatting sqref="DY52">
    <cfRule type="expression" dxfId="3156" priority="8709" stopIfTrue="1">
      <formula>DU$4&lt;TODAY()</formula>
    </cfRule>
  </conditionalFormatting>
  <conditionalFormatting sqref="DY52">
    <cfRule type="expression" dxfId="3155" priority="8708" stopIfTrue="1">
      <formula>DU$4&lt;TODAY()</formula>
    </cfRule>
  </conditionalFormatting>
  <conditionalFormatting sqref="DY52">
    <cfRule type="expression" dxfId="3154" priority="8707" stopIfTrue="1">
      <formula>DU$4&lt;TODAY()</formula>
    </cfRule>
  </conditionalFormatting>
  <conditionalFormatting sqref="DY52">
    <cfRule type="expression" dxfId="3153" priority="8706" stopIfTrue="1">
      <formula>DU$4&lt;TODAY()</formula>
    </cfRule>
  </conditionalFormatting>
  <conditionalFormatting sqref="DY52">
    <cfRule type="expression" dxfId="3152" priority="8705" stopIfTrue="1">
      <formula>DU$4&lt;TODAY()</formula>
    </cfRule>
  </conditionalFormatting>
  <conditionalFormatting sqref="DY52">
    <cfRule type="expression" dxfId="3151" priority="8704" stopIfTrue="1">
      <formula>DU$4&lt;TODAY()</formula>
    </cfRule>
  </conditionalFormatting>
  <conditionalFormatting sqref="DY52">
    <cfRule type="expression" dxfId="3150" priority="8703" stopIfTrue="1">
      <formula>DU$4&lt;TODAY()</formula>
    </cfRule>
  </conditionalFormatting>
  <conditionalFormatting sqref="DY52">
    <cfRule type="expression" dxfId="3149" priority="8702" stopIfTrue="1">
      <formula>DU$4&lt;TODAY()</formula>
    </cfRule>
  </conditionalFormatting>
  <conditionalFormatting sqref="DY52">
    <cfRule type="expression" dxfId="3148" priority="8701" stopIfTrue="1">
      <formula>DU$4&lt;TODAY()</formula>
    </cfRule>
  </conditionalFormatting>
  <conditionalFormatting sqref="DY52">
    <cfRule type="expression" dxfId="3147" priority="8700" stopIfTrue="1">
      <formula>DU$4&lt;TODAY()</formula>
    </cfRule>
  </conditionalFormatting>
  <conditionalFormatting sqref="DY52">
    <cfRule type="expression" dxfId="3146" priority="8699" stopIfTrue="1">
      <formula>DU$4&lt;TODAY()</formula>
    </cfRule>
  </conditionalFormatting>
  <conditionalFormatting sqref="DY52">
    <cfRule type="expression" dxfId="3145" priority="8698" stopIfTrue="1">
      <formula>DU$4&lt;TODAY()</formula>
    </cfRule>
  </conditionalFormatting>
  <conditionalFormatting sqref="DY52">
    <cfRule type="expression" dxfId="3144" priority="8697" stopIfTrue="1">
      <formula>DU$4&lt;TODAY()</formula>
    </cfRule>
  </conditionalFormatting>
  <conditionalFormatting sqref="DY52">
    <cfRule type="expression" dxfId="3143" priority="8696" stopIfTrue="1">
      <formula>DU$4&lt;TODAY()</formula>
    </cfRule>
  </conditionalFormatting>
  <conditionalFormatting sqref="DY52">
    <cfRule type="expression" dxfId="3142" priority="8695" stopIfTrue="1">
      <formula>DU$4&lt;TODAY()</formula>
    </cfRule>
  </conditionalFormatting>
  <conditionalFormatting sqref="DY52">
    <cfRule type="expression" dxfId="3141" priority="8694" stopIfTrue="1">
      <formula>DU$4&lt;TODAY()</formula>
    </cfRule>
  </conditionalFormatting>
  <conditionalFormatting sqref="DY52">
    <cfRule type="expression" dxfId="3140" priority="8693" stopIfTrue="1">
      <formula>DU$4&lt;TODAY()</formula>
    </cfRule>
  </conditionalFormatting>
  <conditionalFormatting sqref="DY52">
    <cfRule type="expression" dxfId="3139" priority="8692" stopIfTrue="1">
      <formula>DU$4&lt;TODAY()</formula>
    </cfRule>
  </conditionalFormatting>
  <conditionalFormatting sqref="DY52">
    <cfRule type="expression" dxfId="3138" priority="8691" stopIfTrue="1">
      <formula>DU$4&lt;TODAY()</formula>
    </cfRule>
  </conditionalFormatting>
  <conditionalFormatting sqref="DY52">
    <cfRule type="expression" dxfId="3137" priority="8690" stopIfTrue="1">
      <formula>DU$4&lt;TODAY()</formula>
    </cfRule>
  </conditionalFormatting>
  <conditionalFormatting sqref="DY52">
    <cfRule type="expression" dxfId="3136" priority="8689" stopIfTrue="1">
      <formula>DU$4&lt;TODAY()</formula>
    </cfRule>
  </conditionalFormatting>
  <conditionalFormatting sqref="DY52">
    <cfRule type="expression" dxfId="3135" priority="8688" stopIfTrue="1">
      <formula>DU$4&lt;TODAY()</formula>
    </cfRule>
  </conditionalFormatting>
  <conditionalFormatting sqref="DY52">
    <cfRule type="expression" dxfId="3134" priority="8687" stopIfTrue="1">
      <formula>DU$4&lt;TODAY()</formula>
    </cfRule>
  </conditionalFormatting>
  <conditionalFormatting sqref="DY52">
    <cfRule type="expression" dxfId="3133" priority="8686" stopIfTrue="1">
      <formula>DU$4&lt;TODAY()</formula>
    </cfRule>
  </conditionalFormatting>
  <conditionalFormatting sqref="DY52">
    <cfRule type="expression" dxfId="3132" priority="8685" stopIfTrue="1">
      <formula>DU$4&lt;TODAY()</formula>
    </cfRule>
  </conditionalFormatting>
  <conditionalFormatting sqref="DY52">
    <cfRule type="expression" dxfId="3131" priority="8684" stopIfTrue="1">
      <formula>DU$4&lt;TODAY()</formula>
    </cfRule>
  </conditionalFormatting>
  <conditionalFormatting sqref="DY52">
    <cfRule type="expression" dxfId="3130" priority="8683" stopIfTrue="1">
      <formula>DU$4&lt;TODAY()</formula>
    </cfRule>
  </conditionalFormatting>
  <conditionalFormatting sqref="DY52">
    <cfRule type="expression" dxfId="3129" priority="8682" stopIfTrue="1">
      <formula>DU$4&lt;TODAY()</formula>
    </cfRule>
  </conditionalFormatting>
  <conditionalFormatting sqref="DY52">
    <cfRule type="expression" dxfId="3128" priority="8681" stopIfTrue="1">
      <formula>DU$4&lt;TODAY()</formula>
    </cfRule>
  </conditionalFormatting>
  <conditionalFormatting sqref="DY52">
    <cfRule type="expression" dxfId="3127" priority="8680" stopIfTrue="1">
      <formula>DU$4&lt;TODAY()</formula>
    </cfRule>
  </conditionalFormatting>
  <conditionalFormatting sqref="DY52">
    <cfRule type="expression" dxfId="3126" priority="8679" stopIfTrue="1">
      <formula>DU$4&lt;TODAY()</formula>
    </cfRule>
  </conditionalFormatting>
  <conditionalFormatting sqref="DY52">
    <cfRule type="expression" dxfId="3125" priority="8678" stopIfTrue="1">
      <formula>DU$4&lt;TODAY()</formula>
    </cfRule>
  </conditionalFormatting>
  <conditionalFormatting sqref="DY52">
    <cfRule type="expression" dxfId="3124" priority="8677" stopIfTrue="1">
      <formula>DU$4&lt;TODAY()</formula>
    </cfRule>
  </conditionalFormatting>
  <conditionalFormatting sqref="DY52">
    <cfRule type="expression" dxfId="3123" priority="8676" stopIfTrue="1">
      <formula>DU$4&lt;TODAY()</formula>
    </cfRule>
  </conditionalFormatting>
  <conditionalFormatting sqref="DY52">
    <cfRule type="expression" dxfId="3122" priority="8675" stopIfTrue="1">
      <formula>DU$4&lt;TODAY()</formula>
    </cfRule>
  </conditionalFormatting>
  <conditionalFormatting sqref="DY52">
    <cfRule type="expression" dxfId="3121" priority="8674" stopIfTrue="1">
      <formula>DU$4&lt;TODAY()</formula>
    </cfRule>
  </conditionalFormatting>
  <conditionalFormatting sqref="DY52">
    <cfRule type="expression" dxfId="3120" priority="8673" stopIfTrue="1">
      <formula>DU$4&lt;TODAY()</formula>
    </cfRule>
  </conditionalFormatting>
  <conditionalFormatting sqref="DY52">
    <cfRule type="expression" dxfId="3119" priority="8672" stopIfTrue="1">
      <formula>DU$4&lt;TODAY()</formula>
    </cfRule>
  </conditionalFormatting>
  <conditionalFormatting sqref="DY52">
    <cfRule type="expression" dxfId="3118" priority="8671" stopIfTrue="1">
      <formula>DU$4&lt;TODAY()</formula>
    </cfRule>
  </conditionalFormatting>
  <conditionalFormatting sqref="DY52">
    <cfRule type="expression" dxfId="3117" priority="8670" stopIfTrue="1">
      <formula>DU$4&lt;TODAY()</formula>
    </cfRule>
  </conditionalFormatting>
  <conditionalFormatting sqref="DY52">
    <cfRule type="expression" dxfId="3116" priority="8669" stopIfTrue="1">
      <formula>DU$4&lt;TODAY()</formula>
    </cfRule>
  </conditionalFormatting>
  <conditionalFormatting sqref="DY52">
    <cfRule type="expression" dxfId="3115" priority="8668" stopIfTrue="1">
      <formula>DU$4&lt;TODAY()</formula>
    </cfRule>
  </conditionalFormatting>
  <conditionalFormatting sqref="DY52">
    <cfRule type="expression" dxfId="3114" priority="8667" stopIfTrue="1">
      <formula>DU$4&lt;TODAY()</formula>
    </cfRule>
  </conditionalFormatting>
  <conditionalFormatting sqref="DY52">
    <cfRule type="expression" dxfId="3113" priority="8666" stopIfTrue="1">
      <formula>DU$4&lt;TODAY()</formula>
    </cfRule>
  </conditionalFormatting>
  <conditionalFormatting sqref="DY52">
    <cfRule type="expression" dxfId="3112" priority="8665" stopIfTrue="1">
      <formula>DU$4&lt;TODAY()</formula>
    </cfRule>
  </conditionalFormatting>
  <conditionalFormatting sqref="DY52">
    <cfRule type="expression" dxfId="3111" priority="8664" stopIfTrue="1">
      <formula>DU$4&lt;TODAY()</formula>
    </cfRule>
  </conditionalFormatting>
  <conditionalFormatting sqref="DY52">
    <cfRule type="expression" dxfId="3110" priority="8663" stopIfTrue="1">
      <formula>DU$4&lt;TODAY()</formula>
    </cfRule>
  </conditionalFormatting>
  <conditionalFormatting sqref="DY52">
    <cfRule type="expression" dxfId="3109" priority="8662" stopIfTrue="1">
      <formula>DU$4&lt;TODAY()</formula>
    </cfRule>
  </conditionalFormatting>
  <conditionalFormatting sqref="DY52">
    <cfRule type="expression" dxfId="3108" priority="8661" stopIfTrue="1">
      <formula>DU$4&lt;TODAY()</formula>
    </cfRule>
  </conditionalFormatting>
  <conditionalFormatting sqref="DY52">
    <cfRule type="expression" dxfId="3107" priority="8660" stopIfTrue="1">
      <formula>DU$4&lt;TODAY()</formula>
    </cfRule>
  </conditionalFormatting>
  <conditionalFormatting sqref="DY52">
    <cfRule type="expression" dxfId="3106" priority="8659" stopIfTrue="1">
      <formula>DU$4&lt;TODAY()</formula>
    </cfRule>
  </conditionalFormatting>
  <conditionalFormatting sqref="DY52">
    <cfRule type="expression" dxfId="3105" priority="8658" stopIfTrue="1">
      <formula>DU$4&lt;TODAY()</formula>
    </cfRule>
  </conditionalFormatting>
  <conditionalFormatting sqref="DY52">
    <cfRule type="expression" dxfId="3104" priority="8657" stopIfTrue="1">
      <formula>DU$4&lt;TODAY()</formula>
    </cfRule>
  </conditionalFormatting>
  <conditionalFormatting sqref="DY52">
    <cfRule type="expression" dxfId="3103" priority="8656" stopIfTrue="1">
      <formula>DU$4&lt;TODAY()</formula>
    </cfRule>
  </conditionalFormatting>
  <conditionalFormatting sqref="DY52">
    <cfRule type="expression" dxfId="3102" priority="8655" stopIfTrue="1">
      <formula>DU$4&lt;TODAY()</formula>
    </cfRule>
  </conditionalFormatting>
  <conditionalFormatting sqref="B57 B55">
    <cfRule type="expression" dxfId="3101" priority="3827" stopIfTrue="1">
      <formula>B$4&lt;TODAY()</formula>
    </cfRule>
    <cfRule type="expression" dxfId="3100" priority="3828" stopIfTrue="1">
      <formula>WEEKDAY(B$4)=6</formula>
    </cfRule>
  </conditionalFormatting>
  <conditionalFormatting sqref="D57">
    <cfRule type="expression" dxfId="3099" priority="3831" stopIfTrue="1">
      <formula>B$4&lt;TODAY()</formula>
    </cfRule>
    <cfRule type="expression" dxfId="3098" priority="3832" stopIfTrue="1">
      <formula>WEEKDAY(B$4)=6</formula>
    </cfRule>
  </conditionalFormatting>
  <conditionalFormatting sqref="C55">
    <cfRule type="expression" dxfId="3097" priority="3809" stopIfTrue="1">
      <formula>B$4&lt;TODAY()</formula>
    </cfRule>
    <cfRule type="expression" dxfId="3096" priority="3810" stopIfTrue="1">
      <formula>WEEKDAY(B$4)=6</formula>
    </cfRule>
  </conditionalFormatting>
  <conditionalFormatting sqref="D55">
    <cfRule type="expression" dxfId="3095" priority="3811" stopIfTrue="1">
      <formula>B$4&lt;TODAY()</formula>
    </cfRule>
    <cfRule type="expression" dxfId="3094" priority="3812" stopIfTrue="1">
      <formula>WEEKDAY(B$4)=6</formula>
    </cfRule>
  </conditionalFormatting>
  <conditionalFormatting sqref="B56">
    <cfRule type="expression" dxfId="3093" priority="3807" stopIfTrue="1">
      <formula>B$4&lt;TODAY()</formula>
    </cfRule>
    <cfRule type="expression" dxfId="3092" priority="3808" stopIfTrue="1">
      <formula>WEEKDAY(B$4)=6</formula>
    </cfRule>
  </conditionalFormatting>
  <conditionalFormatting sqref="C57">
    <cfRule type="expression" dxfId="3091" priority="3801" stopIfTrue="1">
      <formula>B$4&lt;TODAY()</formula>
    </cfRule>
    <cfRule type="expression" dxfId="3090" priority="3802" stopIfTrue="1">
      <formula>WEEKDAY(B$4)=6</formula>
    </cfRule>
  </conditionalFormatting>
  <conditionalFormatting sqref="C56">
    <cfRule type="expression" dxfId="3089" priority="3797" stopIfTrue="1">
      <formula>B$4&lt;TODAY()</formula>
    </cfRule>
    <cfRule type="expression" dxfId="3088" priority="3798" stopIfTrue="1">
      <formula>WEEKDAY(B$4)=6</formula>
    </cfRule>
  </conditionalFormatting>
  <conditionalFormatting sqref="D56">
    <cfRule type="expression" dxfId="3087" priority="3799" stopIfTrue="1">
      <formula>B$4&lt;TODAY()</formula>
    </cfRule>
    <cfRule type="expression" dxfId="3086" priority="3800" stopIfTrue="1">
      <formula>WEEKDAY(B$4)=6</formula>
    </cfRule>
  </conditionalFormatting>
  <conditionalFormatting sqref="E44:G44">
    <cfRule type="expression" dxfId="3085" priority="3768" stopIfTrue="1">
      <formula>E$4&lt;TODAY()</formula>
    </cfRule>
  </conditionalFormatting>
  <conditionalFormatting sqref="E44:G44">
    <cfRule type="expression" dxfId="3084" priority="3767" stopIfTrue="1">
      <formula>E$4&lt;TODAY()</formula>
    </cfRule>
  </conditionalFormatting>
  <conditionalFormatting sqref="AC49:AC50">
    <cfRule type="expression" dxfId="3083" priority="3649" stopIfTrue="1">
      <formula>AC$4&lt;TODAY()</formula>
    </cfRule>
    <cfRule type="expression" dxfId="3082" priority="3650" stopIfTrue="1">
      <formula>WEEKDAY(AC$4)=6</formula>
    </cfRule>
  </conditionalFormatting>
  <conditionalFormatting sqref="AD49">
    <cfRule type="expression" dxfId="3081" priority="3651" stopIfTrue="1">
      <formula>AC$4&lt;TODAY()</formula>
    </cfRule>
    <cfRule type="expression" dxfId="3080" priority="3652" stopIfTrue="1">
      <formula>WEEKDAY(AC$4)=6</formula>
    </cfRule>
  </conditionalFormatting>
  <conditionalFormatting sqref="AE49">
    <cfRule type="expression" dxfId="3079" priority="3653" stopIfTrue="1">
      <formula>AC$4&lt;TODAY()</formula>
    </cfRule>
    <cfRule type="expression" dxfId="3078" priority="3654" stopIfTrue="1">
      <formula>WEEKDAY(AC$4)=6</formula>
    </cfRule>
  </conditionalFormatting>
  <conditionalFormatting sqref="AI50">
    <cfRule type="expression" dxfId="3077" priority="3643" stopIfTrue="1">
      <formula>AI$4&lt;TODAY()</formula>
    </cfRule>
    <cfRule type="expression" dxfId="3076" priority="3644" stopIfTrue="1">
      <formula>WEEKDAY(AI$4)=6</formula>
    </cfRule>
  </conditionalFormatting>
  <conditionalFormatting sqref="AK49">
    <cfRule type="expression" dxfId="3075" priority="3647" stopIfTrue="1">
      <formula>AI$4&lt;TODAY()</formula>
    </cfRule>
    <cfRule type="expression" dxfId="3074" priority="3648" stopIfTrue="1">
      <formula>WEEKDAY(AI$4)=6</formula>
    </cfRule>
  </conditionalFormatting>
  <conditionalFormatting sqref="AF54">
    <cfRule type="expression" dxfId="3073" priority="3515" stopIfTrue="1">
      <formula>AF$4&lt;TODAY()</formula>
    </cfRule>
    <cfRule type="expression" dxfId="3072" priority="3516" stopIfTrue="1">
      <formula>WEEKDAY(AF$4)=6</formula>
    </cfRule>
  </conditionalFormatting>
  <conditionalFormatting sqref="AG54">
    <cfRule type="expression" dxfId="3071" priority="3513" stopIfTrue="1">
      <formula>AF$4&lt;TODAY()</formula>
    </cfRule>
    <cfRule type="expression" dxfId="3070" priority="3514" stopIfTrue="1">
      <formula>WEEKDAY(AF$4)=6</formula>
    </cfRule>
  </conditionalFormatting>
  <conditionalFormatting sqref="AG54">
    <cfRule type="expression" dxfId="3069" priority="3511" stopIfTrue="1">
      <formula>AF$4&lt;TODAY()</formula>
    </cfRule>
    <cfRule type="expression" dxfId="3068" priority="3512" stopIfTrue="1">
      <formula>WEEKDAY(AF$4)=6</formula>
    </cfRule>
  </conditionalFormatting>
  <conditionalFormatting sqref="AF54">
    <cfRule type="expression" dxfId="3067" priority="3509" stopIfTrue="1">
      <formula>AF$4&lt;TODAY()</formula>
    </cfRule>
    <cfRule type="expression" dxfId="3066" priority="3510" stopIfTrue="1">
      <formula>WEEKDAY(AF$4)=6</formula>
    </cfRule>
  </conditionalFormatting>
  <conditionalFormatting sqref="AG54">
    <cfRule type="expression" dxfId="3065" priority="3507" stopIfTrue="1">
      <formula>AF$4&lt;TODAY()</formula>
    </cfRule>
    <cfRule type="expression" dxfId="3064" priority="3508" stopIfTrue="1">
      <formula>WEEKDAY(AF$4)=6</formula>
    </cfRule>
  </conditionalFormatting>
  <conditionalFormatting sqref="AG54">
    <cfRule type="expression" dxfId="3063" priority="3505" stopIfTrue="1">
      <formula>AF$4&lt;TODAY()</formula>
    </cfRule>
    <cfRule type="expression" dxfId="3062" priority="3506" stopIfTrue="1">
      <formula>WEEKDAY(AF$4)=6</formula>
    </cfRule>
  </conditionalFormatting>
  <conditionalFormatting sqref="AF54">
    <cfRule type="expression" dxfId="3061" priority="3503" stopIfTrue="1">
      <formula>AF$4&lt;TODAY()</formula>
    </cfRule>
    <cfRule type="expression" dxfId="3060" priority="3504" stopIfTrue="1">
      <formula>WEEKDAY(AF$4)=6</formula>
    </cfRule>
  </conditionalFormatting>
  <conditionalFormatting sqref="AG54">
    <cfRule type="expression" dxfId="3059" priority="3501" stopIfTrue="1">
      <formula>AF$4&lt;TODAY()</formula>
    </cfRule>
    <cfRule type="expression" dxfId="3058" priority="3502" stopIfTrue="1">
      <formula>WEEKDAY(AF$4)=6</formula>
    </cfRule>
  </conditionalFormatting>
  <conditionalFormatting sqref="AG54">
    <cfRule type="expression" dxfId="3057" priority="3499" stopIfTrue="1">
      <formula>AF$4&lt;TODAY()</formula>
    </cfRule>
    <cfRule type="expression" dxfId="3056" priority="3500" stopIfTrue="1">
      <formula>WEEKDAY(AF$4)=6</formula>
    </cfRule>
  </conditionalFormatting>
  <conditionalFormatting sqref="AF54">
    <cfRule type="expression" dxfId="3055" priority="3497" stopIfTrue="1">
      <formula>AF$4&lt;TODAY()</formula>
    </cfRule>
    <cfRule type="expression" dxfId="3054" priority="3498" stopIfTrue="1">
      <formula>WEEKDAY(AF$4)=6</formula>
    </cfRule>
  </conditionalFormatting>
  <conditionalFormatting sqref="AG54">
    <cfRule type="expression" dxfId="3053" priority="3495" stopIfTrue="1">
      <formula>AF$4&lt;TODAY()</formula>
    </cfRule>
    <cfRule type="expression" dxfId="3052" priority="3496" stopIfTrue="1">
      <formula>WEEKDAY(AF$4)=6</formula>
    </cfRule>
  </conditionalFormatting>
  <conditionalFormatting sqref="AG54">
    <cfRule type="expression" dxfId="3051" priority="3493" stopIfTrue="1">
      <formula>AF$4&lt;TODAY()</formula>
    </cfRule>
    <cfRule type="expression" dxfId="3050" priority="3494" stopIfTrue="1">
      <formula>WEEKDAY(AF$4)=6</formula>
    </cfRule>
  </conditionalFormatting>
  <conditionalFormatting sqref="AF54">
    <cfRule type="expression" dxfId="3049" priority="3491" stopIfTrue="1">
      <formula>AF$4&lt;TODAY()</formula>
    </cfRule>
    <cfRule type="expression" dxfId="3048" priority="3492" stopIfTrue="1">
      <formula>WEEKDAY(AF$4)=6</formula>
    </cfRule>
  </conditionalFormatting>
  <conditionalFormatting sqref="AG54">
    <cfRule type="expression" dxfId="3047" priority="3489" stopIfTrue="1">
      <formula>AF$4&lt;TODAY()</formula>
    </cfRule>
    <cfRule type="expression" dxfId="3046" priority="3490" stopIfTrue="1">
      <formula>WEEKDAY(AF$4)=6</formula>
    </cfRule>
  </conditionalFormatting>
  <conditionalFormatting sqref="AG54">
    <cfRule type="expression" dxfId="3045" priority="3487" stopIfTrue="1">
      <formula>AF$4&lt;TODAY()</formula>
    </cfRule>
    <cfRule type="expression" dxfId="3044" priority="3488" stopIfTrue="1">
      <formula>WEEKDAY(AF$4)=6</formula>
    </cfRule>
  </conditionalFormatting>
  <conditionalFormatting sqref="AG54">
    <cfRule type="expression" dxfId="3043" priority="3485" stopIfTrue="1">
      <formula>AF$4&lt;TODAY()</formula>
    </cfRule>
    <cfRule type="expression" dxfId="3042" priority="3486" stopIfTrue="1">
      <formula>WEEKDAY(AF$4)=6</formula>
    </cfRule>
  </conditionalFormatting>
  <conditionalFormatting sqref="AG54">
    <cfRule type="expression" dxfId="3041" priority="3483" stopIfTrue="1">
      <formula>AF$4&lt;TODAY()</formula>
    </cfRule>
    <cfRule type="expression" dxfId="3040" priority="3484" stopIfTrue="1">
      <formula>WEEKDAY(AF$4)=6</formula>
    </cfRule>
  </conditionalFormatting>
  <conditionalFormatting sqref="AG54">
    <cfRule type="expression" dxfId="3039" priority="3481" stopIfTrue="1">
      <formula>AF$4&lt;TODAY()</formula>
    </cfRule>
    <cfRule type="expression" dxfId="3038" priority="3482" stopIfTrue="1">
      <formula>WEEKDAY(AF$4)=6</formula>
    </cfRule>
  </conditionalFormatting>
  <conditionalFormatting sqref="AG54">
    <cfRule type="expression" dxfId="3037" priority="3479" stopIfTrue="1">
      <formula>AF$4&lt;TODAY()</formula>
    </cfRule>
    <cfRule type="expression" dxfId="3036" priority="3480" stopIfTrue="1">
      <formula>WEEKDAY(AF$4)=6</formula>
    </cfRule>
  </conditionalFormatting>
  <conditionalFormatting sqref="AF54">
    <cfRule type="expression" dxfId="3035" priority="3477" stopIfTrue="1">
      <formula>AF$4&lt;TODAY()</formula>
    </cfRule>
    <cfRule type="expression" dxfId="3034" priority="3478" stopIfTrue="1">
      <formula>WEEKDAY(AF$4)=6</formula>
    </cfRule>
  </conditionalFormatting>
  <conditionalFormatting sqref="AG54">
    <cfRule type="expression" dxfId="3033" priority="3475" stopIfTrue="1">
      <formula>AF$4&lt;TODAY()</formula>
    </cfRule>
    <cfRule type="expression" dxfId="3032" priority="3476" stopIfTrue="1">
      <formula>WEEKDAY(AF$4)=6</formula>
    </cfRule>
  </conditionalFormatting>
  <conditionalFormatting sqref="AG54">
    <cfRule type="expression" dxfId="3031" priority="3473" stopIfTrue="1">
      <formula>AF$4&lt;TODAY()</formula>
    </cfRule>
    <cfRule type="expression" dxfId="3030" priority="3474" stopIfTrue="1">
      <formula>WEEKDAY(AF$4)=6</formula>
    </cfRule>
  </conditionalFormatting>
  <conditionalFormatting sqref="AF54">
    <cfRule type="expression" dxfId="3029" priority="3471" stopIfTrue="1">
      <formula>AF$4&lt;TODAY()</formula>
    </cfRule>
    <cfRule type="expression" dxfId="3028" priority="3472" stopIfTrue="1">
      <formula>WEEKDAY(AF$4)=6</formula>
    </cfRule>
  </conditionalFormatting>
  <conditionalFormatting sqref="AG54">
    <cfRule type="expression" dxfId="3027" priority="3469" stopIfTrue="1">
      <formula>AF$4&lt;TODAY()</formula>
    </cfRule>
    <cfRule type="expression" dxfId="3026" priority="3470" stopIfTrue="1">
      <formula>WEEKDAY(AF$4)=6</formula>
    </cfRule>
  </conditionalFormatting>
  <conditionalFormatting sqref="AG54">
    <cfRule type="expression" dxfId="3025" priority="3467" stopIfTrue="1">
      <formula>AF$4&lt;TODAY()</formula>
    </cfRule>
    <cfRule type="expression" dxfId="3024" priority="3468" stopIfTrue="1">
      <formula>WEEKDAY(AF$4)=6</formula>
    </cfRule>
  </conditionalFormatting>
  <conditionalFormatting sqref="AG54">
    <cfRule type="expression" dxfId="3023" priority="3465" stopIfTrue="1">
      <formula>AF$4&lt;TODAY()</formula>
    </cfRule>
    <cfRule type="expression" dxfId="3022" priority="3466" stopIfTrue="1">
      <formula>WEEKDAY(AF$4)=6</formula>
    </cfRule>
  </conditionalFormatting>
  <conditionalFormatting sqref="AG54">
    <cfRule type="expression" dxfId="3021" priority="3463" stopIfTrue="1">
      <formula>AF$4&lt;TODAY()</formula>
    </cfRule>
    <cfRule type="expression" dxfId="3020" priority="3464" stopIfTrue="1">
      <formula>WEEKDAY(AF$4)=6</formula>
    </cfRule>
  </conditionalFormatting>
  <conditionalFormatting sqref="AG54">
    <cfRule type="expression" dxfId="3019" priority="3461" stopIfTrue="1">
      <formula>AF$4&lt;TODAY()</formula>
    </cfRule>
    <cfRule type="expression" dxfId="3018" priority="3462" stopIfTrue="1">
      <formula>WEEKDAY(AF$4)=6</formula>
    </cfRule>
  </conditionalFormatting>
  <conditionalFormatting sqref="AG54">
    <cfRule type="expression" dxfId="3017" priority="3459" stopIfTrue="1">
      <formula>AF$4&lt;TODAY()</formula>
    </cfRule>
    <cfRule type="expression" dxfId="3016" priority="3460" stopIfTrue="1">
      <formula>WEEKDAY(AF$4)=6</formula>
    </cfRule>
  </conditionalFormatting>
  <conditionalFormatting sqref="AG54">
    <cfRule type="expression" dxfId="3015" priority="3457" stopIfTrue="1">
      <formula>AF$4&lt;TODAY()</formula>
    </cfRule>
    <cfRule type="expression" dxfId="3014" priority="3458" stopIfTrue="1">
      <formula>WEEKDAY(AF$4)=6</formula>
    </cfRule>
  </conditionalFormatting>
  <conditionalFormatting sqref="B40:D40 B42:D42">
    <cfRule type="expression" dxfId="3013" priority="3390" stopIfTrue="1">
      <formula>B$4&lt;TODAY()</formula>
    </cfRule>
  </conditionalFormatting>
  <conditionalFormatting sqref="B40:D40 B42:D42">
    <cfRule type="expression" dxfId="3012" priority="3389" stopIfTrue="1">
      <formula>B$4&lt;TODAY()</formula>
    </cfRule>
  </conditionalFormatting>
  <conditionalFormatting sqref="B41:D41">
    <cfRule type="expression" dxfId="3011" priority="3388" stopIfTrue="1">
      <formula>B$4&lt;TODAY()</formula>
    </cfRule>
  </conditionalFormatting>
  <conditionalFormatting sqref="B41:D41">
    <cfRule type="expression" dxfId="3010" priority="3387" stopIfTrue="1">
      <formula>B$4&lt;TODAY()</formula>
    </cfRule>
  </conditionalFormatting>
  <conditionalFormatting sqref="B43:D43">
    <cfRule type="expression" dxfId="3009" priority="3386" stopIfTrue="1">
      <formula>B$4&lt;TODAY()</formula>
    </cfRule>
  </conditionalFormatting>
  <conditionalFormatting sqref="B43:D43">
    <cfRule type="expression" dxfId="3008" priority="3385" stopIfTrue="1">
      <formula>B$4&lt;TODAY()</formula>
    </cfRule>
  </conditionalFormatting>
  <conditionalFormatting sqref="N42">
    <cfRule type="expression" dxfId="3007" priority="3258" stopIfTrue="1">
      <formula>N$4&lt;TODAY()</formula>
    </cfRule>
  </conditionalFormatting>
  <conditionalFormatting sqref="N42:P42">
    <cfRule type="expression" dxfId="3006" priority="3257" stopIfTrue="1">
      <formula>N$4&lt;TODAY()</formula>
    </cfRule>
  </conditionalFormatting>
  <conditionalFormatting sqref="H41">
    <cfRule type="expression" dxfId="3005" priority="3252" stopIfTrue="1">
      <formula>H$4&lt;TODAY()</formula>
    </cfRule>
  </conditionalFormatting>
  <conditionalFormatting sqref="H41:J41">
    <cfRule type="expression" dxfId="3004" priority="3251" stopIfTrue="1">
      <formula>H$4&lt;TODAY()</formula>
    </cfRule>
  </conditionalFormatting>
  <conditionalFormatting sqref="E43">
    <cfRule type="expression" dxfId="3003" priority="3248" stopIfTrue="1">
      <formula>E$4&lt;TODAY()</formula>
    </cfRule>
  </conditionalFormatting>
  <conditionalFormatting sqref="E43:G43">
    <cfRule type="expression" dxfId="3002" priority="3247" stopIfTrue="1">
      <formula>E$4&lt;TODAY()</formula>
    </cfRule>
  </conditionalFormatting>
  <conditionalFormatting sqref="K41:M41">
    <cfRule type="expression" dxfId="3001" priority="3246" stopIfTrue="1">
      <formula>K$4&lt;TODAY()</formula>
    </cfRule>
  </conditionalFormatting>
  <conditionalFormatting sqref="K41:M41">
    <cfRule type="expression" dxfId="3000" priority="3245" stopIfTrue="1">
      <formula>K$4&lt;TODAY()</formula>
    </cfRule>
  </conditionalFormatting>
  <conditionalFormatting sqref="N51:N56">
    <cfRule type="expression" dxfId="2999" priority="3239" stopIfTrue="1">
      <formula>N$4&lt;TODAY()</formula>
    </cfRule>
    <cfRule type="expression" dxfId="2998" priority="3240" stopIfTrue="1">
      <formula>WEEKDAY(N$4)=6</formula>
    </cfRule>
  </conditionalFormatting>
  <conditionalFormatting sqref="O53:O56">
    <cfRule type="expression" dxfId="2997" priority="3241" stopIfTrue="1">
      <formula>N$4&lt;TODAY()</formula>
    </cfRule>
    <cfRule type="expression" dxfId="2996" priority="3242" stopIfTrue="1">
      <formula>WEEKDAY(N$4)=6</formula>
    </cfRule>
  </conditionalFormatting>
  <conditionalFormatting sqref="P49:P51 P53:P57">
    <cfRule type="expression" dxfId="2995" priority="3243" stopIfTrue="1">
      <formula>N$4&lt;TODAY()</formula>
    </cfRule>
    <cfRule type="expression" dxfId="2994" priority="3244" stopIfTrue="1">
      <formula>WEEKDAY(N$4)=6</formula>
    </cfRule>
  </conditionalFormatting>
  <conditionalFormatting sqref="N50">
    <cfRule type="expression" dxfId="2993" priority="3237" stopIfTrue="1">
      <formula>N$4&lt;TODAY()</formula>
    </cfRule>
    <cfRule type="expression" dxfId="2992" priority="3238" stopIfTrue="1">
      <formula>WEEKDAY(N$4)=6</formula>
    </cfRule>
  </conditionalFormatting>
  <conditionalFormatting sqref="O51">
    <cfRule type="expression" dxfId="2991" priority="3227" stopIfTrue="1">
      <formula>N$4&lt;TODAY()</formula>
    </cfRule>
    <cfRule type="expression" dxfId="2990" priority="3228" stopIfTrue="1">
      <formula>WEEKDAY(N$4)=6</formula>
    </cfRule>
  </conditionalFormatting>
  <conditionalFormatting sqref="O51">
    <cfRule type="expression" dxfId="2989" priority="3225" stopIfTrue="1">
      <formula>N$4&lt;TODAY()</formula>
    </cfRule>
    <cfRule type="expression" dxfId="2988" priority="3226" stopIfTrue="1">
      <formula>WEEKDAY(N$4)=6</formula>
    </cfRule>
  </conditionalFormatting>
  <conditionalFormatting sqref="O51">
    <cfRule type="expression" dxfId="2987" priority="3223" stopIfTrue="1">
      <formula>N$4&lt;TODAY()</formula>
    </cfRule>
    <cfRule type="expression" dxfId="2986" priority="3224" stopIfTrue="1">
      <formula>WEEKDAY(N$4)=6</formula>
    </cfRule>
  </conditionalFormatting>
  <conditionalFormatting sqref="O51">
    <cfRule type="expression" dxfId="2985" priority="3221" stopIfTrue="1">
      <formula>N$4&lt;TODAY()</formula>
    </cfRule>
    <cfRule type="expression" dxfId="2984" priority="3222" stopIfTrue="1">
      <formula>WEEKDAY(N$4)=6</formula>
    </cfRule>
  </conditionalFormatting>
  <conditionalFormatting sqref="N57">
    <cfRule type="expression" dxfId="2983" priority="3219" stopIfTrue="1">
      <formula>N$4&lt;TODAY()</formula>
    </cfRule>
    <cfRule type="expression" dxfId="2982" priority="3220" stopIfTrue="1">
      <formula>WEEKDAY(N$4)=6</formula>
    </cfRule>
  </conditionalFormatting>
  <conditionalFormatting sqref="O57">
    <cfRule type="expression" dxfId="2981" priority="3217" stopIfTrue="1">
      <formula>N$4&lt;TODAY()</formula>
    </cfRule>
    <cfRule type="expression" dxfId="2980" priority="3218" stopIfTrue="1">
      <formula>WEEKDAY(N$4)=6</formula>
    </cfRule>
  </conditionalFormatting>
  <conditionalFormatting sqref="K55:K56">
    <cfRule type="expression" dxfId="2979" priority="3213" stopIfTrue="1">
      <formula>K$4&lt;TODAY()</formula>
    </cfRule>
    <cfRule type="expression" dxfId="2978" priority="3214" stopIfTrue="1">
      <formula>WEEKDAY(K$4)=6</formula>
    </cfRule>
  </conditionalFormatting>
  <conditionalFormatting sqref="L56 L58">
    <cfRule type="expression" dxfId="2977" priority="3215" stopIfTrue="1">
      <formula>K$4&lt;TODAY()</formula>
    </cfRule>
    <cfRule type="expression" dxfId="2976" priority="3216" stopIfTrue="1">
      <formula>WEEKDAY(K$4)=6</formula>
    </cfRule>
  </conditionalFormatting>
  <conditionalFormatting sqref="Q42:S43">
    <cfRule type="expression" dxfId="2975" priority="3208" stopIfTrue="1">
      <formula>Q$4&lt;TODAY()</formula>
    </cfRule>
  </conditionalFormatting>
  <conditionalFormatting sqref="Q42:S43">
    <cfRule type="expression" dxfId="2974" priority="3207" stopIfTrue="1">
      <formula>Q$4&lt;TODAY()</formula>
    </cfRule>
  </conditionalFormatting>
  <conditionalFormatting sqref="Q44:S44">
    <cfRule type="expression" dxfId="2973" priority="3206" stopIfTrue="1">
      <formula>Q$4&lt;TODAY()</formula>
    </cfRule>
  </conditionalFormatting>
  <conditionalFormatting sqref="Q44:S44">
    <cfRule type="expression" dxfId="2972" priority="3205" stopIfTrue="1">
      <formula>Q$4&lt;TODAY()</formula>
    </cfRule>
  </conditionalFormatting>
  <conditionalFormatting sqref="T51:T52">
    <cfRule type="expression" dxfId="2971" priority="3199" stopIfTrue="1">
      <formula>T$4&lt;TODAY()</formula>
    </cfRule>
    <cfRule type="expression" dxfId="2970" priority="3200" stopIfTrue="1">
      <formula>WEEKDAY(T$4)=6</formula>
    </cfRule>
  </conditionalFormatting>
  <conditionalFormatting sqref="V51:V52">
    <cfRule type="expression" dxfId="2969" priority="3203" stopIfTrue="1">
      <formula>T$4&lt;TODAY()</formula>
    </cfRule>
    <cfRule type="expression" dxfId="2968" priority="3204" stopIfTrue="1">
      <formula>WEEKDAY(T$4)=6</formula>
    </cfRule>
  </conditionalFormatting>
  <conditionalFormatting sqref="U51">
    <cfRule type="expression" dxfId="2967" priority="3187" stopIfTrue="1">
      <formula>T$4&lt;TODAY()</formula>
    </cfRule>
    <cfRule type="expression" dxfId="2966" priority="3188" stopIfTrue="1">
      <formula>WEEKDAY(T$4)=6</formula>
    </cfRule>
  </conditionalFormatting>
  <conditionalFormatting sqref="U51">
    <cfRule type="expression" dxfId="2965" priority="3185" stopIfTrue="1">
      <formula>T$4&lt;TODAY()</formula>
    </cfRule>
    <cfRule type="expression" dxfId="2964" priority="3186" stopIfTrue="1">
      <formula>WEEKDAY(T$4)=6</formula>
    </cfRule>
  </conditionalFormatting>
  <conditionalFormatting sqref="U51">
    <cfRule type="expression" dxfId="2963" priority="3183" stopIfTrue="1">
      <formula>T$4&lt;TODAY()</formula>
    </cfRule>
    <cfRule type="expression" dxfId="2962" priority="3184" stopIfTrue="1">
      <formula>WEEKDAY(T$4)=6</formula>
    </cfRule>
  </conditionalFormatting>
  <conditionalFormatting sqref="U51">
    <cfRule type="expression" dxfId="2961" priority="3181" stopIfTrue="1">
      <formula>T$4&lt;TODAY()</formula>
    </cfRule>
    <cfRule type="expression" dxfId="2960" priority="3182" stopIfTrue="1">
      <formula>WEEKDAY(T$4)=6</formula>
    </cfRule>
  </conditionalFormatting>
  <conditionalFormatting sqref="U54">
    <cfRule type="expression" dxfId="2959" priority="3177" stopIfTrue="1">
      <formula>T$4&lt;TODAY()</formula>
    </cfRule>
    <cfRule type="expression" dxfId="2958" priority="3178" stopIfTrue="1">
      <formula>WEEKDAY(T$4)=6</formula>
    </cfRule>
  </conditionalFormatting>
  <conditionalFormatting sqref="V54">
    <cfRule type="expression" dxfId="2957" priority="3179" stopIfTrue="1">
      <formula>T$4&lt;TODAY()</formula>
    </cfRule>
    <cfRule type="expression" dxfId="2956" priority="3180" stopIfTrue="1">
      <formula>WEEKDAY(T$4)=6</formula>
    </cfRule>
  </conditionalFormatting>
  <conditionalFormatting sqref="W53:W54 W56">
    <cfRule type="expression" dxfId="2955" priority="3171" stopIfTrue="1">
      <formula>W$4&lt;TODAY()</formula>
    </cfRule>
    <cfRule type="expression" dxfId="2954" priority="3172" stopIfTrue="1">
      <formula>WEEKDAY(W$4)=6</formula>
    </cfRule>
  </conditionalFormatting>
  <conditionalFormatting sqref="Y50:Y54 Y56">
    <cfRule type="expression" dxfId="2953" priority="3175" stopIfTrue="1">
      <formula>W$4&lt;TODAY()</formula>
    </cfRule>
    <cfRule type="expression" dxfId="2952" priority="3176" stopIfTrue="1">
      <formula>WEEKDAY(W$4)=6</formula>
    </cfRule>
  </conditionalFormatting>
  <conditionalFormatting sqref="W50">
    <cfRule type="expression" dxfId="2951" priority="3167" stopIfTrue="1">
      <formula>W$4&lt;TODAY()</formula>
    </cfRule>
    <cfRule type="expression" dxfId="2950" priority="3168" stopIfTrue="1">
      <formula>WEEKDAY(W$4)=6</formula>
    </cfRule>
  </conditionalFormatting>
  <conditionalFormatting sqref="X50">
    <cfRule type="expression" dxfId="2949" priority="3169" stopIfTrue="1">
      <formula>W$4&lt;TODAY()</formula>
    </cfRule>
    <cfRule type="expression" dxfId="2948" priority="3170" stopIfTrue="1">
      <formula>WEEKDAY(W$4)=6</formula>
    </cfRule>
  </conditionalFormatting>
  <conditionalFormatting sqref="W40:Y40">
    <cfRule type="expression" dxfId="2947" priority="3150" stopIfTrue="1">
      <formula>W$4&lt;TODAY()</formula>
    </cfRule>
  </conditionalFormatting>
  <conditionalFormatting sqref="W40:Y40">
    <cfRule type="expression" dxfId="2946" priority="3149" stopIfTrue="1">
      <formula>W$4&lt;TODAY()</formula>
    </cfRule>
  </conditionalFormatting>
  <conditionalFormatting sqref="H42:J42">
    <cfRule type="expression" dxfId="2945" priority="3146" stopIfTrue="1">
      <formula>H$4&lt;TODAY()</formula>
    </cfRule>
  </conditionalFormatting>
  <conditionalFormatting sqref="H42:J42">
    <cfRule type="expression" dxfId="2944" priority="3145" stopIfTrue="1">
      <formula>H$4&lt;TODAY()</formula>
    </cfRule>
  </conditionalFormatting>
  <conditionalFormatting sqref="Z41:AB41">
    <cfRule type="expression" dxfId="2943" priority="3144" stopIfTrue="1">
      <formula>Z$4&lt;TODAY()</formula>
    </cfRule>
  </conditionalFormatting>
  <conditionalFormatting sqref="Z41:AB41">
    <cfRule type="expression" dxfId="2942" priority="3143" stopIfTrue="1">
      <formula>Z$4&lt;TODAY()</formula>
    </cfRule>
  </conditionalFormatting>
  <conditionalFormatting sqref="Z54:Z55">
    <cfRule type="expression" dxfId="2941" priority="3137" stopIfTrue="1">
      <formula>Z$4&lt;TODAY()</formula>
    </cfRule>
    <cfRule type="expression" dxfId="2940" priority="3138" stopIfTrue="1">
      <formula>WEEKDAY(Z$4)=6</formula>
    </cfRule>
  </conditionalFormatting>
  <conditionalFormatting sqref="AB55">
    <cfRule type="expression" dxfId="2939" priority="3141" stopIfTrue="1">
      <formula>Z$4&lt;TODAY()</formula>
    </cfRule>
    <cfRule type="expression" dxfId="2938" priority="3142" stopIfTrue="1">
      <formula>WEEKDAY(Z$4)=6</formula>
    </cfRule>
  </conditionalFormatting>
  <conditionalFormatting sqref="Z53">
    <cfRule type="expression" dxfId="2937" priority="3133" stopIfTrue="1">
      <formula>Z$4&lt;TODAY()</formula>
    </cfRule>
    <cfRule type="expression" dxfId="2936" priority="3134" stopIfTrue="1">
      <formula>WEEKDAY(Z$4)=6</formula>
    </cfRule>
  </conditionalFormatting>
  <conditionalFormatting sqref="Z50:Z51">
    <cfRule type="expression" dxfId="2935" priority="3127" stopIfTrue="1">
      <formula>Z$4&lt;TODAY()</formula>
    </cfRule>
    <cfRule type="expression" dxfId="2934" priority="3128" stopIfTrue="1">
      <formula>WEEKDAY(Z$4)=6</formula>
    </cfRule>
  </conditionalFormatting>
  <conditionalFormatting sqref="AB49">
    <cfRule type="expression" dxfId="2933" priority="3131" stopIfTrue="1">
      <formula>Z$4&lt;TODAY()</formula>
    </cfRule>
    <cfRule type="expression" dxfId="2932" priority="3132" stopIfTrue="1">
      <formula>WEEKDAY(Z$4)=6</formula>
    </cfRule>
  </conditionalFormatting>
  <conditionalFormatting sqref="Z49">
    <cfRule type="expression" dxfId="2931" priority="3123" stopIfTrue="1">
      <formula>Z$4&lt;TODAY()</formula>
    </cfRule>
    <cfRule type="expression" dxfId="2930" priority="3124" stopIfTrue="1">
      <formula>WEEKDAY(Z$4)=6</formula>
    </cfRule>
  </conditionalFormatting>
  <conditionalFormatting sqref="AA49">
    <cfRule type="expression" dxfId="2929" priority="3125" stopIfTrue="1">
      <formula>Z$4&lt;TODAY()</formula>
    </cfRule>
    <cfRule type="expression" dxfId="2928" priority="3126" stopIfTrue="1">
      <formula>WEEKDAY(Z$4)=6</formula>
    </cfRule>
  </conditionalFormatting>
  <conditionalFormatting sqref="AD52">
    <cfRule type="expression" dxfId="2927" priority="3119" stopIfTrue="1">
      <formula>AC$4&lt;TODAY()</formula>
    </cfRule>
    <cfRule type="expression" dxfId="2926" priority="3120" stopIfTrue="1">
      <formula>WEEKDAY(AC$4)=6</formula>
    </cfRule>
  </conditionalFormatting>
  <conditionalFormatting sqref="AE52">
    <cfRule type="expression" dxfId="2925" priority="3121" stopIfTrue="1">
      <formula>AC$4&lt;TODAY()</formula>
    </cfRule>
    <cfRule type="expression" dxfId="2924" priority="3122" stopIfTrue="1">
      <formula>WEEKDAY(AC$4)=6</formula>
    </cfRule>
  </conditionalFormatting>
  <conditionalFormatting sqref="AC56">
    <cfRule type="expression" dxfId="2923" priority="3115" stopIfTrue="1">
      <formula>AC$4&lt;TODAY()</formula>
    </cfRule>
    <cfRule type="expression" dxfId="2922" priority="3116" stopIfTrue="1">
      <formula>WEEKDAY(AC$4)=6</formula>
    </cfRule>
  </conditionalFormatting>
  <conditionalFormatting sqref="AD56">
    <cfRule type="expression" dxfId="2921" priority="3113" stopIfTrue="1">
      <formula>AC$4&lt;TODAY()</formula>
    </cfRule>
    <cfRule type="expression" dxfId="2920" priority="3114" stopIfTrue="1">
      <formula>WEEKDAY(AC$4)=6</formula>
    </cfRule>
  </conditionalFormatting>
  <conditionalFormatting sqref="K57">
    <cfRule type="expression" dxfId="2919" priority="3109" stopIfTrue="1">
      <formula>K$4&lt;TODAY()</formula>
    </cfRule>
    <cfRule type="expression" dxfId="2918" priority="3110" stopIfTrue="1">
      <formula>WEEKDAY(K$4)=6</formula>
    </cfRule>
  </conditionalFormatting>
  <conditionalFormatting sqref="AA57">
    <cfRule type="expression" dxfId="2917" priority="3105" stopIfTrue="1">
      <formula>Z$4&lt;TODAY()</formula>
    </cfRule>
    <cfRule type="expression" dxfId="2916" priority="3106" stopIfTrue="1">
      <formula>WEEKDAY(Z$4)=6</formula>
    </cfRule>
  </conditionalFormatting>
  <conditionalFormatting sqref="AB57">
    <cfRule type="expression" dxfId="2915" priority="3107" stopIfTrue="1">
      <formula>Z$4&lt;TODAY()</formula>
    </cfRule>
    <cfRule type="expression" dxfId="2914" priority="3108" stopIfTrue="1">
      <formula>WEEKDAY(Z$4)=6</formula>
    </cfRule>
  </conditionalFormatting>
  <conditionalFormatting sqref="W51">
    <cfRule type="expression" dxfId="2913" priority="3093" stopIfTrue="1">
      <formula>W$4&lt;TODAY()</formula>
    </cfRule>
    <cfRule type="expression" dxfId="2912" priority="3094" stopIfTrue="1">
      <formula>WEEKDAY(W$4)=6</formula>
    </cfRule>
  </conditionalFormatting>
  <conditionalFormatting sqref="X51">
    <cfRule type="expression" dxfId="2911" priority="3095" stopIfTrue="1">
      <formula>W$4&lt;TODAY()</formula>
    </cfRule>
    <cfRule type="expression" dxfId="2910" priority="3096" stopIfTrue="1">
      <formula>WEEKDAY(W$4)=6</formula>
    </cfRule>
  </conditionalFormatting>
  <conditionalFormatting sqref="W52">
    <cfRule type="expression" dxfId="2909" priority="3089" stopIfTrue="1">
      <formula>W$4&lt;TODAY()</formula>
    </cfRule>
    <cfRule type="expression" dxfId="2908" priority="3090" stopIfTrue="1">
      <formula>WEEKDAY(W$4)=6</formula>
    </cfRule>
  </conditionalFormatting>
  <conditionalFormatting sqref="X57">
    <cfRule type="expression" dxfId="2907" priority="3085" stopIfTrue="1">
      <formula>W$4&lt;TODAY()</formula>
    </cfRule>
    <cfRule type="expression" dxfId="2906" priority="3086" stopIfTrue="1">
      <formula>WEEKDAY(W$4)=6</formula>
    </cfRule>
  </conditionalFormatting>
  <conditionalFormatting sqref="Y57">
    <cfRule type="expression" dxfId="2905" priority="3087" stopIfTrue="1">
      <formula>W$4&lt;TODAY()</formula>
    </cfRule>
    <cfRule type="expression" dxfId="2904" priority="3088" stopIfTrue="1">
      <formula>WEEKDAY(W$4)=6</formula>
    </cfRule>
  </conditionalFormatting>
  <conditionalFormatting sqref="X54">
    <cfRule type="expression" dxfId="2903" priority="3083" stopIfTrue="1">
      <formula>W$4&lt;TODAY()</formula>
    </cfRule>
    <cfRule type="expression" dxfId="2902" priority="3084" stopIfTrue="1">
      <formula>WEEKDAY(W$4)=6</formula>
    </cfRule>
  </conditionalFormatting>
  <conditionalFormatting sqref="X54">
    <cfRule type="expression" dxfId="2901" priority="3081" stopIfTrue="1">
      <formula>W$4&lt;TODAY()</formula>
    </cfRule>
    <cfRule type="expression" dxfId="2900" priority="3082" stopIfTrue="1">
      <formula>WEEKDAY(W$4)=6</formula>
    </cfRule>
  </conditionalFormatting>
  <conditionalFormatting sqref="X54">
    <cfRule type="expression" dxfId="2899" priority="3079" stopIfTrue="1">
      <formula>W$4&lt;TODAY()</formula>
    </cfRule>
    <cfRule type="expression" dxfId="2898" priority="3080" stopIfTrue="1">
      <formula>WEEKDAY(W$4)=6</formula>
    </cfRule>
  </conditionalFormatting>
  <conditionalFormatting sqref="X54">
    <cfRule type="expression" dxfId="2897" priority="3077" stopIfTrue="1">
      <formula>W$4&lt;TODAY()</formula>
    </cfRule>
    <cfRule type="expression" dxfId="2896" priority="3078" stopIfTrue="1">
      <formula>WEEKDAY(W$4)=6</formula>
    </cfRule>
  </conditionalFormatting>
  <conditionalFormatting sqref="AA54">
    <cfRule type="expression" dxfId="2895" priority="3049" stopIfTrue="1">
      <formula>Z$4&lt;TODAY()</formula>
    </cfRule>
    <cfRule type="expression" dxfId="2894" priority="3050" stopIfTrue="1">
      <formula>WEEKDAY(Z$4)=6</formula>
    </cfRule>
  </conditionalFormatting>
  <conditionalFormatting sqref="AB53:AB54">
    <cfRule type="expression" dxfId="2893" priority="3051" stopIfTrue="1">
      <formula>Z$4&lt;TODAY()</formula>
    </cfRule>
    <cfRule type="expression" dxfId="2892" priority="3052" stopIfTrue="1">
      <formula>WEEKDAY(Z$4)=6</formula>
    </cfRule>
  </conditionalFormatting>
  <conditionalFormatting sqref="AC53">
    <cfRule type="expression" dxfId="2891" priority="3011" stopIfTrue="1">
      <formula>AC$4&lt;TODAY()</formula>
    </cfRule>
    <cfRule type="expression" dxfId="2890" priority="3012" stopIfTrue="1">
      <formula>WEEKDAY(AC$4)=6</formula>
    </cfRule>
  </conditionalFormatting>
  <conditionalFormatting sqref="AD53">
    <cfRule type="expression" dxfId="2889" priority="3013" stopIfTrue="1">
      <formula>AC$4&lt;TODAY()</formula>
    </cfRule>
    <cfRule type="expression" dxfId="2888" priority="3014" stopIfTrue="1">
      <formula>WEEKDAY(AC$4)=6</formula>
    </cfRule>
  </conditionalFormatting>
  <conditionalFormatting sqref="AE53">
    <cfRule type="expression" dxfId="2887" priority="3015" stopIfTrue="1">
      <formula>AC$4&lt;TODAY()</formula>
    </cfRule>
    <cfRule type="expression" dxfId="2886" priority="3016" stopIfTrue="1">
      <formula>WEEKDAY(AC$4)=6</formula>
    </cfRule>
  </conditionalFormatting>
  <conditionalFormatting sqref="U59">
    <cfRule type="expression" dxfId="2885" priority="3001" stopIfTrue="1">
      <formula>T$4&lt;TODAY()</formula>
    </cfRule>
    <cfRule type="expression" dxfId="2884" priority="3002" stopIfTrue="1">
      <formula>WEEKDAY(T$4)=6</formula>
    </cfRule>
  </conditionalFormatting>
  <conditionalFormatting sqref="U59">
    <cfRule type="expression" dxfId="2883" priority="2999" stopIfTrue="1">
      <formula>T$4&lt;TODAY()</formula>
    </cfRule>
    <cfRule type="expression" dxfId="2882" priority="3000" stopIfTrue="1">
      <formula>WEEKDAY(T$4)=6</formula>
    </cfRule>
  </conditionalFormatting>
  <conditionalFormatting sqref="U59">
    <cfRule type="expression" dxfId="2881" priority="2997" stopIfTrue="1">
      <formula>T$4&lt;TODAY()</formula>
    </cfRule>
    <cfRule type="expression" dxfId="2880" priority="2998" stopIfTrue="1">
      <formula>WEEKDAY(T$4)=6</formula>
    </cfRule>
  </conditionalFormatting>
  <conditionalFormatting sqref="U59">
    <cfRule type="expression" dxfId="2879" priority="2995" stopIfTrue="1">
      <formula>T$4&lt;TODAY()</formula>
    </cfRule>
    <cfRule type="expression" dxfId="2878" priority="2996" stopIfTrue="1">
      <formula>WEEKDAY(T$4)=6</formula>
    </cfRule>
  </conditionalFormatting>
  <conditionalFormatting sqref="U59">
    <cfRule type="expression" dxfId="2877" priority="2993" stopIfTrue="1">
      <formula>T$4&lt;TODAY()</formula>
    </cfRule>
    <cfRule type="expression" dxfId="2876" priority="2994" stopIfTrue="1">
      <formula>WEEKDAY(T$4)=6</formula>
    </cfRule>
  </conditionalFormatting>
  <conditionalFormatting sqref="U59">
    <cfRule type="expression" dxfId="2875" priority="2991" stopIfTrue="1">
      <formula>T$4&lt;TODAY()</formula>
    </cfRule>
    <cfRule type="expression" dxfId="2874" priority="2992" stopIfTrue="1">
      <formula>WEEKDAY(T$4)=6</formula>
    </cfRule>
  </conditionalFormatting>
  <conditionalFormatting sqref="U59">
    <cfRule type="expression" dxfId="2873" priority="2989" stopIfTrue="1">
      <formula>T$4&lt;TODAY()</formula>
    </cfRule>
    <cfRule type="expression" dxfId="2872" priority="2990" stopIfTrue="1">
      <formula>WEEKDAY(T$4)=6</formula>
    </cfRule>
  </conditionalFormatting>
  <conditionalFormatting sqref="U59">
    <cfRule type="expression" dxfId="2871" priority="2987" stopIfTrue="1">
      <formula>T$4&lt;TODAY()</formula>
    </cfRule>
    <cfRule type="expression" dxfId="2870" priority="2988" stopIfTrue="1">
      <formula>WEEKDAY(T$4)=6</formula>
    </cfRule>
  </conditionalFormatting>
  <conditionalFormatting sqref="U59">
    <cfRule type="expression" dxfId="2869" priority="2985" stopIfTrue="1">
      <formula>T$4&lt;TODAY()</formula>
    </cfRule>
    <cfRule type="expression" dxfId="2868" priority="2986" stopIfTrue="1">
      <formula>WEEKDAY(T$4)=6</formula>
    </cfRule>
  </conditionalFormatting>
  <conditionalFormatting sqref="X59">
    <cfRule type="expression" dxfId="2867" priority="2983" stopIfTrue="1">
      <formula>W$4&lt;TODAY()</formula>
    </cfRule>
    <cfRule type="expression" dxfId="2866" priority="2984" stopIfTrue="1">
      <formula>WEEKDAY(W$4)=6</formula>
    </cfRule>
  </conditionalFormatting>
  <conditionalFormatting sqref="X59">
    <cfRule type="expression" dxfId="2865" priority="2981" stopIfTrue="1">
      <formula>W$4&lt;TODAY()</formula>
    </cfRule>
    <cfRule type="expression" dxfId="2864" priority="2982" stopIfTrue="1">
      <formula>WEEKDAY(W$4)=6</formula>
    </cfRule>
  </conditionalFormatting>
  <conditionalFormatting sqref="X59">
    <cfRule type="expression" dxfId="2863" priority="2979" stopIfTrue="1">
      <formula>W$4&lt;TODAY()</formula>
    </cfRule>
    <cfRule type="expression" dxfId="2862" priority="2980" stopIfTrue="1">
      <formula>WEEKDAY(W$4)=6</formula>
    </cfRule>
  </conditionalFormatting>
  <conditionalFormatting sqref="X59">
    <cfRule type="expression" dxfId="2861" priority="2977" stopIfTrue="1">
      <formula>W$4&lt;TODAY()</formula>
    </cfRule>
    <cfRule type="expression" dxfId="2860" priority="2978" stopIfTrue="1">
      <formula>WEEKDAY(W$4)=6</formula>
    </cfRule>
  </conditionalFormatting>
  <conditionalFormatting sqref="X59">
    <cfRule type="expression" dxfId="2859" priority="2975" stopIfTrue="1">
      <formula>W$4&lt;TODAY()</formula>
    </cfRule>
    <cfRule type="expression" dxfId="2858" priority="2976" stopIfTrue="1">
      <formula>WEEKDAY(W$4)=6</formula>
    </cfRule>
  </conditionalFormatting>
  <conditionalFormatting sqref="X59">
    <cfRule type="expression" dxfId="2857" priority="2973" stopIfTrue="1">
      <formula>W$4&lt;TODAY()</formula>
    </cfRule>
    <cfRule type="expression" dxfId="2856" priority="2974" stopIfTrue="1">
      <formula>WEEKDAY(W$4)=6</formula>
    </cfRule>
  </conditionalFormatting>
  <conditionalFormatting sqref="X59">
    <cfRule type="expression" dxfId="2855" priority="2971" stopIfTrue="1">
      <formula>W$4&lt;TODAY()</formula>
    </cfRule>
    <cfRule type="expression" dxfId="2854" priority="2972" stopIfTrue="1">
      <formula>WEEKDAY(W$4)=6</formula>
    </cfRule>
  </conditionalFormatting>
  <conditionalFormatting sqref="X59">
    <cfRule type="expression" dxfId="2853" priority="2969" stopIfTrue="1">
      <formula>W$4&lt;TODAY()</formula>
    </cfRule>
    <cfRule type="expression" dxfId="2852" priority="2970" stopIfTrue="1">
      <formula>WEEKDAY(W$4)=6</formula>
    </cfRule>
  </conditionalFormatting>
  <conditionalFormatting sqref="X59">
    <cfRule type="expression" dxfId="2851" priority="2967" stopIfTrue="1">
      <formula>W$4&lt;TODAY()</formula>
    </cfRule>
    <cfRule type="expression" dxfId="2850" priority="2968" stopIfTrue="1">
      <formula>WEEKDAY(W$4)=6</formula>
    </cfRule>
  </conditionalFormatting>
  <conditionalFormatting sqref="AA59">
    <cfRule type="expression" dxfId="2849" priority="2965" stopIfTrue="1">
      <formula>Z$4&lt;TODAY()</formula>
    </cfRule>
    <cfRule type="expression" dxfId="2848" priority="2966" stopIfTrue="1">
      <formula>WEEKDAY(Z$4)=6</formula>
    </cfRule>
  </conditionalFormatting>
  <conditionalFormatting sqref="AA59">
    <cfRule type="expression" dxfId="2847" priority="2963" stopIfTrue="1">
      <formula>Z$4&lt;TODAY()</formula>
    </cfRule>
    <cfRule type="expression" dxfId="2846" priority="2964" stopIfTrue="1">
      <formula>WEEKDAY(Z$4)=6</formula>
    </cfRule>
  </conditionalFormatting>
  <conditionalFormatting sqref="AA59">
    <cfRule type="expression" dxfId="2845" priority="2961" stopIfTrue="1">
      <formula>Z$4&lt;TODAY()</formula>
    </cfRule>
    <cfRule type="expression" dxfId="2844" priority="2962" stopIfTrue="1">
      <formula>WEEKDAY(Z$4)=6</formula>
    </cfRule>
  </conditionalFormatting>
  <conditionalFormatting sqref="AA59">
    <cfRule type="expression" dxfId="2843" priority="2959" stopIfTrue="1">
      <formula>Z$4&lt;TODAY()</formula>
    </cfRule>
    <cfRule type="expression" dxfId="2842" priority="2960" stopIfTrue="1">
      <formula>WEEKDAY(Z$4)=6</formula>
    </cfRule>
  </conditionalFormatting>
  <conditionalFormatting sqref="AA59">
    <cfRule type="expression" dxfId="2841" priority="2957" stopIfTrue="1">
      <formula>Z$4&lt;TODAY()</formula>
    </cfRule>
    <cfRule type="expression" dxfId="2840" priority="2958" stopIfTrue="1">
      <formula>WEEKDAY(Z$4)=6</formula>
    </cfRule>
  </conditionalFormatting>
  <conditionalFormatting sqref="AA59">
    <cfRule type="expression" dxfId="2839" priority="2955" stopIfTrue="1">
      <formula>Z$4&lt;TODAY()</formula>
    </cfRule>
    <cfRule type="expression" dxfId="2838" priority="2956" stopIfTrue="1">
      <formula>WEEKDAY(Z$4)=6</formula>
    </cfRule>
  </conditionalFormatting>
  <conditionalFormatting sqref="AA59">
    <cfRule type="expression" dxfId="2837" priority="2953" stopIfTrue="1">
      <formula>Z$4&lt;TODAY()</formula>
    </cfRule>
    <cfRule type="expression" dxfId="2836" priority="2954" stopIfTrue="1">
      <formula>WEEKDAY(Z$4)=6</formula>
    </cfRule>
  </conditionalFormatting>
  <conditionalFormatting sqref="AA59">
    <cfRule type="expression" dxfId="2835" priority="2951" stopIfTrue="1">
      <formula>Z$4&lt;TODAY()</formula>
    </cfRule>
    <cfRule type="expression" dxfId="2834" priority="2952" stopIfTrue="1">
      <formula>WEEKDAY(Z$4)=6</formula>
    </cfRule>
  </conditionalFormatting>
  <conditionalFormatting sqref="AA59">
    <cfRule type="expression" dxfId="2833" priority="2949" stopIfTrue="1">
      <formula>Z$4&lt;TODAY()</formula>
    </cfRule>
    <cfRule type="expression" dxfId="2832" priority="2950" stopIfTrue="1">
      <formula>WEEKDAY(Z$4)=6</formula>
    </cfRule>
  </conditionalFormatting>
  <conditionalFormatting sqref="AC57">
    <cfRule type="expression" dxfId="2831" priority="2937" stopIfTrue="1">
      <formula>AC$4&lt;TODAY()</formula>
    </cfRule>
    <cfRule type="expression" dxfId="2830" priority="2938" stopIfTrue="1">
      <formula>WEEKDAY(AC$4)=6</formula>
    </cfRule>
  </conditionalFormatting>
  <conditionalFormatting sqref="AE57">
    <cfRule type="expression" dxfId="2829" priority="2939" stopIfTrue="1">
      <formula>AC$4&lt;TODAY()</formula>
    </cfRule>
    <cfRule type="expression" dxfId="2828" priority="2940" stopIfTrue="1">
      <formula>WEEKDAY(AC$4)=6</formula>
    </cfRule>
  </conditionalFormatting>
  <conditionalFormatting sqref="AD54">
    <cfRule type="expression" dxfId="2827" priority="2927" stopIfTrue="1">
      <formula>AC$4&lt;TODAY()</formula>
    </cfRule>
    <cfRule type="expression" dxfId="2826" priority="2928" stopIfTrue="1">
      <formula>WEEKDAY(AC$4)=6</formula>
    </cfRule>
  </conditionalFormatting>
  <conditionalFormatting sqref="AD54">
    <cfRule type="expression" dxfId="2825" priority="2925" stopIfTrue="1">
      <formula>AC$4&lt;TODAY()</formula>
    </cfRule>
    <cfRule type="expression" dxfId="2824" priority="2926" stopIfTrue="1">
      <formula>WEEKDAY(AC$4)=6</formula>
    </cfRule>
  </conditionalFormatting>
  <conditionalFormatting sqref="AD54">
    <cfRule type="expression" dxfId="2823" priority="2923" stopIfTrue="1">
      <formula>AC$4&lt;TODAY()</formula>
    </cfRule>
    <cfRule type="expression" dxfId="2822" priority="2924" stopIfTrue="1">
      <formula>WEEKDAY(AC$4)=6</formula>
    </cfRule>
  </conditionalFormatting>
  <conditionalFormatting sqref="AD54">
    <cfRule type="expression" dxfId="2821" priority="2921" stopIfTrue="1">
      <formula>AC$4&lt;TODAY()</formula>
    </cfRule>
    <cfRule type="expression" dxfId="2820" priority="2922" stopIfTrue="1">
      <formula>WEEKDAY(AC$4)=6</formula>
    </cfRule>
  </conditionalFormatting>
  <conditionalFormatting sqref="AD55">
    <cfRule type="expression" dxfId="2819" priority="2919" stopIfTrue="1">
      <formula>AC$4&lt;TODAY()</formula>
    </cfRule>
    <cfRule type="expression" dxfId="2818" priority="2920" stopIfTrue="1">
      <formula>WEEKDAY(AC$4)=6</formula>
    </cfRule>
  </conditionalFormatting>
  <conditionalFormatting sqref="AD55">
    <cfRule type="expression" dxfId="2817" priority="2917" stopIfTrue="1">
      <formula>AC$4&lt;TODAY()</formula>
    </cfRule>
    <cfRule type="expression" dxfId="2816" priority="2918" stopIfTrue="1">
      <formula>WEEKDAY(AC$4)=6</formula>
    </cfRule>
  </conditionalFormatting>
  <conditionalFormatting sqref="AD55">
    <cfRule type="expression" dxfId="2815" priority="2915" stopIfTrue="1">
      <formula>AC$4&lt;TODAY()</formula>
    </cfRule>
    <cfRule type="expression" dxfId="2814" priority="2916" stopIfTrue="1">
      <formula>WEEKDAY(AC$4)=6</formula>
    </cfRule>
  </conditionalFormatting>
  <conditionalFormatting sqref="AD55">
    <cfRule type="expression" dxfId="2813" priority="2913" stopIfTrue="1">
      <formula>AC$4&lt;TODAY()</formula>
    </cfRule>
    <cfRule type="expression" dxfId="2812" priority="2914" stopIfTrue="1">
      <formula>WEEKDAY(AC$4)=6</formula>
    </cfRule>
  </conditionalFormatting>
  <conditionalFormatting sqref="AE58">
    <cfRule type="expression" dxfId="2811" priority="2911" stopIfTrue="1">
      <formula>AC$4&lt;TODAY()</formula>
    </cfRule>
    <cfRule type="expression" dxfId="2810" priority="2912" stopIfTrue="1">
      <formula>WEEKDAY(AC$4)=6</formula>
    </cfRule>
  </conditionalFormatting>
  <conditionalFormatting sqref="AC58">
    <cfRule type="expression" dxfId="2809" priority="2909" stopIfTrue="1">
      <formula>AC$4&lt;TODAY()</formula>
    </cfRule>
    <cfRule type="expression" dxfId="2808" priority="2910" stopIfTrue="1">
      <formula>WEEKDAY(AC$4)=6</formula>
    </cfRule>
  </conditionalFormatting>
  <conditionalFormatting sqref="AD58">
    <cfRule type="expression" dxfId="2807" priority="2907" stopIfTrue="1">
      <formula>AC$4&lt;TODAY()</formula>
    </cfRule>
    <cfRule type="expression" dxfId="2806" priority="2908" stopIfTrue="1">
      <formula>WEEKDAY(AC$4)=6</formula>
    </cfRule>
  </conditionalFormatting>
  <conditionalFormatting sqref="AC59">
    <cfRule type="expression" dxfId="2805" priority="2903" stopIfTrue="1">
      <formula>AC$4&lt;TODAY()</formula>
    </cfRule>
    <cfRule type="expression" dxfId="2804" priority="2904" stopIfTrue="1">
      <formula>WEEKDAY(AC$4)=6</formula>
    </cfRule>
  </conditionalFormatting>
  <conditionalFormatting sqref="AE59">
    <cfRule type="expression" dxfId="2803" priority="2905" stopIfTrue="1">
      <formula>AC$4&lt;TODAY()</formula>
    </cfRule>
    <cfRule type="expression" dxfId="2802" priority="2906" stopIfTrue="1">
      <formula>WEEKDAY(AC$4)=6</formula>
    </cfRule>
  </conditionalFormatting>
  <conditionalFormatting sqref="AD59">
    <cfRule type="expression" dxfId="2801" priority="2901" stopIfTrue="1">
      <formula>AC$4&lt;TODAY()</formula>
    </cfRule>
    <cfRule type="expression" dxfId="2800" priority="2902" stopIfTrue="1">
      <formula>WEEKDAY(AC$4)=6</formula>
    </cfRule>
  </conditionalFormatting>
  <conditionalFormatting sqref="AD59">
    <cfRule type="expression" dxfId="2799" priority="2899" stopIfTrue="1">
      <formula>AC$4&lt;TODAY()</formula>
    </cfRule>
    <cfRule type="expression" dxfId="2798" priority="2900" stopIfTrue="1">
      <formula>WEEKDAY(AC$4)=6</formula>
    </cfRule>
  </conditionalFormatting>
  <conditionalFormatting sqref="AD59">
    <cfRule type="expression" dxfId="2797" priority="2897" stopIfTrue="1">
      <formula>AC$4&lt;TODAY()</formula>
    </cfRule>
    <cfRule type="expression" dxfId="2796" priority="2898" stopIfTrue="1">
      <formula>WEEKDAY(AC$4)=6</formula>
    </cfRule>
  </conditionalFormatting>
  <conditionalFormatting sqref="AD59">
    <cfRule type="expression" dxfId="2795" priority="2895" stopIfTrue="1">
      <formula>AC$4&lt;TODAY()</formula>
    </cfRule>
    <cfRule type="expression" dxfId="2794" priority="2896" stopIfTrue="1">
      <formula>WEEKDAY(AC$4)=6</formula>
    </cfRule>
  </conditionalFormatting>
  <conditionalFormatting sqref="X56">
    <cfRule type="expression" dxfId="2793" priority="2877" stopIfTrue="1">
      <formula>W$4&lt;TODAY()</formula>
    </cfRule>
    <cfRule type="expression" dxfId="2792" priority="2878" stopIfTrue="1">
      <formula>WEEKDAY(W$4)=6</formula>
    </cfRule>
  </conditionalFormatting>
  <conditionalFormatting sqref="X56">
    <cfRule type="expression" dxfId="2791" priority="2875" stopIfTrue="1">
      <formula>W$4&lt;TODAY()</formula>
    </cfRule>
    <cfRule type="expression" dxfId="2790" priority="2876" stopIfTrue="1">
      <formula>WEEKDAY(W$4)=6</formula>
    </cfRule>
  </conditionalFormatting>
  <conditionalFormatting sqref="X56">
    <cfRule type="expression" dxfId="2789" priority="2873" stopIfTrue="1">
      <formula>W$4&lt;TODAY()</formula>
    </cfRule>
    <cfRule type="expression" dxfId="2788" priority="2874" stopIfTrue="1">
      <formula>WEEKDAY(W$4)=6</formula>
    </cfRule>
  </conditionalFormatting>
  <conditionalFormatting sqref="X56">
    <cfRule type="expression" dxfId="2787" priority="2871" stopIfTrue="1">
      <formula>W$4&lt;TODAY()</formula>
    </cfRule>
    <cfRule type="expression" dxfId="2786" priority="2872" stopIfTrue="1">
      <formula>WEEKDAY(W$4)=6</formula>
    </cfRule>
  </conditionalFormatting>
  <conditionalFormatting sqref="Y55">
    <cfRule type="expression" dxfId="2785" priority="2869" stopIfTrue="1">
      <formula>W$4&lt;TODAY()</formula>
    </cfRule>
    <cfRule type="expression" dxfId="2784" priority="2870" stopIfTrue="1">
      <formula>WEEKDAY(W$4)=6</formula>
    </cfRule>
  </conditionalFormatting>
  <conditionalFormatting sqref="AA52">
    <cfRule type="expression" dxfId="2783" priority="2855" stopIfTrue="1">
      <formula>Z$4&lt;TODAY()</formula>
    </cfRule>
    <cfRule type="expression" dxfId="2782" priority="2856" stopIfTrue="1">
      <formula>WEEKDAY(Z$4)=6</formula>
    </cfRule>
  </conditionalFormatting>
  <conditionalFormatting sqref="AA52">
    <cfRule type="expression" dxfId="2781" priority="2853" stopIfTrue="1">
      <formula>Z$4&lt;TODAY()</formula>
    </cfRule>
    <cfRule type="expression" dxfId="2780" priority="2854" stopIfTrue="1">
      <formula>WEEKDAY(Z$4)=6</formula>
    </cfRule>
  </conditionalFormatting>
  <conditionalFormatting sqref="AA52">
    <cfRule type="expression" dxfId="2779" priority="2851" stopIfTrue="1">
      <formula>Z$4&lt;TODAY()</formula>
    </cfRule>
    <cfRule type="expression" dxfId="2778" priority="2852" stopIfTrue="1">
      <formula>WEEKDAY(Z$4)=6</formula>
    </cfRule>
  </conditionalFormatting>
  <conditionalFormatting sqref="AA52">
    <cfRule type="expression" dxfId="2777" priority="2849" stopIfTrue="1">
      <formula>Z$4&lt;TODAY()</formula>
    </cfRule>
    <cfRule type="expression" dxfId="2776" priority="2850" stopIfTrue="1">
      <formula>WEEKDAY(Z$4)=6</formula>
    </cfRule>
  </conditionalFormatting>
  <conditionalFormatting sqref="AA50:AA51">
    <cfRule type="expression" dxfId="2775" priority="2847" stopIfTrue="1">
      <formula>Z$4&lt;TODAY()</formula>
    </cfRule>
    <cfRule type="expression" dxfId="2774" priority="2848" stopIfTrue="1">
      <formula>WEEKDAY(Z$4)=6</formula>
    </cfRule>
  </conditionalFormatting>
  <conditionalFormatting sqref="AB50:AB51">
    <cfRule type="expression" dxfId="2773" priority="2845" stopIfTrue="1">
      <formula>Z$4&lt;TODAY()</formula>
    </cfRule>
    <cfRule type="expression" dxfId="2772" priority="2846" stopIfTrue="1">
      <formula>WEEKDAY(Z$4)=6</formula>
    </cfRule>
  </conditionalFormatting>
  <conditionalFormatting sqref="N40:P40">
    <cfRule type="expression" dxfId="2771" priority="2836" stopIfTrue="1">
      <formula>N$4&lt;TODAY()</formula>
    </cfRule>
  </conditionalFormatting>
  <conditionalFormatting sqref="N40:P40">
    <cfRule type="expression" dxfId="2770" priority="2835" stopIfTrue="1">
      <formula>N$4&lt;TODAY()</formula>
    </cfRule>
  </conditionalFormatting>
  <conditionalFormatting sqref="N41:P41">
    <cfRule type="expression" dxfId="2769" priority="2834" stopIfTrue="1">
      <formula>N$4&lt;TODAY()</formula>
    </cfRule>
  </conditionalFormatting>
  <conditionalFormatting sqref="N41:P41">
    <cfRule type="expression" dxfId="2768" priority="2833" stopIfTrue="1">
      <formula>N$4&lt;TODAY()</formula>
    </cfRule>
  </conditionalFormatting>
  <conditionalFormatting sqref="Q40:S40">
    <cfRule type="expression" dxfId="2767" priority="2832" stopIfTrue="1">
      <formula>Q$4&lt;TODAY()</formula>
    </cfRule>
  </conditionalFormatting>
  <conditionalFormatting sqref="Q40:S40">
    <cfRule type="expression" dxfId="2766" priority="2831" stopIfTrue="1">
      <formula>Q$4&lt;TODAY()</formula>
    </cfRule>
  </conditionalFormatting>
  <conditionalFormatting sqref="AA53">
    <cfRule type="expression" dxfId="2765" priority="2829" stopIfTrue="1">
      <formula>Z$4&lt;TODAY()</formula>
    </cfRule>
    <cfRule type="expression" dxfId="2764" priority="2830" stopIfTrue="1">
      <formula>WEEKDAY(Z$4)=6</formula>
    </cfRule>
  </conditionalFormatting>
  <conditionalFormatting sqref="AA53">
    <cfRule type="expression" dxfId="2763" priority="2827" stopIfTrue="1">
      <formula>Z$4&lt;TODAY()</formula>
    </cfRule>
    <cfRule type="expression" dxfId="2762" priority="2828" stopIfTrue="1">
      <formula>WEEKDAY(Z$4)=6</formula>
    </cfRule>
  </conditionalFormatting>
  <conditionalFormatting sqref="AA53">
    <cfRule type="expression" dxfId="2761" priority="2825" stopIfTrue="1">
      <formula>Z$4&lt;TODAY()</formula>
    </cfRule>
    <cfRule type="expression" dxfId="2760" priority="2826" stopIfTrue="1">
      <formula>WEEKDAY(Z$4)=6</formula>
    </cfRule>
  </conditionalFormatting>
  <conditionalFormatting sqref="AA53">
    <cfRule type="expression" dxfId="2759" priority="2823" stopIfTrue="1">
      <formula>Z$4&lt;TODAY()</formula>
    </cfRule>
    <cfRule type="expression" dxfId="2758" priority="2824" stopIfTrue="1">
      <formula>WEEKDAY(Z$4)=6</formula>
    </cfRule>
  </conditionalFormatting>
  <conditionalFormatting sqref="AP49">
    <cfRule type="expression" dxfId="2757" priority="2821" stopIfTrue="1">
      <formula>AO$4&lt;TODAY()</formula>
    </cfRule>
    <cfRule type="expression" dxfId="2756" priority="2822" stopIfTrue="1">
      <formula>WEEKDAY(AO$4)=6</formula>
    </cfRule>
  </conditionalFormatting>
  <conditionalFormatting sqref="AP49">
    <cfRule type="expression" dxfId="2755" priority="2819" stopIfTrue="1">
      <formula>AO$4&lt;TODAY()</formula>
    </cfRule>
    <cfRule type="expression" dxfId="2754" priority="2820" stopIfTrue="1">
      <formula>WEEKDAY(AO$4)=6</formula>
    </cfRule>
  </conditionalFormatting>
  <conditionalFormatting sqref="AP49">
    <cfRule type="expression" dxfId="2753" priority="2817" stopIfTrue="1">
      <formula>AO$4&lt;TODAY()</formula>
    </cfRule>
    <cfRule type="expression" dxfId="2752" priority="2818" stopIfTrue="1">
      <formula>WEEKDAY(AO$4)=6</formula>
    </cfRule>
  </conditionalFormatting>
  <conditionalFormatting sqref="AP49">
    <cfRule type="expression" dxfId="2751" priority="2815" stopIfTrue="1">
      <formula>AO$4&lt;TODAY()</formula>
    </cfRule>
    <cfRule type="expression" dxfId="2750" priority="2816" stopIfTrue="1">
      <formula>WEEKDAY(AO$4)=6</formula>
    </cfRule>
  </conditionalFormatting>
  <conditionalFormatting sqref="AP50">
    <cfRule type="expression" dxfId="2749" priority="2813" stopIfTrue="1">
      <formula>AO$4&lt;TODAY()</formula>
    </cfRule>
    <cfRule type="expression" dxfId="2748" priority="2814" stopIfTrue="1">
      <formula>WEEKDAY(AO$4)=6</formula>
    </cfRule>
  </conditionalFormatting>
  <conditionalFormatting sqref="AP50">
    <cfRule type="expression" dxfId="2747" priority="2811" stopIfTrue="1">
      <formula>AO$4&lt;TODAY()</formula>
    </cfRule>
    <cfRule type="expression" dxfId="2746" priority="2812" stopIfTrue="1">
      <formula>WEEKDAY(AO$4)=6</formula>
    </cfRule>
  </conditionalFormatting>
  <conditionalFormatting sqref="AP50">
    <cfRule type="expression" dxfId="2745" priority="2809" stopIfTrue="1">
      <formula>AO$4&lt;TODAY()</formula>
    </cfRule>
    <cfRule type="expression" dxfId="2744" priority="2810" stopIfTrue="1">
      <formula>WEEKDAY(AO$4)=6</formula>
    </cfRule>
  </conditionalFormatting>
  <conditionalFormatting sqref="AP50">
    <cfRule type="expression" dxfId="2743" priority="2807" stopIfTrue="1">
      <formula>AO$4&lt;TODAY()</formula>
    </cfRule>
    <cfRule type="expression" dxfId="2742" priority="2808" stopIfTrue="1">
      <formula>WEEKDAY(AO$4)=6</formula>
    </cfRule>
  </conditionalFormatting>
  <conditionalFormatting sqref="T42">
    <cfRule type="expression" dxfId="2741" priority="2806" stopIfTrue="1">
      <formula>T$4&lt;TODAY()</formula>
    </cfRule>
  </conditionalFormatting>
  <conditionalFormatting sqref="T42:V42">
    <cfRule type="expression" dxfId="2740" priority="2805" stopIfTrue="1">
      <formula>T$4&lt;TODAY()</formula>
    </cfRule>
  </conditionalFormatting>
  <conditionalFormatting sqref="U52">
    <cfRule type="expression" dxfId="2739" priority="2803" stopIfTrue="1">
      <formula>T$4&lt;TODAY()</formula>
    </cfRule>
    <cfRule type="expression" dxfId="2738" priority="2804" stopIfTrue="1">
      <formula>WEEKDAY(T$4)=6</formula>
    </cfRule>
  </conditionalFormatting>
  <conditionalFormatting sqref="U52">
    <cfRule type="expression" dxfId="2737" priority="2801" stopIfTrue="1">
      <formula>T$4&lt;TODAY()</formula>
    </cfRule>
    <cfRule type="expression" dxfId="2736" priority="2802" stopIfTrue="1">
      <formula>WEEKDAY(T$4)=6</formula>
    </cfRule>
  </conditionalFormatting>
  <conditionalFormatting sqref="U52">
    <cfRule type="expression" dxfId="2735" priority="2799" stopIfTrue="1">
      <formula>T$4&lt;TODAY()</formula>
    </cfRule>
    <cfRule type="expression" dxfId="2734" priority="2800" stopIfTrue="1">
      <formula>WEEKDAY(T$4)=6</formula>
    </cfRule>
  </conditionalFormatting>
  <conditionalFormatting sqref="U52">
    <cfRule type="expression" dxfId="2733" priority="2797" stopIfTrue="1">
      <formula>T$4&lt;TODAY()</formula>
    </cfRule>
    <cfRule type="expression" dxfId="2732" priority="2798" stopIfTrue="1">
      <formula>WEEKDAY(T$4)=6</formula>
    </cfRule>
  </conditionalFormatting>
  <conditionalFormatting sqref="Z32:AB34">
    <cfRule type="expression" dxfId="2731" priority="2796" stopIfTrue="1">
      <formula>Z$4&lt;TODAY()</formula>
    </cfRule>
  </conditionalFormatting>
  <conditionalFormatting sqref="W43:W45">
    <cfRule type="expression" dxfId="2730" priority="2795" stopIfTrue="1">
      <formula>W$4&lt;TODAY()</formula>
    </cfRule>
  </conditionalFormatting>
  <conditionalFormatting sqref="W43:Y45">
    <cfRule type="expression" dxfId="2729" priority="2794" stopIfTrue="1">
      <formula>W$4&lt;TODAY()</formula>
    </cfRule>
  </conditionalFormatting>
  <conditionalFormatting sqref="W42">
    <cfRule type="expression" dxfId="2728" priority="2793" stopIfTrue="1">
      <formula>W$4&lt;TODAY()</formula>
    </cfRule>
  </conditionalFormatting>
  <conditionalFormatting sqref="W42:Y42">
    <cfRule type="expression" dxfId="2727" priority="2792" stopIfTrue="1">
      <formula>W$4&lt;TODAY()</formula>
    </cfRule>
  </conditionalFormatting>
  <conditionalFormatting sqref="BF52:BF53">
    <cfRule type="expression" dxfId="2726" priority="2790" stopIfTrue="1">
      <formula>BD$4&lt;TODAY()</formula>
    </cfRule>
    <cfRule type="expression" dxfId="2725" priority="2791" stopIfTrue="1">
      <formula>WEEKDAY(BD$4)=6</formula>
    </cfRule>
  </conditionalFormatting>
  <conditionalFormatting sqref="BE53">
    <cfRule type="expression" dxfId="2724" priority="2788" stopIfTrue="1">
      <formula>BD$4&lt;TODAY()</formula>
    </cfRule>
    <cfRule type="expression" dxfId="2723" priority="2789" stopIfTrue="1">
      <formula>WEEKDAY(BD$4)=6</formula>
    </cfRule>
  </conditionalFormatting>
  <conditionalFormatting sqref="BE53">
    <cfRule type="expression" dxfId="2722" priority="2786" stopIfTrue="1">
      <formula>BD$4&lt;TODAY()</formula>
    </cfRule>
    <cfRule type="expression" dxfId="2721" priority="2787" stopIfTrue="1">
      <formula>WEEKDAY(BD$4)=6</formula>
    </cfRule>
  </conditionalFormatting>
  <conditionalFormatting sqref="BE53">
    <cfRule type="expression" dxfId="2720" priority="2784" stopIfTrue="1">
      <formula>BD$4&lt;TODAY()</formula>
    </cfRule>
    <cfRule type="expression" dxfId="2719" priority="2785" stopIfTrue="1">
      <formula>WEEKDAY(BD$4)=6</formula>
    </cfRule>
  </conditionalFormatting>
  <conditionalFormatting sqref="BE53">
    <cfRule type="expression" dxfId="2718" priority="2782" stopIfTrue="1">
      <formula>BD$4&lt;TODAY()</formula>
    </cfRule>
    <cfRule type="expression" dxfId="2717" priority="2783" stopIfTrue="1">
      <formula>WEEKDAY(BD$4)=6</formula>
    </cfRule>
  </conditionalFormatting>
  <conditionalFormatting sqref="BE53">
    <cfRule type="expression" dxfId="2716" priority="2780" stopIfTrue="1">
      <formula>BD$4&lt;TODAY()</formula>
    </cfRule>
    <cfRule type="expression" dxfId="2715" priority="2781" stopIfTrue="1">
      <formula>WEEKDAY(BD$4)=6</formula>
    </cfRule>
  </conditionalFormatting>
  <conditionalFormatting sqref="BE53">
    <cfRule type="expression" dxfId="2714" priority="2778" stopIfTrue="1">
      <formula>BD$4&lt;TODAY()</formula>
    </cfRule>
    <cfRule type="expression" dxfId="2713" priority="2779" stopIfTrue="1">
      <formula>WEEKDAY(BD$4)=6</formula>
    </cfRule>
  </conditionalFormatting>
  <conditionalFormatting sqref="BE53">
    <cfRule type="expression" dxfId="2712" priority="2776" stopIfTrue="1">
      <formula>BD$4&lt;TODAY()</formula>
    </cfRule>
    <cfRule type="expression" dxfId="2711" priority="2777" stopIfTrue="1">
      <formula>WEEKDAY(BD$4)=6</formula>
    </cfRule>
  </conditionalFormatting>
  <conditionalFormatting sqref="BE53">
    <cfRule type="expression" dxfId="2710" priority="2774" stopIfTrue="1">
      <formula>BD$4&lt;TODAY()</formula>
    </cfRule>
    <cfRule type="expression" dxfId="2709" priority="2775" stopIfTrue="1">
      <formula>WEEKDAY(BD$4)=6</formula>
    </cfRule>
  </conditionalFormatting>
  <conditionalFormatting sqref="BE53">
    <cfRule type="expression" dxfId="2708" priority="2772" stopIfTrue="1">
      <formula>BD$4&lt;TODAY()</formula>
    </cfRule>
    <cfRule type="expression" dxfId="2707" priority="2773" stopIfTrue="1">
      <formula>WEEKDAY(BD$4)=6</formula>
    </cfRule>
  </conditionalFormatting>
  <conditionalFormatting sqref="BE53">
    <cfRule type="expression" dxfId="2706" priority="2770" stopIfTrue="1">
      <formula>BD$4&lt;TODAY()</formula>
    </cfRule>
    <cfRule type="expression" dxfId="2705" priority="2771" stopIfTrue="1">
      <formula>WEEKDAY(BD$4)=6</formula>
    </cfRule>
  </conditionalFormatting>
  <conditionalFormatting sqref="BE52">
    <cfRule type="expression" dxfId="2704" priority="2768" stopIfTrue="1">
      <formula>BD$4&lt;TODAY()</formula>
    </cfRule>
    <cfRule type="expression" dxfId="2703" priority="2769" stopIfTrue="1">
      <formula>WEEKDAY(BD$4)=6</formula>
    </cfRule>
  </conditionalFormatting>
  <conditionalFormatting sqref="BE52">
    <cfRule type="expression" dxfId="2702" priority="2766" stopIfTrue="1">
      <formula>BD$4&lt;TODAY()</formula>
    </cfRule>
    <cfRule type="expression" dxfId="2701" priority="2767" stopIfTrue="1">
      <formula>WEEKDAY(BD$4)=6</formula>
    </cfRule>
  </conditionalFormatting>
  <conditionalFormatting sqref="BE52">
    <cfRule type="expression" dxfId="2700" priority="2764" stopIfTrue="1">
      <formula>BD$4&lt;TODAY()</formula>
    </cfRule>
    <cfRule type="expression" dxfId="2699" priority="2765" stopIfTrue="1">
      <formula>WEEKDAY(BD$4)=6</formula>
    </cfRule>
  </conditionalFormatting>
  <conditionalFormatting sqref="BE52">
    <cfRule type="expression" dxfId="2698" priority="2762" stopIfTrue="1">
      <formula>BD$4&lt;TODAY()</formula>
    </cfRule>
    <cfRule type="expression" dxfId="2697" priority="2763" stopIfTrue="1">
      <formula>WEEKDAY(BD$4)=6</formula>
    </cfRule>
  </conditionalFormatting>
  <conditionalFormatting sqref="BE52">
    <cfRule type="expression" dxfId="2696" priority="2760" stopIfTrue="1">
      <formula>BD$4&lt;TODAY()</formula>
    </cfRule>
    <cfRule type="expression" dxfId="2695" priority="2761" stopIfTrue="1">
      <formula>WEEKDAY(BD$4)=6</formula>
    </cfRule>
  </conditionalFormatting>
  <conditionalFormatting sqref="AA55">
    <cfRule type="expression" dxfId="2694" priority="2758" stopIfTrue="1">
      <formula>Z$4&lt;TODAY()</formula>
    </cfRule>
    <cfRule type="expression" dxfId="2693" priority="2759" stopIfTrue="1">
      <formula>WEEKDAY(Z$4)=6</formula>
    </cfRule>
  </conditionalFormatting>
  <conditionalFormatting sqref="AA55">
    <cfRule type="expression" dxfId="2692" priority="2756" stopIfTrue="1">
      <formula>Z$4&lt;TODAY()</formula>
    </cfRule>
    <cfRule type="expression" dxfId="2691" priority="2757" stopIfTrue="1">
      <formula>WEEKDAY(Z$4)=6</formula>
    </cfRule>
  </conditionalFormatting>
  <conditionalFormatting sqref="AA55">
    <cfRule type="expression" dxfId="2690" priority="2754" stopIfTrue="1">
      <formula>Z$4&lt;TODAY()</formula>
    </cfRule>
    <cfRule type="expression" dxfId="2689" priority="2755" stopIfTrue="1">
      <formula>WEEKDAY(Z$4)=6</formula>
    </cfRule>
  </conditionalFormatting>
  <conditionalFormatting sqref="AA55">
    <cfRule type="expression" dxfId="2688" priority="2752" stopIfTrue="1">
      <formula>Z$4&lt;TODAY()</formula>
    </cfRule>
    <cfRule type="expression" dxfId="2687" priority="2753" stopIfTrue="1">
      <formula>WEEKDAY(Z$4)=6</formula>
    </cfRule>
  </conditionalFormatting>
  <conditionalFormatting sqref="AC41 AC43:AC46">
    <cfRule type="expression" dxfId="2686" priority="2751" stopIfTrue="1">
      <formula>AC$4&lt;TODAY()</formula>
    </cfRule>
  </conditionalFormatting>
  <conditionalFormatting sqref="AC41:AE41 AC43:AE46">
    <cfRule type="expression" dxfId="2685" priority="2750" stopIfTrue="1">
      <formula>AC$4&lt;TODAY()</formula>
    </cfRule>
  </conditionalFormatting>
  <conditionalFormatting sqref="AC41 AC43:AC46">
    <cfRule type="expression" dxfId="2684" priority="2749" stopIfTrue="1">
      <formula>AC$4&lt;TODAY()</formula>
    </cfRule>
  </conditionalFormatting>
  <conditionalFormatting sqref="AC41:AE41 AC43:AE46">
    <cfRule type="expression" dxfId="2683" priority="2748" stopIfTrue="1">
      <formula>AC$4&lt;TODAY()</formula>
    </cfRule>
  </conditionalFormatting>
  <conditionalFormatting sqref="AC41">
    <cfRule type="expression" dxfId="2682" priority="2747" stopIfTrue="1">
      <formula>AC$4&lt;TODAY()</formula>
    </cfRule>
  </conditionalFormatting>
  <conditionalFormatting sqref="AC41">
    <cfRule type="expression" dxfId="2681" priority="2746" stopIfTrue="1">
      <formula>AC$4&lt;TODAY()</formula>
    </cfRule>
  </conditionalFormatting>
  <conditionalFormatting sqref="AC41">
    <cfRule type="expression" dxfId="2680" priority="2745" stopIfTrue="1">
      <formula>AC$4&lt;TODAY()</formula>
    </cfRule>
  </conditionalFormatting>
  <conditionalFormatting sqref="AC41">
    <cfRule type="expression" dxfId="2679" priority="2744" stopIfTrue="1">
      <formula>AC$4&lt;TODAY()</formula>
    </cfRule>
  </conditionalFormatting>
  <conditionalFormatting sqref="AC41">
    <cfRule type="expression" dxfId="2678" priority="2743" stopIfTrue="1">
      <formula>AC$4&lt;TODAY()</formula>
    </cfRule>
  </conditionalFormatting>
  <conditionalFormatting sqref="AC41">
    <cfRule type="expression" dxfId="2677" priority="2742" stopIfTrue="1">
      <formula>AC$4&lt;TODAY()</formula>
    </cfRule>
  </conditionalFormatting>
  <conditionalFormatting sqref="AC41">
    <cfRule type="expression" dxfId="2676" priority="2741" stopIfTrue="1">
      <formula>AC$4&lt;TODAY()</formula>
    </cfRule>
  </conditionalFormatting>
  <conditionalFormatting sqref="AC41">
    <cfRule type="expression" dxfId="2675" priority="2740" stopIfTrue="1">
      <formula>AC$4&lt;TODAY()</formula>
    </cfRule>
  </conditionalFormatting>
  <conditionalFormatting sqref="AC41">
    <cfRule type="expression" dxfId="2674" priority="2739" stopIfTrue="1">
      <formula>AC$4&lt;TODAY()</formula>
    </cfRule>
  </conditionalFormatting>
  <conditionalFormatting sqref="AC41">
    <cfRule type="expression" dxfId="2673" priority="2738" stopIfTrue="1">
      <formula>AC$4&lt;TODAY()</formula>
    </cfRule>
  </conditionalFormatting>
  <conditionalFormatting sqref="AC42:AE42">
    <cfRule type="expression" dxfId="2672" priority="2737" stopIfTrue="1">
      <formula>AC$4&lt;TODAY()</formula>
    </cfRule>
  </conditionalFormatting>
  <conditionalFormatting sqref="AC42:AE42">
    <cfRule type="expression" dxfId="2671" priority="2736" stopIfTrue="1">
      <formula>AC$4&lt;TODAY()</formula>
    </cfRule>
  </conditionalFormatting>
  <conditionalFormatting sqref="AD57">
    <cfRule type="expression" dxfId="2670" priority="2734" stopIfTrue="1">
      <formula>AC$4&lt;TODAY()</formula>
    </cfRule>
    <cfRule type="expression" dxfId="2669" priority="2735" stopIfTrue="1">
      <formula>WEEKDAY(AC$4)=6</formula>
    </cfRule>
  </conditionalFormatting>
  <conditionalFormatting sqref="AD57">
    <cfRule type="expression" dxfId="2668" priority="2732" stopIfTrue="1">
      <formula>AC$4&lt;TODAY()</formula>
    </cfRule>
    <cfRule type="expression" dxfId="2667" priority="2733" stopIfTrue="1">
      <formula>WEEKDAY(AC$4)=6</formula>
    </cfRule>
  </conditionalFormatting>
  <conditionalFormatting sqref="AD57">
    <cfRule type="expression" dxfId="2666" priority="2730" stopIfTrue="1">
      <formula>AC$4&lt;TODAY()</formula>
    </cfRule>
    <cfRule type="expression" dxfId="2665" priority="2731" stopIfTrue="1">
      <formula>WEEKDAY(AC$4)=6</formula>
    </cfRule>
  </conditionalFormatting>
  <conditionalFormatting sqref="AD57">
    <cfRule type="expression" dxfId="2664" priority="2728" stopIfTrue="1">
      <formula>AC$4&lt;TODAY()</formula>
    </cfRule>
    <cfRule type="expression" dxfId="2663" priority="2729" stopIfTrue="1">
      <formula>WEEKDAY(AC$4)=6</formula>
    </cfRule>
  </conditionalFormatting>
  <conditionalFormatting sqref="AO53">
    <cfRule type="expression" dxfId="2662" priority="2724" stopIfTrue="1">
      <formula>AO$4&lt;TODAY()</formula>
    </cfRule>
    <cfRule type="expression" dxfId="2661" priority="2725" stopIfTrue="1">
      <formula>WEEKDAY(AO$4)=6</formula>
    </cfRule>
  </conditionalFormatting>
  <conditionalFormatting sqref="AQ54">
    <cfRule type="expression" dxfId="2660" priority="2726" stopIfTrue="1">
      <formula>AO$4&lt;TODAY()</formula>
    </cfRule>
    <cfRule type="expression" dxfId="2659" priority="2727" stopIfTrue="1">
      <formula>WEEKDAY(AO$4)=6</formula>
    </cfRule>
  </conditionalFormatting>
  <conditionalFormatting sqref="AO54">
    <cfRule type="expression" dxfId="2658" priority="2720" stopIfTrue="1">
      <formula>AO$4&lt;TODAY()</formula>
    </cfRule>
    <cfRule type="expression" dxfId="2657" priority="2721" stopIfTrue="1">
      <formula>WEEKDAY(AO$4)=6</formula>
    </cfRule>
  </conditionalFormatting>
  <conditionalFormatting sqref="AP54">
    <cfRule type="expression" dxfId="2656" priority="2722" stopIfTrue="1">
      <formula>AO$4&lt;TODAY()</formula>
    </cfRule>
    <cfRule type="expression" dxfId="2655" priority="2723" stopIfTrue="1">
      <formula>WEEKDAY(AO$4)=6</formula>
    </cfRule>
  </conditionalFormatting>
  <conditionalFormatting sqref="AO54">
    <cfRule type="expression" dxfId="2654" priority="2716" stopIfTrue="1">
      <formula>AO$4&lt;TODAY()</formula>
    </cfRule>
    <cfRule type="expression" dxfId="2653" priority="2717" stopIfTrue="1">
      <formula>WEEKDAY(AO$4)=6</formula>
    </cfRule>
  </conditionalFormatting>
  <conditionalFormatting sqref="AP54">
    <cfRule type="expression" dxfId="2652" priority="2718" stopIfTrue="1">
      <formula>AO$4&lt;TODAY()</formula>
    </cfRule>
    <cfRule type="expression" dxfId="2651" priority="2719" stopIfTrue="1">
      <formula>WEEKDAY(AO$4)=6</formula>
    </cfRule>
  </conditionalFormatting>
  <conditionalFormatting sqref="AO54">
    <cfRule type="expression" dxfId="2650" priority="2714" stopIfTrue="1">
      <formula>AO$4&lt;TODAY()</formula>
    </cfRule>
    <cfRule type="expression" dxfId="2649" priority="2715" stopIfTrue="1">
      <formula>WEEKDAY(AO$4)=6</formula>
    </cfRule>
  </conditionalFormatting>
  <conditionalFormatting sqref="AO53">
    <cfRule type="expression" dxfId="2648" priority="2712" stopIfTrue="1">
      <formula>AO$4&lt;TODAY()</formula>
    </cfRule>
    <cfRule type="expression" dxfId="2647" priority="2713" stopIfTrue="1">
      <formula>WEEKDAY(AO$4)=6</formula>
    </cfRule>
  </conditionalFormatting>
  <conditionalFormatting sqref="AO53">
    <cfRule type="expression" dxfId="2646" priority="2710" stopIfTrue="1">
      <formula>AO$4&lt;TODAY()</formula>
    </cfRule>
    <cfRule type="expression" dxfId="2645" priority="2711" stopIfTrue="1">
      <formula>WEEKDAY(AO$4)=6</formula>
    </cfRule>
  </conditionalFormatting>
  <conditionalFormatting sqref="AQ54">
    <cfRule type="expression" dxfId="2644" priority="2708" stopIfTrue="1">
      <formula>AO$4&lt;TODAY()</formula>
    </cfRule>
    <cfRule type="expression" dxfId="2643" priority="2709" stopIfTrue="1">
      <formula>WEEKDAY(AO$4)=6</formula>
    </cfRule>
  </conditionalFormatting>
  <conditionalFormatting sqref="AP54">
    <cfRule type="expression" dxfId="2642" priority="2706" stopIfTrue="1">
      <formula>AO$4&lt;TODAY()</formula>
    </cfRule>
    <cfRule type="expression" dxfId="2641" priority="2707" stopIfTrue="1">
      <formula>WEEKDAY(AO$4)=6</formula>
    </cfRule>
  </conditionalFormatting>
  <conditionalFormatting sqref="AP54">
    <cfRule type="expression" dxfId="2640" priority="2704" stopIfTrue="1">
      <formula>AO$4&lt;TODAY()</formula>
    </cfRule>
    <cfRule type="expression" dxfId="2639" priority="2705" stopIfTrue="1">
      <formula>WEEKDAY(AO$4)=6</formula>
    </cfRule>
  </conditionalFormatting>
  <conditionalFormatting sqref="AQ53">
    <cfRule type="expression" dxfId="2638" priority="2702" stopIfTrue="1">
      <formula>AO$4&lt;TODAY()</formula>
    </cfRule>
    <cfRule type="expression" dxfId="2637" priority="2703" stopIfTrue="1">
      <formula>WEEKDAY(AO$4)=6</formula>
    </cfRule>
  </conditionalFormatting>
  <conditionalFormatting sqref="AQ53">
    <cfRule type="expression" dxfId="2636" priority="2700" stopIfTrue="1">
      <formula>AO$4&lt;TODAY()</formula>
    </cfRule>
    <cfRule type="expression" dxfId="2635" priority="2701" stopIfTrue="1">
      <formula>WEEKDAY(AO$4)=6</formula>
    </cfRule>
  </conditionalFormatting>
  <conditionalFormatting sqref="AP53">
    <cfRule type="expression" dxfId="2634" priority="2698" stopIfTrue="1">
      <formula>AO$4&lt;TODAY()</formula>
    </cfRule>
    <cfRule type="expression" dxfId="2633" priority="2699" stopIfTrue="1">
      <formula>WEEKDAY(AO$4)=6</formula>
    </cfRule>
  </conditionalFormatting>
  <conditionalFormatting sqref="AP53">
    <cfRule type="expression" dxfId="2632" priority="2696" stopIfTrue="1">
      <formula>AO$4&lt;TODAY()</formula>
    </cfRule>
    <cfRule type="expression" dxfId="2631" priority="2697" stopIfTrue="1">
      <formula>WEEKDAY(AO$4)=6</formula>
    </cfRule>
  </conditionalFormatting>
  <conditionalFormatting sqref="AP53">
    <cfRule type="expression" dxfId="2630" priority="2694" stopIfTrue="1">
      <formula>AO$4&lt;TODAY()</formula>
    </cfRule>
    <cfRule type="expression" dxfId="2629" priority="2695" stopIfTrue="1">
      <formula>WEEKDAY(AO$4)=6</formula>
    </cfRule>
  </conditionalFormatting>
  <conditionalFormatting sqref="AP53">
    <cfRule type="expression" dxfId="2628" priority="2692" stopIfTrue="1">
      <formula>AO$4&lt;TODAY()</formula>
    </cfRule>
    <cfRule type="expression" dxfId="2627" priority="2693" stopIfTrue="1">
      <formula>WEEKDAY(AO$4)=6</formula>
    </cfRule>
  </conditionalFormatting>
  <conditionalFormatting sqref="AP53">
    <cfRule type="expression" dxfId="2626" priority="2690" stopIfTrue="1">
      <formula>AO$4&lt;TODAY()</formula>
    </cfRule>
    <cfRule type="expression" dxfId="2625" priority="2691" stopIfTrue="1">
      <formula>WEEKDAY(AO$4)=6</formula>
    </cfRule>
  </conditionalFormatting>
  <conditionalFormatting sqref="AP53">
    <cfRule type="expression" dxfId="2624" priority="2688" stopIfTrue="1">
      <formula>AO$4&lt;TODAY()</formula>
    </cfRule>
    <cfRule type="expression" dxfId="2623" priority="2689" stopIfTrue="1">
      <formula>WEEKDAY(AO$4)=6</formula>
    </cfRule>
  </conditionalFormatting>
  <conditionalFormatting sqref="AP53">
    <cfRule type="expression" dxfId="2622" priority="2686" stopIfTrue="1">
      <formula>AO$4&lt;TODAY()</formula>
    </cfRule>
    <cfRule type="expression" dxfId="2621" priority="2687" stopIfTrue="1">
      <formula>WEEKDAY(AO$4)=6</formula>
    </cfRule>
  </conditionalFormatting>
  <conditionalFormatting sqref="AP53">
    <cfRule type="expression" dxfId="2620" priority="2684" stopIfTrue="1">
      <formula>AO$4&lt;TODAY()</formula>
    </cfRule>
    <cfRule type="expression" dxfId="2619" priority="2685" stopIfTrue="1">
      <formula>WEEKDAY(AO$4)=6</formula>
    </cfRule>
  </conditionalFormatting>
  <conditionalFormatting sqref="AP53">
    <cfRule type="expression" dxfId="2618" priority="2682" stopIfTrue="1">
      <formula>AO$4&lt;TODAY()</formula>
    </cfRule>
    <cfRule type="expression" dxfId="2617" priority="2683" stopIfTrue="1">
      <formula>WEEKDAY(AO$4)=6</formula>
    </cfRule>
  </conditionalFormatting>
  <conditionalFormatting sqref="AJ52">
    <cfRule type="expression" dxfId="2616" priority="2678" stopIfTrue="1">
      <formula>AI$4&lt;TODAY()</formula>
    </cfRule>
    <cfRule type="expression" dxfId="2615" priority="2679" stopIfTrue="1">
      <formula>WEEKDAY(AI$4)=6</formula>
    </cfRule>
  </conditionalFormatting>
  <conditionalFormatting sqref="AK52">
    <cfRule type="expression" dxfId="2614" priority="2680" stopIfTrue="1">
      <formula>AI$4&lt;TODAY()</formula>
    </cfRule>
    <cfRule type="expression" dxfId="2613" priority="2681" stopIfTrue="1">
      <formula>WEEKDAY(AI$4)=6</formula>
    </cfRule>
  </conditionalFormatting>
  <conditionalFormatting sqref="AK51">
    <cfRule type="expression" dxfId="2612" priority="2676" stopIfTrue="1">
      <formula>AI$4&lt;TODAY()</formula>
    </cfRule>
    <cfRule type="expression" dxfId="2611" priority="2677" stopIfTrue="1">
      <formula>WEEKDAY(AI$4)=6</formula>
    </cfRule>
  </conditionalFormatting>
  <conditionalFormatting sqref="AK50">
    <cfRule type="expression" dxfId="2610" priority="2674" stopIfTrue="1">
      <formula>AI$4&lt;TODAY()</formula>
    </cfRule>
    <cfRule type="expression" dxfId="2609" priority="2675" stopIfTrue="1">
      <formula>WEEKDAY(AI$4)=6</formula>
    </cfRule>
  </conditionalFormatting>
  <conditionalFormatting sqref="AJ51">
    <cfRule type="expression" dxfId="2608" priority="2670" stopIfTrue="1">
      <formula>AI$4&lt;TODAY()</formula>
    </cfRule>
    <cfRule type="expression" dxfId="2607" priority="2671" stopIfTrue="1">
      <formula>WEEKDAY(AI$4)=6</formula>
    </cfRule>
  </conditionalFormatting>
  <conditionalFormatting sqref="AJ51">
    <cfRule type="expression" dxfId="2606" priority="2668" stopIfTrue="1">
      <formula>AI$4&lt;TODAY()</formula>
    </cfRule>
    <cfRule type="expression" dxfId="2605" priority="2669" stopIfTrue="1">
      <formula>WEEKDAY(AI$4)=6</formula>
    </cfRule>
  </conditionalFormatting>
  <conditionalFormatting sqref="AJ51">
    <cfRule type="expression" dxfId="2604" priority="2666" stopIfTrue="1">
      <formula>AI$4&lt;TODAY()</formula>
    </cfRule>
    <cfRule type="expression" dxfId="2603" priority="2667" stopIfTrue="1">
      <formula>WEEKDAY(AI$4)=6</formula>
    </cfRule>
  </conditionalFormatting>
  <conditionalFormatting sqref="AJ51">
    <cfRule type="expression" dxfId="2602" priority="2664" stopIfTrue="1">
      <formula>AI$4&lt;TODAY()</formula>
    </cfRule>
    <cfRule type="expression" dxfId="2601" priority="2665" stopIfTrue="1">
      <formula>WEEKDAY(AI$4)=6</formula>
    </cfRule>
  </conditionalFormatting>
  <conditionalFormatting sqref="AJ51">
    <cfRule type="expression" dxfId="2600" priority="2662" stopIfTrue="1">
      <formula>AI$4&lt;TODAY()</formula>
    </cfRule>
    <cfRule type="expression" dxfId="2599" priority="2663" stopIfTrue="1">
      <formula>WEEKDAY(AI$4)=6</formula>
    </cfRule>
  </conditionalFormatting>
  <conditionalFormatting sqref="AJ51">
    <cfRule type="expression" dxfId="2598" priority="2660" stopIfTrue="1">
      <formula>AI$4&lt;TODAY()</formula>
    </cfRule>
    <cfRule type="expression" dxfId="2597" priority="2661" stopIfTrue="1">
      <formula>WEEKDAY(AI$4)=6</formula>
    </cfRule>
  </conditionalFormatting>
  <conditionalFormatting sqref="AJ51">
    <cfRule type="expression" dxfId="2596" priority="2658" stopIfTrue="1">
      <formula>AI$4&lt;TODAY()</formula>
    </cfRule>
    <cfRule type="expression" dxfId="2595" priority="2659" stopIfTrue="1">
      <formula>WEEKDAY(AI$4)=6</formula>
    </cfRule>
  </conditionalFormatting>
  <conditionalFormatting sqref="AJ51">
    <cfRule type="expression" dxfId="2594" priority="2656" stopIfTrue="1">
      <formula>AI$4&lt;TODAY()</formula>
    </cfRule>
    <cfRule type="expression" dxfId="2593" priority="2657" stopIfTrue="1">
      <formula>WEEKDAY(AI$4)=6</formula>
    </cfRule>
  </conditionalFormatting>
  <conditionalFormatting sqref="AL50">
    <cfRule type="expression" dxfId="2592" priority="2654" stopIfTrue="1">
      <formula>AL$4&lt;TODAY()</formula>
    </cfRule>
    <cfRule type="expression" dxfId="2591" priority="2655" stopIfTrue="1">
      <formula>WEEKDAY(AL$4)=6</formula>
    </cfRule>
  </conditionalFormatting>
  <conditionalFormatting sqref="AM52">
    <cfRule type="expression" dxfId="2590" priority="2642" stopIfTrue="1">
      <formula>AL$4&lt;TODAY()</formula>
    </cfRule>
    <cfRule type="expression" dxfId="2589" priority="2643" stopIfTrue="1">
      <formula>WEEKDAY(AL$4)=6</formula>
    </cfRule>
  </conditionalFormatting>
  <conditionalFormatting sqref="AM52">
    <cfRule type="expression" dxfId="2588" priority="2640" stopIfTrue="1">
      <formula>AL$4&lt;TODAY()</formula>
    </cfRule>
    <cfRule type="expression" dxfId="2587" priority="2641" stopIfTrue="1">
      <formula>WEEKDAY(AL$4)=6</formula>
    </cfRule>
  </conditionalFormatting>
  <conditionalFormatting sqref="AM52">
    <cfRule type="expression" dxfId="2586" priority="2638" stopIfTrue="1">
      <formula>AL$4&lt;TODAY()</formula>
    </cfRule>
    <cfRule type="expression" dxfId="2585" priority="2639" stopIfTrue="1">
      <formula>WEEKDAY(AL$4)=6</formula>
    </cfRule>
  </conditionalFormatting>
  <conditionalFormatting sqref="AM52">
    <cfRule type="expression" dxfId="2584" priority="2636" stopIfTrue="1">
      <formula>AL$4&lt;TODAY()</formula>
    </cfRule>
    <cfRule type="expression" dxfId="2583" priority="2637" stopIfTrue="1">
      <formula>WEEKDAY(AL$4)=6</formula>
    </cfRule>
  </conditionalFormatting>
  <conditionalFormatting sqref="AM52">
    <cfRule type="expression" dxfId="2582" priority="2634" stopIfTrue="1">
      <formula>AL$4&lt;TODAY()</formula>
    </cfRule>
    <cfRule type="expression" dxfId="2581" priority="2635" stopIfTrue="1">
      <formula>WEEKDAY(AL$4)=6</formula>
    </cfRule>
  </conditionalFormatting>
  <conditionalFormatting sqref="AM52">
    <cfRule type="expression" dxfId="2580" priority="2632" stopIfTrue="1">
      <formula>AL$4&lt;TODAY()</formula>
    </cfRule>
    <cfRule type="expression" dxfId="2579" priority="2633" stopIfTrue="1">
      <formula>WEEKDAY(AL$4)=6</formula>
    </cfRule>
  </conditionalFormatting>
  <conditionalFormatting sqref="AM52">
    <cfRule type="expression" dxfId="2578" priority="2630" stopIfTrue="1">
      <formula>AL$4&lt;TODAY()</formula>
    </cfRule>
    <cfRule type="expression" dxfId="2577" priority="2631" stopIfTrue="1">
      <formula>WEEKDAY(AL$4)=6</formula>
    </cfRule>
  </conditionalFormatting>
  <conditionalFormatting sqref="AM52">
    <cfRule type="expression" dxfId="2576" priority="2628" stopIfTrue="1">
      <formula>AL$4&lt;TODAY()</formula>
    </cfRule>
    <cfRule type="expression" dxfId="2575" priority="2629" stopIfTrue="1">
      <formula>WEEKDAY(AL$4)=6</formula>
    </cfRule>
  </conditionalFormatting>
  <conditionalFormatting sqref="AM50">
    <cfRule type="expression" dxfId="2574" priority="2626" stopIfTrue="1">
      <formula>AL$4&lt;TODAY()</formula>
    </cfRule>
    <cfRule type="expression" dxfId="2573" priority="2627" stopIfTrue="1">
      <formula>WEEKDAY(AL$4)=6</formula>
    </cfRule>
  </conditionalFormatting>
  <conditionalFormatting sqref="AM50">
    <cfRule type="expression" dxfId="2572" priority="2624" stopIfTrue="1">
      <formula>AL$4&lt;TODAY()</formula>
    </cfRule>
    <cfRule type="expression" dxfId="2571" priority="2625" stopIfTrue="1">
      <formula>WEEKDAY(AL$4)=6</formula>
    </cfRule>
  </conditionalFormatting>
  <conditionalFormatting sqref="AM50">
    <cfRule type="expression" dxfId="2570" priority="2622" stopIfTrue="1">
      <formula>AL$4&lt;TODAY()</formula>
    </cfRule>
    <cfRule type="expression" dxfId="2569" priority="2623" stopIfTrue="1">
      <formula>WEEKDAY(AL$4)=6</formula>
    </cfRule>
  </conditionalFormatting>
  <conditionalFormatting sqref="AM50">
    <cfRule type="expression" dxfId="2568" priority="2620" stopIfTrue="1">
      <formula>AL$4&lt;TODAY()</formula>
    </cfRule>
    <cfRule type="expression" dxfId="2567" priority="2621" stopIfTrue="1">
      <formula>WEEKDAY(AL$4)=6</formula>
    </cfRule>
  </conditionalFormatting>
  <conditionalFormatting sqref="AM50">
    <cfRule type="expression" dxfId="2566" priority="2618" stopIfTrue="1">
      <formula>AL$4&lt;TODAY()</formula>
    </cfRule>
    <cfRule type="expression" dxfId="2565" priority="2619" stopIfTrue="1">
      <formula>WEEKDAY(AL$4)=6</formula>
    </cfRule>
  </conditionalFormatting>
  <conditionalFormatting sqref="AM50">
    <cfRule type="expression" dxfId="2564" priority="2616" stopIfTrue="1">
      <formula>AL$4&lt;TODAY()</formula>
    </cfRule>
    <cfRule type="expression" dxfId="2563" priority="2617" stopIfTrue="1">
      <formula>WEEKDAY(AL$4)=6</formula>
    </cfRule>
  </conditionalFormatting>
  <conditionalFormatting sqref="AM50">
    <cfRule type="expression" dxfId="2562" priority="2614" stopIfTrue="1">
      <formula>AL$4&lt;TODAY()</formula>
    </cfRule>
    <cfRule type="expression" dxfId="2561" priority="2615" stopIfTrue="1">
      <formula>WEEKDAY(AL$4)=6</formula>
    </cfRule>
  </conditionalFormatting>
  <conditionalFormatting sqref="AM50">
    <cfRule type="expression" dxfId="2560" priority="2612" stopIfTrue="1">
      <formula>AL$4&lt;TODAY()</formula>
    </cfRule>
    <cfRule type="expression" dxfId="2559" priority="2613" stopIfTrue="1">
      <formula>WEEKDAY(AL$4)=6</formula>
    </cfRule>
  </conditionalFormatting>
  <conditionalFormatting sqref="AM50">
    <cfRule type="expression" dxfId="2558" priority="2610" stopIfTrue="1">
      <formula>AL$4&lt;TODAY()</formula>
    </cfRule>
    <cfRule type="expression" dxfId="2557" priority="2611" stopIfTrue="1">
      <formula>WEEKDAY(AL$4)=6</formula>
    </cfRule>
  </conditionalFormatting>
  <conditionalFormatting sqref="BG42">
    <cfRule type="expression" dxfId="2556" priority="2605" stopIfTrue="1">
      <formula>BG$4&lt;TODAY()</formula>
    </cfRule>
  </conditionalFormatting>
  <conditionalFormatting sqref="BG42">
    <cfRule type="expression" dxfId="2555" priority="2604" stopIfTrue="1">
      <formula>BG$4&lt;TODAY()</formula>
    </cfRule>
  </conditionalFormatting>
  <conditionalFormatting sqref="BG42">
    <cfRule type="expression" dxfId="2554" priority="2603" stopIfTrue="1">
      <formula>BG$4&lt;TODAY()</formula>
    </cfRule>
  </conditionalFormatting>
  <conditionalFormatting sqref="BG42">
    <cfRule type="expression" dxfId="2553" priority="2602" stopIfTrue="1">
      <formula>BG$4&lt;TODAY()</formula>
    </cfRule>
  </conditionalFormatting>
  <conditionalFormatting sqref="BG44">
    <cfRule type="expression" dxfId="2552" priority="2595" stopIfTrue="1">
      <formula>BG$4&lt;TODAY()</formula>
    </cfRule>
  </conditionalFormatting>
  <conditionalFormatting sqref="BG44:BI44">
    <cfRule type="expression" dxfId="2551" priority="2594" stopIfTrue="1">
      <formula>BG$4&lt;TODAY()</formula>
    </cfRule>
  </conditionalFormatting>
  <conditionalFormatting sqref="BG43">
    <cfRule type="expression" dxfId="2550" priority="2593" stopIfTrue="1">
      <formula>BG$4&lt;TODAY()</formula>
    </cfRule>
  </conditionalFormatting>
  <conditionalFormatting sqref="BG43">
    <cfRule type="expression" dxfId="2549" priority="2592" stopIfTrue="1">
      <formula>BG$4&lt;TODAY()</formula>
    </cfRule>
  </conditionalFormatting>
  <conditionalFormatting sqref="BG43">
    <cfRule type="expression" dxfId="2548" priority="2591" stopIfTrue="1">
      <formula>BG$4&lt;TODAY()</formula>
    </cfRule>
  </conditionalFormatting>
  <conditionalFormatting sqref="BG43">
    <cfRule type="expression" dxfId="2547" priority="2590" stopIfTrue="1">
      <formula>BG$4&lt;TODAY()</formula>
    </cfRule>
  </conditionalFormatting>
  <conditionalFormatting sqref="AU43:AU45">
    <cfRule type="expression" dxfId="2546" priority="2589" stopIfTrue="1">
      <formula>AU$4&lt;TODAY()</formula>
    </cfRule>
  </conditionalFormatting>
  <conditionalFormatting sqref="AU43:AW45">
    <cfRule type="expression" dxfId="2545" priority="2588" stopIfTrue="1">
      <formula>AU$4&lt;TODAY()</formula>
    </cfRule>
  </conditionalFormatting>
  <conditionalFormatting sqref="BQ51">
    <cfRule type="expression" dxfId="2544" priority="2586" stopIfTrue="1">
      <formula>BP$4&lt;TODAY()</formula>
    </cfRule>
    <cfRule type="expression" dxfId="2543" priority="2587" stopIfTrue="1">
      <formula>WEEKDAY(BP$4)=6</formula>
    </cfRule>
  </conditionalFormatting>
  <conditionalFormatting sqref="BQ51">
    <cfRule type="expression" dxfId="2542" priority="2584" stopIfTrue="1">
      <formula>BP$4&lt;TODAY()</formula>
    </cfRule>
    <cfRule type="expression" dxfId="2541" priority="2585" stopIfTrue="1">
      <formula>WEEKDAY(BP$4)=6</formula>
    </cfRule>
  </conditionalFormatting>
  <conditionalFormatting sqref="BQ51">
    <cfRule type="expression" dxfId="2540" priority="2582" stopIfTrue="1">
      <formula>BP$4&lt;TODAY()</formula>
    </cfRule>
    <cfRule type="expression" dxfId="2539" priority="2583" stopIfTrue="1">
      <formula>WEEKDAY(BP$4)=6</formula>
    </cfRule>
  </conditionalFormatting>
  <conditionalFormatting sqref="BQ51">
    <cfRule type="expression" dxfId="2538" priority="2580" stopIfTrue="1">
      <formula>BP$4&lt;TODAY()</formula>
    </cfRule>
    <cfRule type="expression" dxfId="2537" priority="2581" stopIfTrue="1">
      <formula>WEEKDAY(BP$4)=6</formula>
    </cfRule>
  </conditionalFormatting>
  <conditionalFormatting sqref="BQ51">
    <cfRule type="expression" dxfId="2536" priority="2578" stopIfTrue="1">
      <formula>BP$4&lt;TODAY()</formula>
    </cfRule>
    <cfRule type="expression" dxfId="2535" priority="2579" stopIfTrue="1">
      <formula>WEEKDAY(BP$4)=6</formula>
    </cfRule>
  </conditionalFormatting>
  <conditionalFormatting sqref="BQ51">
    <cfRule type="expression" dxfId="2534" priority="2576" stopIfTrue="1">
      <formula>BP$4&lt;TODAY()</formula>
    </cfRule>
    <cfRule type="expression" dxfId="2533" priority="2577" stopIfTrue="1">
      <formula>WEEKDAY(BP$4)=6</formula>
    </cfRule>
  </conditionalFormatting>
  <conditionalFormatting sqref="BQ51">
    <cfRule type="expression" dxfId="2532" priority="2574" stopIfTrue="1">
      <formula>BP$4&lt;TODAY()</formula>
    </cfRule>
    <cfRule type="expression" dxfId="2531" priority="2575" stopIfTrue="1">
      <formula>WEEKDAY(BP$4)=6</formula>
    </cfRule>
  </conditionalFormatting>
  <conditionalFormatting sqref="BQ51">
    <cfRule type="expression" dxfId="2530" priority="2572" stopIfTrue="1">
      <formula>BP$4&lt;TODAY()</formula>
    </cfRule>
    <cfRule type="expression" dxfId="2529" priority="2573" stopIfTrue="1">
      <formula>WEEKDAY(BP$4)=6</formula>
    </cfRule>
  </conditionalFormatting>
  <conditionalFormatting sqref="BQ51">
    <cfRule type="expression" dxfId="2528" priority="2570" stopIfTrue="1">
      <formula>BP$4&lt;TODAY()</formula>
    </cfRule>
    <cfRule type="expression" dxfId="2527" priority="2571" stopIfTrue="1">
      <formula>WEEKDAY(BP$4)=6</formula>
    </cfRule>
  </conditionalFormatting>
  <conditionalFormatting sqref="BQ51">
    <cfRule type="expression" dxfId="2526" priority="2568" stopIfTrue="1">
      <formula>BP$4&lt;TODAY()</formula>
    </cfRule>
    <cfRule type="expression" dxfId="2525" priority="2569" stopIfTrue="1">
      <formula>WEEKDAY(BP$4)=6</formula>
    </cfRule>
  </conditionalFormatting>
  <conditionalFormatting sqref="BQ51">
    <cfRule type="expression" dxfId="2524" priority="2566" stopIfTrue="1">
      <formula>BP$4&lt;TODAY()</formula>
    </cfRule>
    <cfRule type="expression" dxfId="2523" priority="2567" stopIfTrue="1">
      <formula>WEEKDAY(BP$4)=6</formula>
    </cfRule>
  </conditionalFormatting>
  <conditionalFormatting sqref="BQ51">
    <cfRule type="expression" dxfId="2522" priority="2564" stopIfTrue="1">
      <formula>BP$4&lt;TODAY()</formula>
    </cfRule>
    <cfRule type="expression" dxfId="2521" priority="2565" stopIfTrue="1">
      <formula>WEEKDAY(BP$4)=6</formula>
    </cfRule>
  </conditionalFormatting>
  <conditionalFormatting sqref="BQ52">
    <cfRule type="expression" dxfId="2520" priority="2562" stopIfTrue="1">
      <formula>BP$4&lt;TODAY()</formula>
    </cfRule>
    <cfRule type="expression" dxfId="2519" priority="2563" stopIfTrue="1">
      <formula>WEEKDAY(BP$4)=6</formula>
    </cfRule>
  </conditionalFormatting>
  <conditionalFormatting sqref="BQ52">
    <cfRule type="expression" dxfId="2518" priority="2560" stopIfTrue="1">
      <formula>BP$4&lt;TODAY()</formula>
    </cfRule>
    <cfRule type="expression" dxfId="2517" priority="2561" stopIfTrue="1">
      <formula>WEEKDAY(BP$4)=6</formula>
    </cfRule>
  </conditionalFormatting>
  <conditionalFormatting sqref="BQ52">
    <cfRule type="expression" dxfId="2516" priority="2558" stopIfTrue="1">
      <formula>BP$4&lt;TODAY()</formula>
    </cfRule>
    <cfRule type="expression" dxfId="2515" priority="2559" stopIfTrue="1">
      <formula>WEEKDAY(BP$4)=6</formula>
    </cfRule>
  </conditionalFormatting>
  <conditionalFormatting sqref="BQ52">
    <cfRule type="expression" dxfId="2514" priority="2556" stopIfTrue="1">
      <formula>BP$4&lt;TODAY()</formula>
    </cfRule>
    <cfRule type="expression" dxfId="2513" priority="2557" stopIfTrue="1">
      <formula>WEEKDAY(BP$4)=6</formula>
    </cfRule>
  </conditionalFormatting>
  <conditionalFormatting sqref="BQ52">
    <cfRule type="expression" dxfId="2512" priority="2554" stopIfTrue="1">
      <formula>BP$4&lt;TODAY()</formula>
    </cfRule>
    <cfRule type="expression" dxfId="2511" priority="2555" stopIfTrue="1">
      <formula>WEEKDAY(BP$4)=6</formula>
    </cfRule>
  </conditionalFormatting>
  <conditionalFormatting sqref="BQ52">
    <cfRule type="expression" dxfId="2510" priority="2552" stopIfTrue="1">
      <formula>BP$4&lt;TODAY()</formula>
    </cfRule>
    <cfRule type="expression" dxfId="2509" priority="2553" stopIfTrue="1">
      <formula>WEEKDAY(BP$4)=6</formula>
    </cfRule>
  </conditionalFormatting>
  <conditionalFormatting sqref="BQ52">
    <cfRule type="expression" dxfId="2508" priority="2550" stopIfTrue="1">
      <formula>BP$4&lt;TODAY()</formula>
    </cfRule>
    <cfRule type="expression" dxfId="2507" priority="2551" stopIfTrue="1">
      <formula>WEEKDAY(BP$4)=6</formula>
    </cfRule>
  </conditionalFormatting>
  <conditionalFormatting sqref="BQ52">
    <cfRule type="expression" dxfId="2506" priority="2548" stopIfTrue="1">
      <formula>BP$4&lt;TODAY()</formula>
    </cfRule>
    <cfRule type="expression" dxfId="2505" priority="2549" stopIfTrue="1">
      <formula>WEEKDAY(BP$4)=6</formula>
    </cfRule>
  </conditionalFormatting>
  <conditionalFormatting sqref="BQ52">
    <cfRule type="expression" dxfId="2504" priority="2546" stopIfTrue="1">
      <formula>BP$4&lt;TODAY()</formula>
    </cfRule>
    <cfRule type="expression" dxfId="2503" priority="2547" stopIfTrue="1">
      <formula>WEEKDAY(BP$4)=6</formula>
    </cfRule>
  </conditionalFormatting>
  <conditionalFormatting sqref="BQ52">
    <cfRule type="expression" dxfId="2502" priority="2544" stopIfTrue="1">
      <formula>BP$4&lt;TODAY()</formula>
    </cfRule>
    <cfRule type="expression" dxfId="2501" priority="2545" stopIfTrue="1">
      <formula>WEEKDAY(BP$4)=6</formula>
    </cfRule>
  </conditionalFormatting>
  <conditionalFormatting sqref="BQ52">
    <cfRule type="expression" dxfId="2500" priority="2542" stopIfTrue="1">
      <formula>BP$4&lt;TODAY()</formula>
    </cfRule>
    <cfRule type="expression" dxfId="2499" priority="2543" stopIfTrue="1">
      <formula>WEEKDAY(BP$4)=6</formula>
    </cfRule>
  </conditionalFormatting>
  <conditionalFormatting sqref="BQ52">
    <cfRule type="expression" dxfId="2498" priority="2540" stopIfTrue="1">
      <formula>BP$4&lt;TODAY()</formula>
    </cfRule>
    <cfRule type="expression" dxfId="2497" priority="2541" stopIfTrue="1">
      <formula>WEEKDAY(BP$4)=6</formula>
    </cfRule>
  </conditionalFormatting>
  <conditionalFormatting sqref="BM42">
    <cfRule type="expression" dxfId="2496" priority="2539" stopIfTrue="1">
      <formula>BM$4&lt;TODAY()</formula>
    </cfRule>
  </conditionalFormatting>
  <conditionalFormatting sqref="BM42:BO42">
    <cfRule type="expression" dxfId="2495" priority="2538" stopIfTrue="1">
      <formula>BM$4&lt;TODAY()</formula>
    </cfRule>
  </conditionalFormatting>
  <conditionalFormatting sqref="BN42">
    <cfRule type="expression" dxfId="2494" priority="2537" stopIfTrue="1">
      <formula>BN$4&lt;TODAY()</formula>
    </cfRule>
  </conditionalFormatting>
  <conditionalFormatting sqref="BN42">
    <cfRule type="expression" dxfId="2493" priority="2536" stopIfTrue="1">
      <formula>BN$4&lt;TODAY()</formula>
    </cfRule>
  </conditionalFormatting>
  <conditionalFormatting sqref="BM41">
    <cfRule type="expression" dxfId="2492" priority="2535" stopIfTrue="1">
      <formula>BM$4&lt;TODAY()</formula>
    </cfRule>
  </conditionalFormatting>
  <conditionalFormatting sqref="BM41:BO41">
    <cfRule type="expression" dxfId="2491" priority="2534" stopIfTrue="1">
      <formula>BM$4&lt;TODAY()</formula>
    </cfRule>
  </conditionalFormatting>
  <conditionalFormatting sqref="BK52">
    <cfRule type="expression" dxfId="2490" priority="2532" stopIfTrue="1">
      <formula>BJ$4&lt;TODAY()</formula>
    </cfRule>
    <cfRule type="expression" dxfId="2489" priority="2533" stopIfTrue="1">
      <formula>WEEKDAY(BJ$4)=6</formula>
    </cfRule>
  </conditionalFormatting>
  <conditionalFormatting sqref="BK52">
    <cfRule type="expression" dxfId="2488" priority="2530" stopIfTrue="1">
      <formula>BJ$4&lt;TODAY()</formula>
    </cfRule>
    <cfRule type="expression" dxfId="2487" priority="2531" stopIfTrue="1">
      <formula>WEEKDAY(BJ$4)=6</formula>
    </cfRule>
  </conditionalFormatting>
  <conditionalFormatting sqref="BK52">
    <cfRule type="expression" dxfId="2486" priority="2528" stopIfTrue="1">
      <formula>BJ$4&lt;TODAY()</formula>
    </cfRule>
    <cfRule type="expression" dxfId="2485" priority="2529" stopIfTrue="1">
      <formula>WEEKDAY(BJ$4)=6</formula>
    </cfRule>
  </conditionalFormatting>
  <conditionalFormatting sqref="BK52">
    <cfRule type="expression" dxfId="2484" priority="2526" stopIfTrue="1">
      <formula>BJ$4&lt;TODAY()</formula>
    </cfRule>
    <cfRule type="expression" dxfId="2483" priority="2527" stopIfTrue="1">
      <formula>WEEKDAY(BJ$4)=6</formula>
    </cfRule>
  </conditionalFormatting>
  <conditionalFormatting sqref="BK52">
    <cfRule type="expression" dxfId="2482" priority="2524" stopIfTrue="1">
      <formula>BJ$4&lt;TODAY()</formula>
    </cfRule>
    <cfRule type="expression" dxfId="2481" priority="2525" stopIfTrue="1">
      <formula>WEEKDAY(BJ$4)=6</formula>
    </cfRule>
  </conditionalFormatting>
  <conditionalFormatting sqref="BK52">
    <cfRule type="expression" dxfId="2480" priority="2522" stopIfTrue="1">
      <formula>BJ$4&lt;TODAY()</formula>
    </cfRule>
    <cfRule type="expression" dxfId="2479" priority="2523" stopIfTrue="1">
      <formula>WEEKDAY(BJ$4)=6</formula>
    </cfRule>
  </conditionalFormatting>
  <conditionalFormatting sqref="BK52">
    <cfRule type="expression" dxfId="2478" priority="2520" stopIfTrue="1">
      <formula>BJ$4&lt;TODAY()</formula>
    </cfRule>
    <cfRule type="expression" dxfId="2477" priority="2521" stopIfTrue="1">
      <formula>WEEKDAY(BJ$4)=6</formula>
    </cfRule>
  </conditionalFormatting>
  <conditionalFormatting sqref="BK52">
    <cfRule type="expression" dxfId="2476" priority="2518" stopIfTrue="1">
      <formula>BJ$4&lt;TODAY()</formula>
    </cfRule>
    <cfRule type="expression" dxfId="2475" priority="2519" stopIfTrue="1">
      <formula>WEEKDAY(BJ$4)=6</formula>
    </cfRule>
  </conditionalFormatting>
  <conditionalFormatting sqref="BK52">
    <cfRule type="expression" dxfId="2474" priority="2516" stopIfTrue="1">
      <formula>BJ$4&lt;TODAY()</formula>
    </cfRule>
    <cfRule type="expression" dxfId="2473" priority="2517" stopIfTrue="1">
      <formula>WEEKDAY(BJ$4)=6</formula>
    </cfRule>
  </conditionalFormatting>
  <conditionalFormatting sqref="BK52">
    <cfRule type="expression" dxfId="2472" priority="2514" stopIfTrue="1">
      <formula>BJ$4&lt;TODAY()</formula>
    </cfRule>
    <cfRule type="expression" dxfId="2471" priority="2515" stopIfTrue="1">
      <formula>WEEKDAY(BJ$4)=6</formula>
    </cfRule>
  </conditionalFormatting>
  <conditionalFormatting sqref="BA40 BA44">
    <cfRule type="expression" dxfId="2470" priority="2513" stopIfTrue="1">
      <formula>BA$4&lt;TODAY()</formula>
    </cfRule>
  </conditionalFormatting>
  <conditionalFormatting sqref="BA44:BC44 BA40">
    <cfRule type="expression" dxfId="2469" priority="2512" stopIfTrue="1">
      <formula>BA$4&lt;TODAY()</formula>
    </cfRule>
  </conditionalFormatting>
  <conditionalFormatting sqref="BA40">
    <cfRule type="expression" dxfId="2468" priority="2511" stopIfTrue="1">
      <formula>BA$4&lt;TODAY()</formula>
    </cfRule>
  </conditionalFormatting>
  <conditionalFormatting sqref="BA40">
    <cfRule type="expression" dxfId="2467" priority="2510" stopIfTrue="1">
      <formula>BA$4&lt;TODAY()</formula>
    </cfRule>
  </conditionalFormatting>
  <conditionalFormatting sqref="BA43">
    <cfRule type="expression" dxfId="2466" priority="2509" stopIfTrue="1">
      <formula>BA$4&lt;TODAY()</formula>
    </cfRule>
  </conditionalFormatting>
  <conditionalFormatting sqref="BA43">
    <cfRule type="expression" dxfId="2465" priority="2508" stopIfTrue="1">
      <formula>BA$4&lt;TODAY()</formula>
    </cfRule>
  </conditionalFormatting>
  <conditionalFormatting sqref="BA43">
    <cfRule type="expression" dxfId="2464" priority="2507" stopIfTrue="1">
      <formula>BA$4&lt;TODAY()</formula>
    </cfRule>
  </conditionalFormatting>
  <conditionalFormatting sqref="BA43">
    <cfRule type="expression" dxfId="2463" priority="2506" stopIfTrue="1">
      <formula>BA$4&lt;TODAY()</formula>
    </cfRule>
  </conditionalFormatting>
  <conditionalFormatting sqref="AX39 AX46">
    <cfRule type="expression" dxfId="2462" priority="2505" stopIfTrue="1">
      <formula>AX$4&lt;TODAY()</formula>
    </cfRule>
  </conditionalFormatting>
  <conditionalFormatting sqref="AX46:AZ46 AX39:AZ39">
    <cfRule type="expression" dxfId="2461" priority="2504" stopIfTrue="1">
      <formula>AX$4&lt;TODAY()</formula>
    </cfRule>
  </conditionalFormatting>
  <conditionalFormatting sqref="AX40">
    <cfRule type="expression" dxfId="2460" priority="2503" stopIfTrue="1">
      <formula>AX$4&lt;TODAY()</formula>
    </cfRule>
  </conditionalFormatting>
  <conditionalFormatting sqref="AX40">
    <cfRule type="expression" dxfId="2459" priority="2502" stopIfTrue="1">
      <formula>AX$4&lt;TODAY()</formula>
    </cfRule>
  </conditionalFormatting>
  <conditionalFormatting sqref="AX40">
    <cfRule type="expression" dxfId="2458" priority="2501" stopIfTrue="1">
      <formula>AX$4&lt;TODAY()</formula>
    </cfRule>
  </conditionalFormatting>
  <conditionalFormatting sqref="AX40">
    <cfRule type="expression" dxfId="2457" priority="2500" stopIfTrue="1">
      <formula>AX$4&lt;TODAY()</formula>
    </cfRule>
  </conditionalFormatting>
  <conditionalFormatting sqref="AX42">
    <cfRule type="expression" dxfId="2456" priority="2499" stopIfTrue="1">
      <formula>AX$4&lt;TODAY()</formula>
    </cfRule>
  </conditionalFormatting>
  <conditionalFormatting sqref="AX42">
    <cfRule type="expression" dxfId="2455" priority="2498" stopIfTrue="1">
      <formula>AX$4&lt;TODAY()</formula>
    </cfRule>
  </conditionalFormatting>
  <conditionalFormatting sqref="AX42">
    <cfRule type="expression" dxfId="2454" priority="2497" stopIfTrue="1">
      <formula>AX$4&lt;TODAY()</formula>
    </cfRule>
  </conditionalFormatting>
  <conditionalFormatting sqref="AX42">
    <cfRule type="expression" dxfId="2453" priority="2496" stopIfTrue="1">
      <formula>AX$4&lt;TODAY()</formula>
    </cfRule>
  </conditionalFormatting>
  <conditionalFormatting sqref="AX41">
    <cfRule type="expression" dxfId="2452" priority="2495" stopIfTrue="1">
      <formula>AX$4&lt;TODAY()</formula>
    </cfRule>
  </conditionalFormatting>
  <conditionalFormatting sqref="AX41:AZ41">
    <cfRule type="expression" dxfId="2451" priority="2494" stopIfTrue="1">
      <formula>AX$4&lt;TODAY()</formula>
    </cfRule>
  </conditionalFormatting>
  <conditionalFormatting sqref="AX43:AX45">
    <cfRule type="expression" dxfId="2450" priority="2493" stopIfTrue="1">
      <formula>AX$4&lt;TODAY()</formula>
    </cfRule>
  </conditionalFormatting>
  <conditionalFormatting sqref="AX43:AZ45">
    <cfRule type="expression" dxfId="2449" priority="2492" stopIfTrue="1">
      <formula>AX$4&lt;TODAY()</formula>
    </cfRule>
  </conditionalFormatting>
  <conditionalFormatting sqref="BH60">
    <cfRule type="expression" dxfId="2448" priority="2490" stopIfTrue="1">
      <formula>BG$4&lt;TODAY()</formula>
    </cfRule>
    <cfRule type="expression" dxfId="2447" priority="2491" stopIfTrue="1">
      <formula>WEEKDAY(BG$4)=6</formula>
    </cfRule>
  </conditionalFormatting>
  <conditionalFormatting sqref="BH60">
    <cfRule type="expression" dxfId="2446" priority="2488" stopIfTrue="1">
      <formula>BG$4&lt;TODAY()</formula>
    </cfRule>
    <cfRule type="expression" dxfId="2445" priority="2489" stopIfTrue="1">
      <formula>WEEKDAY(BG$4)=6</formula>
    </cfRule>
  </conditionalFormatting>
  <conditionalFormatting sqref="BH60">
    <cfRule type="expression" dxfId="2444" priority="2486" stopIfTrue="1">
      <formula>BG$4&lt;TODAY()</formula>
    </cfRule>
    <cfRule type="expression" dxfId="2443" priority="2487" stopIfTrue="1">
      <formula>WEEKDAY(BG$4)=6</formula>
    </cfRule>
  </conditionalFormatting>
  <conditionalFormatting sqref="BH60">
    <cfRule type="expression" dxfId="2442" priority="2484" stopIfTrue="1">
      <formula>BG$4&lt;TODAY()</formula>
    </cfRule>
    <cfRule type="expression" dxfId="2441" priority="2485" stopIfTrue="1">
      <formula>WEEKDAY(BG$4)=6</formula>
    </cfRule>
  </conditionalFormatting>
  <conditionalFormatting sqref="BH60">
    <cfRule type="expression" dxfId="2440" priority="2482" stopIfTrue="1">
      <formula>BG$4&lt;TODAY()</formula>
    </cfRule>
    <cfRule type="expression" dxfId="2439" priority="2483" stopIfTrue="1">
      <formula>WEEKDAY(BG$4)=6</formula>
    </cfRule>
  </conditionalFormatting>
  <conditionalFormatting sqref="BH60">
    <cfRule type="expression" dxfId="2438" priority="2480" stopIfTrue="1">
      <formula>BG$4&lt;TODAY()</formula>
    </cfRule>
    <cfRule type="expression" dxfId="2437" priority="2481" stopIfTrue="1">
      <formula>WEEKDAY(BG$4)=6</formula>
    </cfRule>
  </conditionalFormatting>
  <conditionalFormatting sqref="BH60">
    <cfRule type="expression" dxfId="2436" priority="2478" stopIfTrue="1">
      <formula>BG$4&lt;TODAY()</formula>
    </cfRule>
    <cfRule type="expression" dxfId="2435" priority="2479" stopIfTrue="1">
      <formula>WEEKDAY(BG$4)=6</formula>
    </cfRule>
  </conditionalFormatting>
  <conditionalFormatting sqref="BH60">
    <cfRule type="expression" dxfId="2434" priority="2476" stopIfTrue="1">
      <formula>BG$4&lt;TODAY()</formula>
    </cfRule>
    <cfRule type="expression" dxfId="2433" priority="2477" stopIfTrue="1">
      <formula>WEEKDAY(BG$4)=6</formula>
    </cfRule>
  </conditionalFormatting>
  <conditionalFormatting sqref="BH60">
    <cfRule type="expression" dxfId="2432" priority="2474" stopIfTrue="1">
      <formula>BG$4&lt;TODAY()</formula>
    </cfRule>
    <cfRule type="expression" dxfId="2431" priority="2475" stopIfTrue="1">
      <formula>WEEKDAY(BG$4)=6</formula>
    </cfRule>
  </conditionalFormatting>
  <conditionalFormatting sqref="BH60">
    <cfRule type="expression" dxfId="2430" priority="2472" stopIfTrue="1">
      <formula>BG$4&lt;TODAY()</formula>
    </cfRule>
    <cfRule type="expression" dxfId="2429" priority="2473" stopIfTrue="1">
      <formula>WEEKDAY(BG$4)=6</formula>
    </cfRule>
  </conditionalFormatting>
  <conditionalFormatting sqref="CX55">
    <cfRule type="expression" dxfId="2428" priority="2470" stopIfTrue="1">
      <formula>CW$4&lt;TODAY()</formula>
    </cfRule>
    <cfRule type="expression" dxfId="2427" priority="2471" stopIfTrue="1">
      <formula>WEEKDAY(CW$4)=6</formula>
    </cfRule>
  </conditionalFormatting>
  <conditionalFormatting sqref="CX55">
    <cfRule type="expression" dxfId="2426" priority="2468" stopIfTrue="1">
      <formula>CW$4&lt;TODAY()</formula>
    </cfRule>
    <cfRule type="expression" dxfId="2425" priority="2469" stopIfTrue="1">
      <formula>WEEKDAY(CW$4)=6</formula>
    </cfRule>
  </conditionalFormatting>
  <conditionalFormatting sqref="CX55">
    <cfRule type="expression" dxfId="2424" priority="2466" stopIfTrue="1">
      <formula>CW$4&lt;TODAY()</formula>
    </cfRule>
    <cfRule type="expression" dxfId="2423" priority="2467" stopIfTrue="1">
      <formula>WEEKDAY(CW$4)=6</formula>
    </cfRule>
  </conditionalFormatting>
  <conditionalFormatting sqref="CX55">
    <cfRule type="expression" dxfId="2422" priority="2464" stopIfTrue="1">
      <formula>CW$4&lt;TODAY()</formula>
    </cfRule>
    <cfRule type="expression" dxfId="2421" priority="2465" stopIfTrue="1">
      <formula>WEEKDAY(CW$4)=6</formula>
    </cfRule>
  </conditionalFormatting>
  <conditionalFormatting sqref="CX55">
    <cfRule type="expression" dxfId="2420" priority="2462" stopIfTrue="1">
      <formula>CW$4&lt;TODAY()</formula>
    </cfRule>
    <cfRule type="expression" dxfId="2419" priority="2463" stopIfTrue="1">
      <formula>WEEKDAY(CW$4)=6</formula>
    </cfRule>
  </conditionalFormatting>
  <conditionalFormatting sqref="CX55">
    <cfRule type="expression" dxfId="2418" priority="2460" stopIfTrue="1">
      <formula>CW$4&lt;TODAY()</formula>
    </cfRule>
    <cfRule type="expression" dxfId="2417" priority="2461" stopIfTrue="1">
      <formula>WEEKDAY(CW$4)=6</formula>
    </cfRule>
  </conditionalFormatting>
  <conditionalFormatting sqref="CX55">
    <cfRule type="expression" dxfId="2416" priority="2458" stopIfTrue="1">
      <formula>CW$4&lt;TODAY()</formula>
    </cfRule>
    <cfRule type="expression" dxfId="2415" priority="2459" stopIfTrue="1">
      <formula>WEEKDAY(CW$4)=6</formula>
    </cfRule>
  </conditionalFormatting>
  <conditionalFormatting sqref="CX55">
    <cfRule type="expression" dxfId="2414" priority="2456" stopIfTrue="1">
      <formula>CW$4&lt;TODAY()</formula>
    </cfRule>
    <cfRule type="expression" dxfId="2413" priority="2457" stopIfTrue="1">
      <formula>WEEKDAY(CW$4)=6</formula>
    </cfRule>
  </conditionalFormatting>
  <conditionalFormatting sqref="CX55">
    <cfRule type="expression" dxfId="2412" priority="2454" stopIfTrue="1">
      <formula>CW$4&lt;TODAY()</formula>
    </cfRule>
    <cfRule type="expression" dxfId="2411" priority="2455" stopIfTrue="1">
      <formula>WEEKDAY(CW$4)=6</formula>
    </cfRule>
  </conditionalFormatting>
  <conditionalFormatting sqref="CX55">
    <cfRule type="expression" dxfId="2410" priority="2452" stopIfTrue="1">
      <formula>CW$4&lt;TODAY()</formula>
    </cfRule>
    <cfRule type="expression" dxfId="2409" priority="2453" stopIfTrue="1">
      <formula>WEEKDAY(CW$4)=6</formula>
    </cfRule>
  </conditionalFormatting>
  <conditionalFormatting sqref="CX55">
    <cfRule type="expression" dxfId="2408" priority="2450" stopIfTrue="1">
      <formula>CW$4&lt;TODAY()</formula>
    </cfRule>
    <cfRule type="expression" dxfId="2407" priority="2451" stopIfTrue="1">
      <formula>WEEKDAY(CW$4)=6</formula>
    </cfRule>
  </conditionalFormatting>
  <conditionalFormatting sqref="CX55">
    <cfRule type="expression" dxfId="2406" priority="2448" stopIfTrue="1">
      <formula>CW$4&lt;TODAY()</formula>
    </cfRule>
    <cfRule type="expression" dxfId="2405" priority="2449" stopIfTrue="1">
      <formula>WEEKDAY(CW$4)=6</formula>
    </cfRule>
  </conditionalFormatting>
  <conditionalFormatting sqref="CX53">
    <cfRule type="expression" dxfId="2404" priority="2446" stopIfTrue="1">
      <formula>CW$4&lt;TODAY()</formula>
    </cfRule>
    <cfRule type="expression" dxfId="2403" priority="2447" stopIfTrue="1">
      <formula>WEEKDAY(CW$4)=6</formula>
    </cfRule>
  </conditionalFormatting>
  <conditionalFormatting sqref="CX53">
    <cfRule type="expression" dxfId="2402" priority="2444" stopIfTrue="1">
      <formula>CW$4&lt;TODAY()</formula>
    </cfRule>
    <cfRule type="expression" dxfId="2401" priority="2445" stopIfTrue="1">
      <formula>WEEKDAY(CW$4)=6</formula>
    </cfRule>
  </conditionalFormatting>
  <conditionalFormatting sqref="CX53">
    <cfRule type="expression" dxfId="2400" priority="2442" stopIfTrue="1">
      <formula>CW$4&lt;TODAY()</formula>
    </cfRule>
    <cfRule type="expression" dxfId="2399" priority="2443" stopIfTrue="1">
      <formula>WEEKDAY(CW$4)=6</formula>
    </cfRule>
  </conditionalFormatting>
  <conditionalFormatting sqref="CX53">
    <cfRule type="expression" dxfId="2398" priority="2440" stopIfTrue="1">
      <formula>CW$4&lt;TODAY()</formula>
    </cfRule>
    <cfRule type="expression" dxfId="2397" priority="2441" stopIfTrue="1">
      <formula>WEEKDAY(CW$4)=6</formula>
    </cfRule>
  </conditionalFormatting>
  <conditionalFormatting sqref="CX53">
    <cfRule type="expression" dxfId="2396" priority="2438" stopIfTrue="1">
      <formula>CW$4&lt;TODAY()</formula>
    </cfRule>
    <cfRule type="expression" dxfId="2395" priority="2439" stopIfTrue="1">
      <formula>WEEKDAY(CW$4)=6</formula>
    </cfRule>
  </conditionalFormatting>
  <conditionalFormatting sqref="CX53">
    <cfRule type="expression" dxfId="2394" priority="2436" stopIfTrue="1">
      <formula>CW$4&lt;TODAY()</formula>
    </cfRule>
    <cfRule type="expression" dxfId="2393" priority="2437" stopIfTrue="1">
      <formula>WEEKDAY(CW$4)=6</formula>
    </cfRule>
  </conditionalFormatting>
  <conditionalFormatting sqref="CX53">
    <cfRule type="expression" dxfId="2392" priority="2434" stopIfTrue="1">
      <formula>CW$4&lt;TODAY()</formula>
    </cfRule>
    <cfRule type="expression" dxfId="2391" priority="2435" stopIfTrue="1">
      <formula>WEEKDAY(CW$4)=6</formula>
    </cfRule>
  </conditionalFormatting>
  <conditionalFormatting sqref="CX53">
    <cfRule type="expression" dxfId="2390" priority="2432" stopIfTrue="1">
      <formula>CW$4&lt;TODAY()</formula>
    </cfRule>
    <cfRule type="expression" dxfId="2389" priority="2433" stopIfTrue="1">
      <formula>WEEKDAY(CW$4)=6</formula>
    </cfRule>
  </conditionalFormatting>
  <conditionalFormatting sqref="CX53">
    <cfRule type="expression" dxfId="2388" priority="2430" stopIfTrue="1">
      <formula>CW$4&lt;TODAY()</formula>
    </cfRule>
    <cfRule type="expression" dxfId="2387" priority="2431" stopIfTrue="1">
      <formula>WEEKDAY(CW$4)=6</formula>
    </cfRule>
  </conditionalFormatting>
  <conditionalFormatting sqref="CX54">
    <cfRule type="expression" dxfId="2386" priority="2428" stopIfTrue="1">
      <formula>CW$4&lt;TODAY()</formula>
    </cfRule>
    <cfRule type="expression" dxfId="2385" priority="2429" stopIfTrue="1">
      <formula>WEEKDAY(CW$4)=6</formula>
    </cfRule>
  </conditionalFormatting>
  <conditionalFormatting sqref="CX54">
    <cfRule type="expression" dxfId="2384" priority="2426" stopIfTrue="1">
      <formula>CW$4&lt;TODAY()</formula>
    </cfRule>
    <cfRule type="expression" dxfId="2383" priority="2427" stopIfTrue="1">
      <formula>WEEKDAY(CW$4)=6</formula>
    </cfRule>
  </conditionalFormatting>
  <conditionalFormatting sqref="CX54">
    <cfRule type="expression" dxfId="2382" priority="2424" stopIfTrue="1">
      <formula>CW$4&lt;TODAY()</formula>
    </cfRule>
    <cfRule type="expression" dxfId="2381" priority="2425" stopIfTrue="1">
      <formula>WEEKDAY(CW$4)=6</formula>
    </cfRule>
  </conditionalFormatting>
  <conditionalFormatting sqref="CX54">
    <cfRule type="expression" dxfId="2380" priority="2422" stopIfTrue="1">
      <formula>CW$4&lt;TODAY()</formula>
    </cfRule>
    <cfRule type="expression" dxfId="2379" priority="2423" stopIfTrue="1">
      <formula>WEEKDAY(CW$4)=6</formula>
    </cfRule>
  </conditionalFormatting>
  <conditionalFormatting sqref="CX54">
    <cfRule type="expression" dxfId="2378" priority="2420" stopIfTrue="1">
      <formula>CW$4&lt;TODAY()</formula>
    </cfRule>
    <cfRule type="expression" dxfId="2377" priority="2421" stopIfTrue="1">
      <formula>WEEKDAY(CW$4)=6</formula>
    </cfRule>
  </conditionalFormatting>
  <conditionalFormatting sqref="CX54">
    <cfRule type="expression" dxfId="2376" priority="2418" stopIfTrue="1">
      <formula>CW$4&lt;TODAY()</formula>
    </cfRule>
    <cfRule type="expression" dxfId="2375" priority="2419" stopIfTrue="1">
      <formula>WEEKDAY(CW$4)=6</formula>
    </cfRule>
  </conditionalFormatting>
  <conditionalFormatting sqref="CX54">
    <cfRule type="expression" dxfId="2374" priority="2416" stopIfTrue="1">
      <formula>CW$4&lt;TODAY()</formula>
    </cfRule>
    <cfRule type="expression" dxfId="2373" priority="2417" stopIfTrue="1">
      <formula>WEEKDAY(CW$4)=6</formula>
    </cfRule>
  </conditionalFormatting>
  <conditionalFormatting sqref="CX54">
    <cfRule type="expression" dxfId="2372" priority="2414" stopIfTrue="1">
      <formula>CW$4&lt;TODAY()</formula>
    </cfRule>
    <cfRule type="expression" dxfId="2371" priority="2415" stopIfTrue="1">
      <formula>WEEKDAY(CW$4)=6</formula>
    </cfRule>
  </conditionalFormatting>
  <conditionalFormatting sqref="CX54">
    <cfRule type="expression" dxfId="2370" priority="2412" stopIfTrue="1">
      <formula>CW$4&lt;TODAY()</formula>
    </cfRule>
    <cfRule type="expression" dxfId="2369" priority="2413" stopIfTrue="1">
      <formula>WEEKDAY(CW$4)=6</formula>
    </cfRule>
  </conditionalFormatting>
  <conditionalFormatting sqref="CX54">
    <cfRule type="expression" dxfId="2368" priority="2410" stopIfTrue="1">
      <formula>CW$4&lt;TODAY()</formula>
    </cfRule>
    <cfRule type="expression" dxfId="2367" priority="2411" stopIfTrue="1">
      <formula>WEEKDAY(CW$4)=6</formula>
    </cfRule>
  </conditionalFormatting>
  <conditionalFormatting sqref="CX54">
    <cfRule type="expression" dxfId="2366" priority="2408" stopIfTrue="1">
      <formula>CW$4&lt;TODAY()</formula>
    </cfRule>
    <cfRule type="expression" dxfId="2365" priority="2409" stopIfTrue="1">
      <formula>WEEKDAY(CW$4)=6</formula>
    </cfRule>
  </conditionalFormatting>
  <conditionalFormatting sqref="CX54">
    <cfRule type="expression" dxfId="2364" priority="2406" stopIfTrue="1">
      <formula>CW$4&lt;TODAY()</formula>
    </cfRule>
    <cfRule type="expression" dxfId="2363" priority="2407" stopIfTrue="1">
      <formula>WEEKDAY(CW$4)=6</formula>
    </cfRule>
  </conditionalFormatting>
  <conditionalFormatting sqref="CX54">
    <cfRule type="expression" dxfId="2362" priority="2404" stopIfTrue="1">
      <formula>CW$4&lt;TODAY()</formula>
    </cfRule>
    <cfRule type="expression" dxfId="2361" priority="2405" stopIfTrue="1">
      <formula>WEEKDAY(CW$4)=6</formula>
    </cfRule>
  </conditionalFormatting>
  <conditionalFormatting sqref="CX56">
    <cfRule type="expression" dxfId="2360" priority="2402" stopIfTrue="1">
      <formula>CW$4&lt;TODAY()</formula>
    </cfRule>
    <cfRule type="expression" dxfId="2359" priority="2403" stopIfTrue="1">
      <formula>WEEKDAY(CW$4)=6</formula>
    </cfRule>
  </conditionalFormatting>
  <conditionalFormatting sqref="CW54:CW56">
    <cfRule type="expression" dxfId="2358" priority="2400" stopIfTrue="1">
      <formula>CW$4&lt;TODAY()</formula>
    </cfRule>
    <cfRule type="expression" dxfId="2357" priority="2401" stopIfTrue="1">
      <formula>WEEKDAY(CW$4)=6</formula>
    </cfRule>
  </conditionalFormatting>
  <conditionalFormatting sqref="CW53">
    <cfRule type="expression" dxfId="2356" priority="2398" stopIfTrue="1">
      <formula>CW$4&lt;TODAY()</formula>
    </cfRule>
    <cfRule type="expression" dxfId="2355" priority="2399" stopIfTrue="1">
      <formula>WEEKDAY(CW$4)=6</formula>
    </cfRule>
  </conditionalFormatting>
  <conditionalFormatting sqref="BD34:BF34">
    <cfRule type="expression" dxfId="2354" priority="2397" stopIfTrue="1">
      <formula>BD$4&lt;TODAY()</formula>
    </cfRule>
  </conditionalFormatting>
  <conditionalFormatting sqref="BA45">
    <cfRule type="expression" dxfId="2353" priority="2396" stopIfTrue="1">
      <formula>BA$4&lt;TODAY()</formula>
    </cfRule>
  </conditionalFormatting>
  <conditionalFormatting sqref="BA45">
    <cfRule type="expression" dxfId="2352" priority="2395" stopIfTrue="1">
      <formula>BA$4&lt;TODAY()</formula>
    </cfRule>
  </conditionalFormatting>
  <conditionalFormatting sqref="BA45">
    <cfRule type="expression" dxfId="2351" priority="2394" stopIfTrue="1">
      <formula>BA$4&lt;TODAY()</formula>
    </cfRule>
  </conditionalFormatting>
  <conditionalFormatting sqref="BA45">
    <cfRule type="expression" dxfId="2350" priority="2393" stopIfTrue="1">
      <formula>BA$4&lt;TODAY()</formula>
    </cfRule>
  </conditionalFormatting>
  <conditionalFormatting sqref="BA46">
    <cfRule type="expression" dxfId="2349" priority="2392" stopIfTrue="1">
      <formula>BA$4&lt;TODAY()</formula>
    </cfRule>
  </conditionalFormatting>
  <conditionalFormatting sqref="BA46:BC46">
    <cfRule type="expression" dxfId="2348" priority="2391" stopIfTrue="1">
      <formula>BA$4&lt;TODAY()</formula>
    </cfRule>
  </conditionalFormatting>
  <conditionalFormatting sqref="BD41:BD42">
    <cfRule type="expression" dxfId="2347" priority="2390" stopIfTrue="1">
      <formula>BD$4&lt;TODAY()</formula>
    </cfRule>
  </conditionalFormatting>
  <conditionalFormatting sqref="BD41:BD42">
    <cfRule type="expression" dxfId="2346" priority="2389" stopIfTrue="1">
      <formula>BD$4&lt;TODAY()</formula>
    </cfRule>
  </conditionalFormatting>
  <conditionalFormatting sqref="BD41:BD42">
    <cfRule type="expression" dxfId="2345" priority="2388" stopIfTrue="1">
      <formula>BD$4&lt;TODAY()</formula>
    </cfRule>
  </conditionalFormatting>
  <conditionalFormatting sqref="BD41:BD42">
    <cfRule type="expression" dxfId="2344" priority="2387" stopIfTrue="1">
      <formula>BD$4&lt;TODAY()</formula>
    </cfRule>
  </conditionalFormatting>
  <conditionalFormatting sqref="BD43">
    <cfRule type="expression" dxfId="2343" priority="2386" stopIfTrue="1">
      <formula>BD$4&lt;TODAY()</formula>
    </cfRule>
  </conditionalFormatting>
  <conditionalFormatting sqref="BD43:BF43">
    <cfRule type="expression" dxfId="2342" priority="2385" stopIfTrue="1">
      <formula>BD$4&lt;TODAY()</formula>
    </cfRule>
  </conditionalFormatting>
  <conditionalFormatting sqref="BA41">
    <cfRule type="expression" dxfId="2341" priority="2384" stopIfTrue="1">
      <formula>BA$4&lt;TODAY()</formula>
    </cfRule>
  </conditionalFormatting>
  <conditionalFormatting sqref="BA41">
    <cfRule type="expression" dxfId="2340" priority="2383" stopIfTrue="1">
      <formula>BA$4&lt;TODAY()</formula>
    </cfRule>
  </conditionalFormatting>
  <conditionalFormatting sqref="BA41">
    <cfRule type="expression" dxfId="2339" priority="2382" stopIfTrue="1">
      <formula>BA$4&lt;TODAY()</formula>
    </cfRule>
  </conditionalFormatting>
  <conditionalFormatting sqref="BA41">
    <cfRule type="expression" dxfId="2338" priority="2381" stopIfTrue="1">
      <formula>BA$4&lt;TODAY()</formula>
    </cfRule>
  </conditionalFormatting>
  <conditionalFormatting sqref="BA42">
    <cfRule type="expression" dxfId="2337" priority="2380" stopIfTrue="1">
      <formula>BA$4&lt;TODAY()</formula>
    </cfRule>
  </conditionalFormatting>
  <conditionalFormatting sqref="BA42:BC42">
    <cfRule type="expression" dxfId="2336" priority="2379" stopIfTrue="1">
      <formula>BA$4&lt;TODAY()</formula>
    </cfRule>
  </conditionalFormatting>
  <conditionalFormatting sqref="BG41">
    <cfRule type="expression" dxfId="2335" priority="2378" stopIfTrue="1">
      <formula>BG$4&lt;TODAY()</formula>
    </cfRule>
  </conditionalFormatting>
  <conditionalFormatting sqref="BG41:BI41">
    <cfRule type="expression" dxfId="2334" priority="2377" stopIfTrue="1">
      <formula>BG$4&lt;TODAY()</formula>
    </cfRule>
  </conditionalFormatting>
  <conditionalFormatting sqref="BJ40">
    <cfRule type="expression" dxfId="2333" priority="2368" stopIfTrue="1">
      <formula>BJ$4&lt;TODAY()</formula>
    </cfRule>
  </conditionalFormatting>
  <conditionalFormatting sqref="BJ40:BL40">
    <cfRule type="expression" dxfId="2332" priority="2367" stopIfTrue="1">
      <formula>BJ$4&lt;TODAY()</formula>
    </cfRule>
  </conditionalFormatting>
  <conditionalFormatting sqref="BJ44">
    <cfRule type="expression" dxfId="2331" priority="2362" stopIfTrue="1">
      <formula>BJ$4&lt;TODAY()</formula>
    </cfRule>
  </conditionalFormatting>
  <conditionalFormatting sqref="BJ44">
    <cfRule type="expression" dxfId="2330" priority="2361" stopIfTrue="1">
      <formula>BJ$4&lt;TODAY()</formula>
    </cfRule>
  </conditionalFormatting>
  <conditionalFormatting sqref="BJ44">
    <cfRule type="expression" dxfId="2329" priority="2360" stopIfTrue="1">
      <formula>BJ$4&lt;TODAY()</formula>
    </cfRule>
  </conditionalFormatting>
  <conditionalFormatting sqref="BJ44">
    <cfRule type="expression" dxfId="2328" priority="2359" stopIfTrue="1">
      <formula>BJ$4&lt;TODAY()</formula>
    </cfRule>
  </conditionalFormatting>
  <conditionalFormatting sqref="BJ46">
    <cfRule type="expression" dxfId="2327" priority="2358" stopIfTrue="1">
      <formula>BJ$4&lt;TODAY()</formula>
    </cfRule>
  </conditionalFormatting>
  <conditionalFormatting sqref="BJ46:BL46">
    <cfRule type="expression" dxfId="2326" priority="2357" stopIfTrue="1">
      <formula>BJ$4&lt;TODAY()</formula>
    </cfRule>
  </conditionalFormatting>
  <conditionalFormatting sqref="BJ45">
    <cfRule type="expression" dxfId="2325" priority="2356" stopIfTrue="1">
      <formula>BJ$4&lt;TODAY()</formula>
    </cfRule>
  </conditionalFormatting>
  <conditionalFormatting sqref="BJ45">
    <cfRule type="expression" dxfId="2324" priority="2355" stopIfTrue="1">
      <formula>BJ$4&lt;TODAY()</formula>
    </cfRule>
  </conditionalFormatting>
  <conditionalFormatting sqref="BJ45">
    <cfRule type="expression" dxfId="2323" priority="2354" stopIfTrue="1">
      <formula>BJ$4&lt;TODAY()</formula>
    </cfRule>
  </conditionalFormatting>
  <conditionalFormatting sqref="BJ45">
    <cfRule type="expression" dxfId="2322" priority="2353" stopIfTrue="1">
      <formula>BJ$4&lt;TODAY()</formula>
    </cfRule>
  </conditionalFormatting>
  <conditionalFormatting sqref="BJ39">
    <cfRule type="expression" dxfId="2321" priority="2352" stopIfTrue="1">
      <formula>BJ$4&lt;TODAY()</formula>
    </cfRule>
  </conditionalFormatting>
  <conditionalFormatting sqref="BJ39:BL39">
    <cfRule type="expression" dxfId="2320" priority="2351" stopIfTrue="1">
      <formula>BJ$4&lt;TODAY()</formula>
    </cfRule>
  </conditionalFormatting>
  <conditionalFormatting sqref="BK39">
    <cfRule type="expression" dxfId="2319" priority="2350" stopIfTrue="1">
      <formula>BK$4&lt;TODAY()</formula>
    </cfRule>
  </conditionalFormatting>
  <conditionalFormatting sqref="BK39">
    <cfRule type="expression" dxfId="2318" priority="2349" stopIfTrue="1">
      <formula>BK$4&lt;TODAY()</formula>
    </cfRule>
  </conditionalFormatting>
  <conditionalFormatting sqref="BG34:BI34">
    <cfRule type="expression" dxfId="2317" priority="2348" stopIfTrue="1">
      <formula>BG$4&lt;TODAY()</formula>
    </cfRule>
  </conditionalFormatting>
  <conditionalFormatting sqref="BG33:BI33">
    <cfRule type="expression" dxfId="2316" priority="2347" stopIfTrue="1">
      <formula>BG$4&lt;TODAY()</formula>
    </cfRule>
  </conditionalFormatting>
  <conditionalFormatting sqref="BJ33:BL33">
    <cfRule type="expression" dxfId="2315" priority="2346" stopIfTrue="1">
      <formula>BJ$4&lt;TODAY()</formula>
    </cfRule>
  </conditionalFormatting>
  <conditionalFormatting sqref="BJ34:BL34">
    <cfRule type="expression" dxfId="2314" priority="2345" stopIfTrue="1">
      <formula>BJ$4&lt;TODAY()</formula>
    </cfRule>
  </conditionalFormatting>
  <conditionalFormatting sqref="BD33:BF33">
    <cfRule type="expression" dxfId="2313" priority="2344" stopIfTrue="1">
      <formula>BD$4&lt;TODAY()</formula>
    </cfRule>
  </conditionalFormatting>
  <conditionalFormatting sqref="BD33:BF33">
    <cfRule type="expression" dxfId="2312" priority="2343" stopIfTrue="1">
      <formula>BD$4&lt;TODAY()</formula>
    </cfRule>
  </conditionalFormatting>
  <conditionalFormatting sqref="BP41">
    <cfRule type="expression" dxfId="2311" priority="2340" stopIfTrue="1">
      <formula>BP$4&lt;TODAY()</formula>
    </cfRule>
  </conditionalFormatting>
  <conditionalFormatting sqref="BP41:BR41">
    <cfRule type="expression" dxfId="2310" priority="2339" stopIfTrue="1">
      <formula>BP$4&lt;TODAY()</formula>
    </cfRule>
  </conditionalFormatting>
  <conditionalFormatting sqref="BQ41">
    <cfRule type="expression" dxfId="2309" priority="2338" stopIfTrue="1">
      <formula>BQ$4&lt;TODAY()</formula>
    </cfRule>
  </conditionalFormatting>
  <conditionalFormatting sqref="BQ41">
    <cfRule type="expression" dxfId="2308" priority="2337" stopIfTrue="1">
      <formula>BQ$4&lt;TODAY()</formula>
    </cfRule>
  </conditionalFormatting>
  <conditionalFormatting sqref="BP42">
    <cfRule type="expression" dxfId="2307" priority="2336" stopIfTrue="1">
      <formula>BP$4&lt;TODAY()</formula>
    </cfRule>
  </conditionalFormatting>
  <conditionalFormatting sqref="BP42:BR42">
    <cfRule type="expression" dxfId="2306" priority="2335" stopIfTrue="1">
      <formula>BP$4&lt;TODAY()</formula>
    </cfRule>
  </conditionalFormatting>
  <conditionalFormatting sqref="BQ42">
    <cfRule type="expression" dxfId="2305" priority="2334" stopIfTrue="1">
      <formula>BQ$4&lt;TODAY()</formula>
    </cfRule>
  </conditionalFormatting>
  <conditionalFormatting sqref="BQ42">
    <cfRule type="expression" dxfId="2304" priority="2333" stopIfTrue="1">
      <formula>BQ$4&lt;TODAY()</formula>
    </cfRule>
  </conditionalFormatting>
  <conditionalFormatting sqref="BP43">
    <cfRule type="expression" dxfId="2303" priority="2332" stopIfTrue="1">
      <formula>BP$4&lt;TODAY()</formula>
    </cfRule>
  </conditionalFormatting>
  <conditionalFormatting sqref="BP43:BR43">
    <cfRule type="expression" dxfId="2302" priority="2331" stopIfTrue="1">
      <formula>BP$4&lt;TODAY()</formula>
    </cfRule>
  </conditionalFormatting>
  <conditionalFormatting sqref="BQ43">
    <cfRule type="expression" dxfId="2301" priority="2330" stopIfTrue="1">
      <formula>BQ$4&lt;TODAY()</formula>
    </cfRule>
  </conditionalFormatting>
  <conditionalFormatting sqref="BQ43">
    <cfRule type="expression" dxfId="2300" priority="2329" stopIfTrue="1">
      <formula>BQ$4&lt;TODAY()</formula>
    </cfRule>
  </conditionalFormatting>
  <conditionalFormatting sqref="BP40">
    <cfRule type="expression" dxfId="2299" priority="2328" stopIfTrue="1">
      <formula>BP$4&lt;TODAY()</formula>
    </cfRule>
  </conditionalFormatting>
  <conditionalFormatting sqref="BP40:BR40">
    <cfRule type="expression" dxfId="2298" priority="2327" stopIfTrue="1">
      <formula>BP$4&lt;TODAY()</formula>
    </cfRule>
  </conditionalFormatting>
  <conditionalFormatting sqref="BM40">
    <cfRule type="expression" dxfId="2297" priority="2326" stopIfTrue="1">
      <formula>BM$4&lt;TODAY()</formula>
    </cfRule>
  </conditionalFormatting>
  <conditionalFormatting sqref="BM40:BO40">
    <cfRule type="expression" dxfId="2296" priority="2325" stopIfTrue="1">
      <formula>BM$4&lt;TODAY()</formula>
    </cfRule>
  </conditionalFormatting>
  <conditionalFormatting sqref="BM43">
    <cfRule type="expression" dxfId="2295" priority="2324" stopIfTrue="1">
      <formula>BM$4&lt;TODAY()</formula>
    </cfRule>
  </conditionalFormatting>
  <conditionalFormatting sqref="BM43:BO43">
    <cfRule type="expression" dxfId="2294" priority="2323" stopIfTrue="1">
      <formula>BM$4&lt;TODAY()</formula>
    </cfRule>
  </conditionalFormatting>
  <conditionalFormatting sqref="BM44">
    <cfRule type="expression" dxfId="2293" priority="2322" stopIfTrue="1">
      <formula>BM$4&lt;TODAY()</formula>
    </cfRule>
  </conditionalFormatting>
  <conditionalFormatting sqref="BM44:BO44">
    <cfRule type="expression" dxfId="2292" priority="2321" stopIfTrue="1">
      <formula>BM$4&lt;TODAY()</formula>
    </cfRule>
  </conditionalFormatting>
  <conditionalFormatting sqref="BN44">
    <cfRule type="expression" dxfId="2291" priority="2320" stopIfTrue="1">
      <formula>BN$4&lt;TODAY()</formula>
    </cfRule>
  </conditionalFormatting>
  <conditionalFormatting sqref="BN44">
    <cfRule type="expression" dxfId="2290" priority="2319" stopIfTrue="1">
      <formula>BN$4&lt;TODAY()</formula>
    </cfRule>
  </conditionalFormatting>
  <conditionalFormatting sqref="BJ41">
    <cfRule type="expression" dxfId="2289" priority="2318" stopIfTrue="1">
      <formula>BJ$4&lt;TODAY()</formula>
    </cfRule>
  </conditionalFormatting>
  <conditionalFormatting sqref="BJ41:BL41">
    <cfRule type="expression" dxfId="2288" priority="2317" stopIfTrue="1">
      <formula>BJ$4&lt;TODAY()</formula>
    </cfRule>
  </conditionalFormatting>
  <conditionalFormatting sqref="BT54">
    <cfRule type="expression" dxfId="2287" priority="2315" stopIfTrue="1">
      <formula>BS$4&lt;TODAY()</formula>
    </cfRule>
    <cfRule type="expression" dxfId="2286" priority="2316" stopIfTrue="1">
      <formula>WEEKDAY(BS$4)=6</formula>
    </cfRule>
  </conditionalFormatting>
  <conditionalFormatting sqref="BT54">
    <cfRule type="expression" dxfId="2285" priority="2313" stopIfTrue="1">
      <formula>BS$4&lt;TODAY()</formula>
    </cfRule>
    <cfRule type="expression" dxfId="2284" priority="2314" stopIfTrue="1">
      <formula>WEEKDAY(BS$4)=6</formula>
    </cfRule>
  </conditionalFormatting>
  <conditionalFormatting sqref="BT54">
    <cfRule type="expression" dxfId="2283" priority="2311" stopIfTrue="1">
      <formula>BS$4&lt;TODAY()</formula>
    </cfRule>
    <cfRule type="expression" dxfId="2282" priority="2312" stopIfTrue="1">
      <formula>WEEKDAY(BS$4)=6</formula>
    </cfRule>
  </conditionalFormatting>
  <conditionalFormatting sqref="BT54">
    <cfRule type="expression" dxfId="2281" priority="2309" stopIfTrue="1">
      <formula>BS$4&lt;TODAY()</formula>
    </cfRule>
    <cfRule type="expression" dxfId="2280" priority="2310" stopIfTrue="1">
      <formula>WEEKDAY(BS$4)=6</formula>
    </cfRule>
  </conditionalFormatting>
  <conditionalFormatting sqref="BT54">
    <cfRule type="expression" dxfId="2279" priority="2307" stopIfTrue="1">
      <formula>BS$4&lt;TODAY()</formula>
    </cfRule>
    <cfRule type="expression" dxfId="2278" priority="2308" stopIfTrue="1">
      <formula>WEEKDAY(BS$4)=6</formula>
    </cfRule>
  </conditionalFormatting>
  <conditionalFormatting sqref="BT54">
    <cfRule type="expression" dxfId="2277" priority="2305" stopIfTrue="1">
      <formula>BS$4&lt;TODAY()</formula>
    </cfRule>
    <cfRule type="expression" dxfId="2276" priority="2306" stopIfTrue="1">
      <formula>WEEKDAY(BS$4)=6</formula>
    </cfRule>
  </conditionalFormatting>
  <conditionalFormatting sqref="BT54">
    <cfRule type="expression" dxfId="2275" priority="2303" stopIfTrue="1">
      <formula>BS$4&lt;TODAY()</formula>
    </cfRule>
    <cfRule type="expression" dxfId="2274" priority="2304" stopIfTrue="1">
      <formula>WEEKDAY(BS$4)=6</formula>
    </cfRule>
  </conditionalFormatting>
  <conditionalFormatting sqref="BT54">
    <cfRule type="expression" dxfId="2273" priority="2301" stopIfTrue="1">
      <formula>BS$4&lt;TODAY()</formula>
    </cfRule>
    <cfRule type="expression" dxfId="2272" priority="2302" stopIfTrue="1">
      <formula>WEEKDAY(BS$4)=6</formula>
    </cfRule>
  </conditionalFormatting>
  <conditionalFormatting sqref="BT54">
    <cfRule type="expression" dxfId="2271" priority="2299" stopIfTrue="1">
      <formula>BS$4&lt;TODAY()</formula>
    </cfRule>
    <cfRule type="expression" dxfId="2270" priority="2300" stopIfTrue="1">
      <formula>WEEKDAY(BS$4)=6</formula>
    </cfRule>
  </conditionalFormatting>
  <conditionalFormatting sqref="BT54">
    <cfRule type="expression" dxfId="2269" priority="2297" stopIfTrue="1">
      <formula>BS$4&lt;TODAY()</formula>
    </cfRule>
    <cfRule type="expression" dxfId="2268" priority="2298" stopIfTrue="1">
      <formula>WEEKDAY(BS$4)=6</formula>
    </cfRule>
  </conditionalFormatting>
  <conditionalFormatting sqref="BT54">
    <cfRule type="expression" dxfId="2267" priority="2295" stopIfTrue="1">
      <formula>BS$4&lt;TODAY()</formula>
    </cfRule>
    <cfRule type="expression" dxfId="2266" priority="2296" stopIfTrue="1">
      <formula>WEEKDAY(BS$4)=6</formula>
    </cfRule>
  </conditionalFormatting>
  <conditionalFormatting sqref="BT54">
    <cfRule type="expression" dxfId="2265" priority="2293" stopIfTrue="1">
      <formula>BS$4&lt;TODAY()</formula>
    </cfRule>
    <cfRule type="expression" dxfId="2264" priority="2294" stopIfTrue="1">
      <formula>WEEKDAY(BS$4)=6</formula>
    </cfRule>
  </conditionalFormatting>
  <conditionalFormatting sqref="BM45">
    <cfRule type="expression" dxfId="2263" priority="2292" stopIfTrue="1">
      <formula>BM$4&lt;TODAY()</formula>
    </cfRule>
  </conditionalFormatting>
  <conditionalFormatting sqref="BM45:BO45">
    <cfRule type="expression" dxfId="2262" priority="2291" stopIfTrue="1">
      <formula>BM$4&lt;TODAY()</formula>
    </cfRule>
  </conditionalFormatting>
  <conditionalFormatting sqref="BN51">
    <cfRule type="expression" dxfId="2261" priority="2289" stopIfTrue="1">
      <formula>BM$4&lt;TODAY()</formula>
    </cfRule>
    <cfRule type="expression" dxfId="2260" priority="2290" stopIfTrue="1">
      <formula>WEEKDAY(BM$4)=6</formula>
    </cfRule>
  </conditionalFormatting>
  <conditionalFormatting sqref="BN51">
    <cfRule type="expression" dxfId="2259" priority="2287" stopIfTrue="1">
      <formula>BM$4&lt;TODAY()</formula>
    </cfRule>
    <cfRule type="expression" dxfId="2258" priority="2288" stopIfTrue="1">
      <formula>WEEKDAY(BM$4)=6</formula>
    </cfRule>
  </conditionalFormatting>
  <conditionalFormatting sqref="CX49">
    <cfRule type="expression" dxfId="2257" priority="2285" stopIfTrue="1">
      <formula>CW$4&lt;TODAY()</formula>
    </cfRule>
    <cfRule type="expression" dxfId="2256" priority="2286" stopIfTrue="1">
      <formula>WEEKDAY(CW$4)=6</formula>
    </cfRule>
  </conditionalFormatting>
  <conditionalFormatting sqref="CX50">
    <cfRule type="expression" dxfId="2255" priority="2283" stopIfTrue="1">
      <formula>CW$4&lt;TODAY()</formula>
    </cfRule>
    <cfRule type="expression" dxfId="2254" priority="2284" stopIfTrue="1">
      <formula>WEEKDAY(CW$4)=6</formula>
    </cfRule>
  </conditionalFormatting>
  <conditionalFormatting sqref="CX50">
    <cfRule type="expression" dxfId="2253" priority="2281" stopIfTrue="1">
      <formula>CW$4&lt;TODAY()</formula>
    </cfRule>
    <cfRule type="expression" dxfId="2252" priority="2282" stopIfTrue="1">
      <formula>WEEKDAY(CW$4)=6</formula>
    </cfRule>
  </conditionalFormatting>
  <conditionalFormatting sqref="CX50">
    <cfRule type="expression" dxfId="2251" priority="2279" stopIfTrue="1">
      <formula>CW$4&lt;TODAY()</formula>
    </cfRule>
    <cfRule type="expression" dxfId="2250" priority="2280" stopIfTrue="1">
      <formula>WEEKDAY(CW$4)=6</formula>
    </cfRule>
  </conditionalFormatting>
  <conditionalFormatting sqref="CX50">
    <cfRule type="expression" dxfId="2249" priority="2277" stopIfTrue="1">
      <formula>CW$4&lt;TODAY()</formula>
    </cfRule>
    <cfRule type="expression" dxfId="2248" priority="2278" stopIfTrue="1">
      <formula>WEEKDAY(CW$4)=6</formula>
    </cfRule>
  </conditionalFormatting>
  <conditionalFormatting sqref="CX50">
    <cfRule type="expression" dxfId="2247" priority="2275" stopIfTrue="1">
      <formula>CW$4&lt;TODAY()</formula>
    </cfRule>
    <cfRule type="expression" dxfId="2246" priority="2276" stopIfTrue="1">
      <formula>WEEKDAY(CW$4)=6</formula>
    </cfRule>
  </conditionalFormatting>
  <conditionalFormatting sqref="CX50">
    <cfRule type="expression" dxfId="2245" priority="2273" stopIfTrue="1">
      <formula>CW$4&lt;TODAY()</formula>
    </cfRule>
    <cfRule type="expression" dxfId="2244" priority="2274" stopIfTrue="1">
      <formula>WEEKDAY(CW$4)=6</formula>
    </cfRule>
  </conditionalFormatting>
  <conditionalFormatting sqref="CX50">
    <cfRule type="expression" dxfId="2243" priority="2271" stopIfTrue="1">
      <formula>CW$4&lt;TODAY()</formula>
    </cfRule>
    <cfRule type="expression" dxfId="2242" priority="2272" stopIfTrue="1">
      <formula>WEEKDAY(CW$4)=6</formula>
    </cfRule>
  </conditionalFormatting>
  <conditionalFormatting sqref="CX50">
    <cfRule type="expression" dxfId="2241" priority="2269" stopIfTrue="1">
      <formula>CW$4&lt;TODAY()</formula>
    </cfRule>
    <cfRule type="expression" dxfId="2240" priority="2270" stopIfTrue="1">
      <formula>WEEKDAY(CW$4)=6</formula>
    </cfRule>
  </conditionalFormatting>
  <conditionalFormatting sqref="CX50">
    <cfRule type="expression" dxfId="2239" priority="2267" stopIfTrue="1">
      <formula>CW$4&lt;TODAY()</formula>
    </cfRule>
    <cfRule type="expression" dxfId="2238" priority="2268" stopIfTrue="1">
      <formula>WEEKDAY(CW$4)=6</formula>
    </cfRule>
  </conditionalFormatting>
  <conditionalFormatting sqref="CX50">
    <cfRule type="expression" dxfId="2237" priority="2265" stopIfTrue="1">
      <formula>CW$4&lt;TODAY()</formula>
    </cfRule>
    <cfRule type="expression" dxfId="2236" priority="2266" stopIfTrue="1">
      <formula>WEEKDAY(CW$4)=6</formula>
    </cfRule>
  </conditionalFormatting>
  <conditionalFormatting sqref="CX50">
    <cfRule type="expression" dxfId="2235" priority="2263" stopIfTrue="1">
      <formula>CW$4&lt;TODAY()</formula>
    </cfRule>
    <cfRule type="expression" dxfId="2234" priority="2264" stopIfTrue="1">
      <formula>WEEKDAY(CW$4)=6</formula>
    </cfRule>
  </conditionalFormatting>
  <conditionalFormatting sqref="CX50">
    <cfRule type="expression" dxfId="2233" priority="2261" stopIfTrue="1">
      <formula>CW$4&lt;TODAY()</formula>
    </cfRule>
    <cfRule type="expression" dxfId="2232" priority="2262" stopIfTrue="1">
      <formula>WEEKDAY(CW$4)=6</formula>
    </cfRule>
  </conditionalFormatting>
  <conditionalFormatting sqref="CX50">
    <cfRule type="expression" dxfId="2231" priority="2259" stopIfTrue="1">
      <formula>CW$4&lt;TODAY()</formula>
    </cfRule>
    <cfRule type="expression" dxfId="2230" priority="2260" stopIfTrue="1">
      <formula>WEEKDAY(CW$4)=6</formula>
    </cfRule>
  </conditionalFormatting>
  <conditionalFormatting sqref="CX50">
    <cfRule type="expression" dxfId="2229" priority="2257" stopIfTrue="1">
      <formula>CW$4&lt;TODAY()</formula>
    </cfRule>
    <cfRule type="expression" dxfId="2228" priority="2258" stopIfTrue="1">
      <formula>WEEKDAY(CW$4)=6</formula>
    </cfRule>
  </conditionalFormatting>
  <conditionalFormatting sqref="CX50">
    <cfRule type="expression" dxfId="2227" priority="2255" stopIfTrue="1">
      <formula>CW$4&lt;TODAY()</formula>
    </cfRule>
    <cfRule type="expression" dxfId="2226" priority="2256" stopIfTrue="1">
      <formula>WEEKDAY(CW$4)=6</formula>
    </cfRule>
  </conditionalFormatting>
  <conditionalFormatting sqref="CX50">
    <cfRule type="expression" dxfId="2225" priority="2253" stopIfTrue="1">
      <formula>CW$4&lt;TODAY()</formula>
    </cfRule>
    <cfRule type="expression" dxfId="2224" priority="2254" stopIfTrue="1">
      <formula>WEEKDAY(CW$4)=6</formula>
    </cfRule>
  </conditionalFormatting>
  <conditionalFormatting sqref="CX50">
    <cfRule type="expression" dxfId="2223" priority="2251" stopIfTrue="1">
      <formula>CW$4&lt;TODAY()</formula>
    </cfRule>
    <cfRule type="expression" dxfId="2222" priority="2252" stopIfTrue="1">
      <formula>WEEKDAY(CW$4)=6</formula>
    </cfRule>
  </conditionalFormatting>
  <conditionalFormatting sqref="CX50">
    <cfRule type="expression" dxfId="2221" priority="2249" stopIfTrue="1">
      <formula>CW$4&lt;TODAY()</formula>
    </cfRule>
    <cfRule type="expression" dxfId="2220" priority="2250" stopIfTrue="1">
      <formula>WEEKDAY(CW$4)=6</formula>
    </cfRule>
  </conditionalFormatting>
  <conditionalFormatting sqref="CX50">
    <cfRule type="expression" dxfId="2219" priority="2247" stopIfTrue="1">
      <formula>CW$4&lt;TODAY()</formula>
    </cfRule>
    <cfRule type="expression" dxfId="2218" priority="2248" stopIfTrue="1">
      <formula>WEEKDAY(CW$4)=6</formula>
    </cfRule>
  </conditionalFormatting>
  <conditionalFormatting sqref="CX50">
    <cfRule type="expression" dxfId="2217" priority="2245" stopIfTrue="1">
      <formula>CW$4&lt;TODAY()</formula>
    </cfRule>
    <cfRule type="expression" dxfId="2216" priority="2246" stopIfTrue="1">
      <formula>WEEKDAY(CW$4)=6</formula>
    </cfRule>
  </conditionalFormatting>
  <conditionalFormatting sqref="CX50">
    <cfRule type="expression" dxfId="2215" priority="2243" stopIfTrue="1">
      <formula>CW$4&lt;TODAY()</formula>
    </cfRule>
    <cfRule type="expression" dxfId="2214" priority="2244" stopIfTrue="1">
      <formula>WEEKDAY(CW$4)=6</formula>
    </cfRule>
  </conditionalFormatting>
  <conditionalFormatting sqref="CX50">
    <cfRule type="expression" dxfId="2213" priority="2241" stopIfTrue="1">
      <formula>CW$4&lt;TODAY()</formula>
    </cfRule>
    <cfRule type="expression" dxfId="2212" priority="2242" stopIfTrue="1">
      <formula>WEEKDAY(CW$4)=6</formula>
    </cfRule>
  </conditionalFormatting>
  <conditionalFormatting sqref="CX50">
    <cfRule type="expression" dxfId="2211" priority="2239" stopIfTrue="1">
      <formula>CW$4&lt;TODAY()</formula>
    </cfRule>
    <cfRule type="expression" dxfId="2210" priority="2240" stopIfTrue="1">
      <formula>WEEKDAY(CW$4)=6</formula>
    </cfRule>
  </conditionalFormatting>
  <conditionalFormatting sqref="CX50">
    <cfRule type="expression" dxfId="2209" priority="2237" stopIfTrue="1">
      <formula>CW$4&lt;TODAY()</formula>
    </cfRule>
    <cfRule type="expression" dxfId="2208" priority="2238" stopIfTrue="1">
      <formula>WEEKDAY(CW$4)=6</formula>
    </cfRule>
  </conditionalFormatting>
  <conditionalFormatting sqref="CX49">
    <cfRule type="expression" dxfId="2207" priority="2235" stopIfTrue="1">
      <formula>CW$4&lt;TODAY()</formula>
    </cfRule>
    <cfRule type="expression" dxfId="2206" priority="2236" stopIfTrue="1">
      <formula>WEEKDAY(CW$4)=6</formula>
    </cfRule>
  </conditionalFormatting>
  <conditionalFormatting sqref="CX49">
    <cfRule type="expression" dxfId="2205" priority="2233" stopIfTrue="1">
      <formula>CW$4&lt;TODAY()</formula>
    </cfRule>
    <cfRule type="expression" dxfId="2204" priority="2234" stopIfTrue="1">
      <formula>WEEKDAY(CW$4)=6</formula>
    </cfRule>
  </conditionalFormatting>
  <conditionalFormatting sqref="CX49">
    <cfRule type="expression" dxfId="2203" priority="2231" stopIfTrue="1">
      <formula>CW$4&lt;TODAY()</formula>
    </cfRule>
    <cfRule type="expression" dxfId="2202" priority="2232" stopIfTrue="1">
      <formula>WEEKDAY(CW$4)=6</formula>
    </cfRule>
  </conditionalFormatting>
  <conditionalFormatting sqref="CX49">
    <cfRule type="expression" dxfId="2201" priority="2229" stopIfTrue="1">
      <formula>CW$4&lt;TODAY()</formula>
    </cfRule>
    <cfRule type="expression" dxfId="2200" priority="2230" stopIfTrue="1">
      <formula>WEEKDAY(CW$4)=6</formula>
    </cfRule>
  </conditionalFormatting>
  <conditionalFormatting sqref="CX49">
    <cfRule type="expression" dxfId="2199" priority="2227" stopIfTrue="1">
      <formula>CW$4&lt;TODAY()</formula>
    </cfRule>
    <cfRule type="expression" dxfId="2198" priority="2228" stopIfTrue="1">
      <formula>WEEKDAY(CW$4)=6</formula>
    </cfRule>
  </conditionalFormatting>
  <conditionalFormatting sqref="CX49">
    <cfRule type="expression" dxfId="2197" priority="2225" stopIfTrue="1">
      <formula>CW$4&lt;TODAY()</formula>
    </cfRule>
    <cfRule type="expression" dxfId="2196" priority="2226" stopIfTrue="1">
      <formula>WEEKDAY(CW$4)=6</formula>
    </cfRule>
  </conditionalFormatting>
  <conditionalFormatting sqref="CX49">
    <cfRule type="expression" dxfId="2195" priority="2223" stopIfTrue="1">
      <formula>CW$4&lt;TODAY()</formula>
    </cfRule>
    <cfRule type="expression" dxfId="2194" priority="2224" stopIfTrue="1">
      <formula>WEEKDAY(CW$4)=6</formula>
    </cfRule>
  </conditionalFormatting>
  <conditionalFormatting sqref="CX49">
    <cfRule type="expression" dxfId="2193" priority="2221" stopIfTrue="1">
      <formula>CW$4&lt;TODAY()</formula>
    </cfRule>
    <cfRule type="expression" dxfId="2192" priority="2222" stopIfTrue="1">
      <formula>WEEKDAY(CW$4)=6</formula>
    </cfRule>
  </conditionalFormatting>
  <conditionalFormatting sqref="CX49">
    <cfRule type="expression" dxfId="2191" priority="2219" stopIfTrue="1">
      <formula>CW$4&lt;TODAY()</formula>
    </cfRule>
    <cfRule type="expression" dxfId="2190" priority="2220" stopIfTrue="1">
      <formula>WEEKDAY(CW$4)=6</formula>
    </cfRule>
  </conditionalFormatting>
  <conditionalFormatting sqref="CX49">
    <cfRule type="expression" dxfId="2189" priority="2217" stopIfTrue="1">
      <formula>CW$4&lt;TODAY()</formula>
    </cfRule>
    <cfRule type="expression" dxfId="2188" priority="2218" stopIfTrue="1">
      <formula>WEEKDAY(CW$4)=6</formula>
    </cfRule>
  </conditionalFormatting>
  <conditionalFormatting sqref="CX49">
    <cfRule type="expression" dxfId="2187" priority="2215" stopIfTrue="1">
      <formula>CW$4&lt;TODAY()</formula>
    </cfRule>
    <cfRule type="expression" dxfId="2186" priority="2216" stopIfTrue="1">
      <formula>WEEKDAY(CW$4)=6</formula>
    </cfRule>
  </conditionalFormatting>
  <conditionalFormatting sqref="CX49">
    <cfRule type="expression" dxfId="2185" priority="2213" stopIfTrue="1">
      <formula>CW$4&lt;TODAY()</formula>
    </cfRule>
    <cfRule type="expression" dxfId="2184" priority="2214" stopIfTrue="1">
      <formula>WEEKDAY(CW$4)=6</formula>
    </cfRule>
  </conditionalFormatting>
  <conditionalFormatting sqref="BM39">
    <cfRule type="expression" dxfId="2183" priority="2212" stopIfTrue="1">
      <formula>BM$4&lt;TODAY()</formula>
    </cfRule>
  </conditionalFormatting>
  <conditionalFormatting sqref="BM39:BO39">
    <cfRule type="expression" dxfId="2182" priority="2211" stopIfTrue="1">
      <formula>BM$4&lt;TODAY()</formula>
    </cfRule>
  </conditionalFormatting>
  <conditionalFormatting sqref="BP44">
    <cfRule type="expression" dxfId="2181" priority="2210" stopIfTrue="1">
      <formula>BP$4&lt;TODAY()</formula>
    </cfRule>
  </conditionalFormatting>
  <conditionalFormatting sqref="BP44:BR44">
    <cfRule type="expression" dxfId="2180" priority="2209" stopIfTrue="1">
      <formula>BP$4&lt;TODAY()</formula>
    </cfRule>
  </conditionalFormatting>
  <conditionalFormatting sqref="BQ44">
    <cfRule type="expression" dxfId="2179" priority="2208" stopIfTrue="1">
      <formula>BQ$4&lt;TODAY()</formula>
    </cfRule>
  </conditionalFormatting>
  <conditionalFormatting sqref="BQ44">
    <cfRule type="expression" dxfId="2178" priority="2207" stopIfTrue="1">
      <formula>BQ$4&lt;TODAY()</formula>
    </cfRule>
  </conditionalFormatting>
  <conditionalFormatting sqref="BP45">
    <cfRule type="expression" dxfId="2177" priority="2206" stopIfTrue="1">
      <formula>BP$4&lt;TODAY()</formula>
    </cfRule>
  </conditionalFormatting>
  <conditionalFormatting sqref="BP45:BR45">
    <cfRule type="expression" dxfId="2176" priority="2205" stopIfTrue="1">
      <formula>BP$4&lt;TODAY()</formula>
    </cfRule>
  </conditionalFormatting>
  <conditionalFormatting sqref="BM34:BO36">
    <cfRule type="expression" dxfId="2175" priority="2204" stopIfTrue="1">
      <formula>BM$4&lt;TODAY()</formula>
    </cfRule>
  </conditionalFormatting>
  <conditionalFormatting sqref="BM35:BO36">
    <cfRule type="expression" dxfId="2174" priority="2203" stopIfTrue="1">
      <formula>BM$4&lt;TODAY()</formula>
    </cfRule>
  </conditionalFormatting>
  <conditionalFormatting sqref="BM33:BO33">
    <cfRule type="expression" dxfId="2173" priority="2202" stopIfTrue="1">
      <formula>BM$4&lt;TODAY()</formula>
    </cfRule>
  </conditionalFormatting>
  <conditionalFormatting sqref="DD53">
    <cfRule type="expression" dxfId="2172" priority="2200" stopIfTrue="1">
      <formula>DC$4&lt;TODAY()</formula>
    </cfRule>
    <cfRule type="expression" dxfId="2171" priority="2201" stopIfTrue="1">
      <formula>WEEKDAY(DC$4)=6</formula>
    </cfRule>
  </conditionalFormatting>
  <conditionalFormatting sqref="DD53">
    <cfRule type="expression" dxfId="2170" priority="2198" stopIfTrue="1">
      <formula>DC$4&lt;TODAY()</formula>
    </cfRule>
    <cfRule type="expression" dxfId="2169" priority="2199" stopIfTrue="1">
      <formula>WEEKDAY(DC$4)=6</formula>
    </cfRule>
  </conditionalFormatting>
  <conditionalFormatting sqref="DD53">
    <cfRule type="expression" dxfId="2168" priority="2196" stopIfTrue="1">
      <formula>DC$4&lt;TODAY()</formula>
    </cfRule>
    <cfRule type="expression" dxfId="2167" priority="2197" stopIfTrue="1">
      <formula>WEEKDAY(DC$4)=6</formula>
    </cfRule>
  </conditionalFormatting>
  <conditionalFormatting sqref="DD53">
    <cfRule type="expression" dxfId="2166" priority="2194" stopIfTrue="1">
      <formula>DC$4&lt;TODAY()</formula>
    </cfRule>
    <cfRule type="expression" dxfId="2165" priority="2195" stopIfTrue="1">
      <formula>WEEKDAY(DC$4)=6</formula>
    </cfRule>
  </conditionalFormatting>
  <conditionalFormatting sqref="DD53">
    <cfRule type="expression" dxfId="2164" priority="2192" stopIfTrue="1">
      <formula>DC$4&lt;TODAY()</formula>
    </cfRule>
    <cfRule type="expression" dxfId="2163" priority="2193" stopIfTrue="1">
      <formula>WEEKDAY(DC$4)=6</formula>
    </cfRule>
  </conditionalFormatting>
  <conditionalFormatting sqref="DD53">
    <cfRule type="expression" dxfId="2162" priority="2190" stopIfTrue="1">
      <formula>DC$4&lt;TODAY()</formula>
    </cfRule>
    <cfRule type="expression" dxfId="2161" priority="2191" stopIfTrue="1">
      <formula>WEEKDAY(DC$4)=6</formula>
    </cfRule>
  </conditionalFormatting>
  <conditionalFormatting sqref="DD53">
    <cfRule type="expression" dxfId="2160" priority="2188" stopIfTrue="1">
      <formula>DC$4&lt;TODAY()</formula>
    </cfRule>
    <cfRule type="expression" dxfId="2159" priority="2189" stopIfTrue="1">
      <formula>WEEKDAY(DC$4)=6</formula>
    </cfRule>
  </conditionalFormatting>
  <conditionalFormatting sqref="DD53">
    <cfRule type="expression" dxfId="2158" priority="2186" stopIfTrue="1">
      <formula>DC$4&lt;TODAY()</formula>
    </cfRule>
    <cfRule type="expression" dxfId="2157" priority="2187" stopIfTrue="1">
      <formula>WEEKDAY(DC$4)=6</formula>
    </cfRule>
  </conditionalFormatting>
  <conditionalFormatting sqref="DD53">
    <cfRule type="expression" dxfId="2156" priority="2184" stopIfTrue="1">
      <formula>DC$4&lt;TODAY()</formula>
    </cfRule>
    <cfRule type="expression" dxfId="2155" priority="2185" stopIfTrue="1">
      <formula>WEEKDAY(DC$4)=6</formula>
    </cfRule>
  </conditionalFormatting>
  <conditionalFormatting sqref="DD53">
    <cfRule type="expression" dxfId="2154" priority="2182" stopIfTrue="1">
      <formula>DC$4&lt;TODAY()</formula>
    </cfRule>
    <cfRule type="expression" dxfId="2153" priority="2183" stopIfTrue="1">
      <formula>WEEKDAY(DC$4)=6</formula>
    </cfRule>
  </conditionalFormatting>
  <conditionalFormatting sqref="DD53">
    <cfRule type="expression" dxfId="2152" priority="2180" stopIfTrue="1">
      <formula>DC$4&lt;TODAY()</formula>
    </cfRule>
    <cfRule type="expression" dxfId="2151" priority="2181" stopIfTrue="1">
      <formula>WEEKDAY(DC$4)=6</formula>
    </cfRule>
  </conditionalFormatting>
  <conditionalFormatting sqref="DD53">
    <cfRule type="expression" dxfId="2150" priority="2178" stopIfTrue="1">
      <formula>DC$4&lt;TODAY()</formula>
    </cfRule>
    <cfRule type="expression" dxfId="2149" priority="2179" stopIfTrue="1">
      <formula>WEEKDAY(DC$4)=6</formula>
    </cfRule>
  </conditionalFormatting>
  <conditionalFormatting sqref="DD55">
    <cfRule type="expression" dxfId="2148" priority="2176" stopIfTrue="1">
      <formula>DC$4&lt;TODAY()</formula>
    </cfRule>
    <cfRule type="expression" dxfId="2147" priority="2177" stopIfTrue="1">
      <formula>WEEKDAY(DC$4)=6</formula>
    </cfRule>
  </conditionalFormatting>
  <conditionalFormatting sqref="DD57">
    <cfRule type="expression" dxfId="2146" priority="2174" stopIfTrue="1">
      <formula>DC$4&lt;TODAY()</formula>
    </cfRule>
    <cfRule type="expression" dxfId="2145" priority="2175" stopIfTrue="1">
      <formula>WEEKDAY(DC$4)=6</formula>
    </cfRule>
  </conditionalFormatting>
  <conditionalFormatting sqref="BS40">
    <cfRule type="expression" dxfId="2144" priority="2173" stopIfTrue="1">
      <formula>BS$4&lt;TODAY()</formula>
    </cfRule>
  </conditionalFormatting>
  <conditionalFormatting sqref="BS40:BU40">
    <cfRule type="expression" dxfId="2143" priority="2172" stopIfTrue="1">
      <formula>BS$4&lt;TODAY()</formula>
    </cfRule>
  </conditionalFormatting>
  <conditionalFormatting sqref="BT40">
    <cfRule type="expression" dxfId="2142" priority="2171" stopIfTrue="1">
      <formula>BT$4&lt;TODAY()</formula>
    </cfRule>
  </conditionalFormatting>
  <conditionalFormatting sqref="BT40">
    <cfRule type="expression" dxfId="2141" priority="2170" stopIfTrue="1">
      <formula>BT$4&lt;TODAY()</formula>
    </cfRule>
  </conditionalFormatting>
  <conditionalFormatting sqref="CC54">
    <cfRule type="expression" dxfId="2140" priority="2168" stopIfTrue="1">
      <formula>CB$4&lt;TODAY()</formula>
    </cfRule>
    <cfRule type="expression" dxfId="2139" priority="2169" stopIfTrue="1">
      <formula>WEEKDAY(CB$4)=6</formula>
    </cfRule>
  </conditionalFormatting>
  <conditionalFormatting sqref="CC54">
    <cfRule type="expression" dxfId="2138" priority="2166" stopIfTrue="1">
      <formula>CB$4&lt;TODAY()</formula>
    </cfRule>
    <cfRule type="expression" dxfId="2137" priority="2167" stopIfTrue="1">
      <formula>WEEKDAY(CB$4)=6</formula>
    </cfRule>
  </conditionalFormatting>
  <conditionalFormatting sqref="CC54">
    <cfRule type="expression" dxfId="2136" priority="2164" stopIfTrue="1">
      <formula>CB$4&lt;TODAY()</formula>
    </cfRule>
    <cfRule type="expression" dxfId="2135" priority="2165" stopIfTrue="1">
      <formula>WEEKDAY(CB$4)=6</formula>
    </cfRule>
  </conditionalFormatting>
  <conditionalFormatting sqref="CC54">
    <cfRule type="expression" dxfId="2134" priority="2162" stopIfTrue="1">
      <formula>CB$4&lt;TODAY()</formula>
    </cfRule>
    <cfRule type="expression" dxfId="2133" priority="2163" stopIfTrue="1">
      <formula>WEEKDAY(CB$4)=6</formula>
    </cfRule>
  </conditionalFormatting>
  <conditionalFormatting sqref="CC54">
    <cfRule type="expression" dxfId="2132" priority="2160" stopIfTrue="1">
      <formula>CB$4&lt;TODAY()</formula>
    </cfRule>
    <cfRule type="expression" dxfId="2131" priority="2161" stopIfTrue="1">
      <formula>WEEKDAY(CB$4)=6</formula>
    </cfRule>
  </conditionalFormatting>
  <conditionalFormatting sqref="CC54">
    <cfRule type="expression" dxfId="2130" priority="2158" stopIfTrue="1">
      <formula>CB$4&lt;TODAY()</formula>
    </cfRule>
    <cfRule type="expression" dxfId="2129" priority="2159" stopIfTrue="1">
      <formula>WEEKDAY(CB$4)=6</formula>
    </cfRule>
  </conditionalFormatting>
  <conditionalFormatting sqref="CC54">
    <cfRule type="expression" dxfId="2128" priority="2156" stopIfTrue="1">
      <formula>CB$4&lt;TODAY()</formula>
    </cfRule>
    <cfRule type="expression" dxfId="2127" priority="2157" stopIfTrue="1">
      <formula>WEEKDAY(CB$4)=6</formula>
    </cfRule>
  </conditionalFormatting>
  <conditionalFormatting sqref="CC54">
    <cfRule type="expression" dxfId="2126" priority="2154" stopIfTrue="1">
      <formula>CB$4&lt;TODAY()</formula>
    </cfRule>
    <cfRule type="expression" dxfId="2125" priority="2155" stopIfTrue="1">
      <formula>WEEKDAY(CB$4)=6</formula>
    </cfRule>
  </conditionalFormatting>
  <conditionalFormatting sqref="CC54">
    <cfRule type="expression" dxfId="2124" priority="2152" stopIfTrue="1">
      <formula>CB$4&lt;TODAY()</formula>
    </cfRule>
    <cfRule type="expression" dxfId="2123" priority="2153" stopIfTrue="1">
      <formula>WEEKDAY(CB$4)=6</formula>
    </cfRule>
  </conditionalFormatting>
  <conditionalFormatting sqref="CC54">
    <cfRule type="expression" dxfId="2122" priority="2150" stopIfTrue="1">
      <formula>CB$4&lt;TODAY()</formula>
    </cfRule>
    <cfRule type="expression" dxfId="2121" priority="2151" stopIfTrue="1">
      <formula>WEEKDAY(CB$4)=6</formula>
    </cfRule>
  </conditionalFormatting>
  <conditionalFormatting sqref="CC54">
    <cfRule type="expression" dxfId="2120" priority="2148" stopIfTrue="1">
      <formula>CB$4&lt;TODAY()</formula>
    </cfRule>
    <cfRule type="expression" dxfId="2119" priority="2149" stopIfTrue="1">
      <formula>WEEKDAY(CB$4)=6</formula>
    </cfRule>
  </conditionalFormatting>
  <conditionalFormatting sqref="CC54">
    <cfRule type="expression" dxfId="2118" priority="2146" stopIfTrue="1">
      <formula>CB$4&lt;TODAY()</formula>
    </cfRule>
    <cfRule type="expression" dxfId="2117" priority="2147" stopIfTrue="1">
      <formula>WEEKDAY(CB$4)=6</formula>
    </cfRule>
  </conditionalFormatting>
  <conditionalFormatting sqref="BZ48">
    <cfRule type="expression" dxfId="2116" priority="2144" stopIfTrue="1">
      <formula>BY$4&lt;TODAY()</formula>
    </cfRule>
    <cfRule type="expression" dxfId="2115" priority="2145" stopIfTrue="1">
      <formula>WEEKDAY(BY$4)=6</formula>
    </cfRule>
  </conditionalFormatting>
  <conditionalFormatting sqref="BZ48">
    <cfRule type="expression" dxfId="2114" priority="2142" stopIfTrue="1">
      <formula>BY$4&lt;TODAY()</formula>
    </cfRule>
    <cfRule type="expression" dxfId="2113" priority="2143" stopIfTrue="1">
      <formula>WEEKDAY(BY$4)=6</formula>
    </cfRule>
  </conditionalFormatting>
  <conditionalFormatting sqref="BZ48">
    <cfRule type="expression" dxfId="2112" priority="2140" stopIfTrue="1">
      <formula>BY$4&lt;TODAY()</formula>
    </cfRule>
    <cfRule type="expression" dxfId="2111" priority="2141" stopIfTrue="1">
      <formula>WEEKDAY(BY$4)=6</formula>
    </cfRule>
  </conditionalFormatting>
  <conditionalFormatting sqref="BZ48">
    <cfRule type="expression" dxfId="2110" priority="2138" stopIfTrue="1">
      <formula>BY$4&lt;TODAY()</formula>
    </cfRule>
    <cfRule type="expression" dxfId="2109" priority="2139" stopIfTrue="1">
      <formula>WEEKDAY(BY$4)=6</formula>
    </cfRule>
  </conditionalFormatting>
  <conditionalFormatting sqref="BZ48">
    <cfRule type="expression" dxfId="2108" priority="2136" stopIfTrue="1">
      <formula>BY$4&lt;TODAY()</formula>
    </cfRule>
    <cfRule type="expression" dxfId="2107" priority="2137" stopIfTrue="1">
      <formula>WEEKDAY(BY$4)=6</formula>
    </cfRule>
  </conditionalFormatting>
  <conditionalFormatting sqref="BZ48">
    <cfRule type="expression" dxfId="2106" priority="2134" stopIfTrue="1">
      <formula>BY$4&lt;TODAY()</formula>
    </cfRule>
    <cfRule type="expression" dxfId="2105" priority="2135" stopIfTrue="1">
      <formula>WEEKDAY(BY$4)=6</formula>
    </cfRule>
  </conditionalFormatting>
  <conditionalFormatting sqref="BZ48">
    <cfRule type="expression" dxfId="2104" priority="2132" stopIfTrue="1">
      <formula>BY$4&lt;TODAY()</formula>
    </cfRule>
    <cfRule type="expression" dxfId="2103" priority="2133" stopIfTrue="1">
      <formula>WEEKDAY(BY$4)=6</formula>
    </cfRule>
  </conditionalFormatting>
  <conditionalFormatting sqref="BZ48">
    <cfRule type="expression" dxfId="2102" priority="2130" stopIfTrue="1">
      <formula>BY$4&lt;TODAY()</formula>
    </cfRule>
    <cfRule type="expression" dxfId="2101" priority="2131" stopIfTrue="1">
      <formula>WEEKDAY(BY$4)=6</formula>
    </cfRule>
  </conditionalFormatting>
  <conditionalFormatting sqref="BZ48">
    <cfRule type="expression" dxfId="2100" priority="2128" stopIfTrue="1">
      <formula>BY$4&lt;TODAY()</formula>
    </cfRule>
    <cfRule type="expression" dxfId="2099" priority="2129" stopIfTrue="1">
      <formula>WEEKDAY(BY$4)=6</formula>
    </cfRule>
  </conditionalFormatting>
  <conditionalFormatting sqref="BZ48">
    <cfRule type="expression" dxfId="2098" priority="2126" stopIfTrue="1">
      <formula>BY$4&lt;TODAY()</formula>
    </cfRule>
    <cfRule type="expression" dxfId="2097" priority="2127" stopIfTrue="1">
      <formula>WEEKDAY(BY$4)=6</formula>
    </cfRule>
  </conditionalFormatting>
  <conditionalFormatting sqref="BZ48">
    <cfRule type="expression" dxfId="2096" priority="2124" stopIfTrue="1">
      <formula>BY$4&lt;TODAY()</formula>
    </cfRule>
    <cfRule type="expression" dxfId="2095" priority="2125" stopIfTrue="1">
      <formula>WEEKDAY(BY$4)=6</formula>
    </cfRule>
  </conditionalFormatting>
  <conditionalFormatting sqref="BZ48">
    <cfRule type="expression" dxfId="2094" priority="2122" stopIfTrue="1">
      <formula>BY$4&lt;TODAY()</formula>
    </cfRule>
    <cfRule type="expression" dxfId="2093" priority="2123" stopIfTrue="1">
      <formula>WEEKDAY(BY$4)=6</formula>
    </cfRule>
  </conditionalFormatting>
  <conditionalFormatting sqref="BZ57">
    <cfRule type="expression" dxfId="2092" priority="2120" stopIfTrue="1">
      <formula>BY$4&lt;TODAY()</formula>
    </cfRule>
    <cfRule type="expression" dxfId="2091" priority="2121" stopIfTrue="1">
      <formula>WEEKDAY(BY$4)=6</formula>
    </cfRule>
  </conditionalFormatting>
  <conditionalFormatting sqref="BZ57">
    <cfRule type="expression" dxfId="2090" priority="2118" stopIfTrue="1">
      <formula>BY$4&lt;TODAY()</formula>
    </cfRule>
    <cfRule type="expression" dxfId="2089" priority="2119" stopIfTrue="1">
      <formula>WEEKDAY(BY$4)=6</formula>
    </cfRule>
  </conditionalFormatting>
  <conditionalFormatting sqref="BZ57">
    <cfRule type="expression" dxfId="2088" priority="2116" stopIfTrue="1">
      <formula>BY$4&lt;TODAY()</formula>
    </cfRule>
    <cfRule type="expression" dxfId="2087" priority="2117" stopIfTrue="1">
      <formula>WEEKDAY(BY$4)=6</formula>
    </cfRule>
  </conditionalFormatting>
  <conditionalFormatting sqref="BT53">
    <cfRule type="expression" dxfId="2086" priority="2114" stopIfTrue="1">
      <formula>BS$4&lt;TODAY()</formula>
    </cfRule>
    <cfRule type="expression" dxfId="2085" priority="2115" stopIfTrue="1">
      <formula>WEEKDAY(BS$4)=6</formula>
    </cfRule>
  </conditionalFormatting>
  <conditionalFormatting sqref="BT53">
    <cfRule type="expression" dxfId="2084" priority="2112" stopIfTrue="1">
      <formula>BS$4&lt;TODAY()</formula>
    </cfRule>
    <cfRule type="expression" dxfId="2083" priority="2113" stopIfTrue="1">
      <formula>WEEKDAY(BS$4)=6</formula>
    </cfRule>
  </conditionalFormatting>
  <conditionalFormatting sqref="BT53">
    <cfRule type="expression" dxfId="2082" priority="2110" stopIfTrue="1">
      <formula>BS$4&lt;TODAY()</formula>
    </cfRule>
    <cfRule type="expression" dxfId="2081" priority="2111" stopIfTrue="1">
      <formula>WEEKDAY(BS$4)=6</formula>
    </cfRule>
  </conditionalFormatting>
  <conditionalFormatting sqref="BT53">
    <cfRule type="expression" dxfId="2080" priority="2108" stopIfTrue="1">
      <formula>BS$4&lt;TODAY()</formula>
    </cfRule>
    <cfRule type="expression" dxfId="2079" priority="2109" stopIfTrue="1">
      <formula>WEEKDAY(BS$4)=6</formula>
    </cfRule>
  </conditionalFormatting>
  <conditionalFormatting sqref="BT53">
    <cfRule type="expression" dxfId="2078" priority="2106" stopIfTrue="1">
      <formula>BS$4&lt;TODAY()</formula>
    </cfRule>
    <cfRule type="expression" dxfId="2077" priority="2107" stopIfTrue="1">
      <formula>WEEKDAY(BS$4)=6</formula>
    </cfRule>
  </conditionalFormatting>
  <conditionalFormatting sqref="BT53">
    <cfRule type="expression" dxfId="2076" priority="2104" stopIfTrue="1">
      <formula>BS$4&lt;TODAY()</formula>
    </cfRule>
    <cfRule type="expression" dxfId="2075" priority="2105" stopIfTrue="1">
      <formula>WEEKDAY(BS$4)=6</formula>
    </cfRule>
  </conditionalFormatting>
  <conditionalFormatting sqref="BT53">
    <cfRule type="expression" dxfId="2074" priority="2102" stopIfTrue="1">
      <formula>BS$4&lt;TODAY()</formula>
    </cfRule>
    <cfRule type="expression" dxfId="2073" priority="2103" stopIfTrue="1">
      <formula>WEEKDAY(BS$4)=6</formula>
    </cfRule>
  </conditionalFormatting>
  <conditionalFormatting sqref="BT53">
    <cfRule type="expression" dxfId="2072" priority="2100" stopIfTrue="1">
      <formula>BS$4&lt;TODAY()</formula>
    </cfRule>
    <cfRule type="expression" dxfId="2071" priority="2101" stopIfTrue="1">
      <formula>WEEKDAY(BS$4)=6</formula>
    </cfRule>
  </conditionalFormatting>
  <conditionalFormatting sqref="BT53">
    <cfRule type="expression" dxfId="2070" priority="2098" stopIfTrue="1">
      <formula>BS$4&lt;TODAY()</formula>
    </cfRule>
    <cfRule type="expression" dxfId="2069" priority="2099" stopIfTrue="1">
      <formula>WEEKDAY(BS$4)=6</formula>
    </cfRule>
  </conditionalFormatting>
  <conditionalFormatting sqref="BT53">
    <cfRule type="expression" dxfId="2068" priority="2096" stopIfTrue="1">
      <formula>BS$4&lt;TODAY()</formula>
    </cfRule>
    <cfRule type="expression" dxfId="2067" priority="2097" stopIfTrue="1">
      <formula>WEEKDAY(BS$4)=6</formula>
    </cfRule>
  </conditionalFormatting>
  <conditionalFormatting sqref="BT53">
    <cfRule type="expression" dxfId="2066" priority="2094" stopIfTrue="1">
      <formula>BS$4&lt;TODAY()</formula>
    </cfRule>
    <cfRule type="expression" dxfId="2065" priority="2095" stopIfTrue="1">
      <formula>WEEKDAY(BS$4)=6</formula>
    </cfRule>
  </conditionalFormatting>
  <conditionalFormatting sqref="BT53">
    <cfRule type="expression" dxfId="2064" priority="2092" stopIfTrue="1">
      <formula>BS$4&lt;TODAY()</formula>
    </cfRule>
    <cfRule type="expression" dxfId="2063" priority="2093" stopIfTrue="1">
      <formula>WEEKDAY(BS$4)=6</formula>
    </cfRule>
  </conditionalFormatting>
  <conditionalFormatting sqref="CF55">
    <cfRule type="expression" dxfId="2062" priority="2088" stopIfTrue="1">
      <formula>CE$4&lt;TODAY()</formula>
    </cfRule>
    <cfRule type="expression" dxfId="2061" priority="2089" stopIfTrue="1">
      <formula>WEEKDAY(CE$4)=6</formula>
    </cfRule>
  </conditionalFormatting>
  <conditionalFormatting sqref="CF55">
    <cfRule type="expression" dxfId="2060" priority="2086" stopIfTrue="1">
      <formula>CE$4&lt;TODAY()</formula>
    </cfRule>
    <cfRule type="expression" dxfId="2059" priority="2087" stopIfTrue="1">
      <formula>WEEKDAY(CE$4)=6</formula>
    </cfRule>
  </conditionalFormatting>
  <conditionalFormatting sqref="CF55">
    <cfRule type="expression" dxfId="2058" priority="2084" stopIfTrue="1">
      <formula>CE$4&lt;TODAY()</formula>
    </cfRule>
    <cfRule type="expression" dxfId="2057" priority="2085" stopIfTrue="1">
      <formula>WEEKDAY(CE$4)=6</formula>
    </cfRule>
  </conditionalFormatting>
  <conditionalFormatting sqref="CF55">
    <cfRule type="expression" dxfId="2056" priority="2082" stopIfTrue="1">
      <formula>CE$4&lt;TODAY()</formula>
    </cfRule>
    <cfRule type="expression" dxfId="2055" priority="2083" stopIfTrue="1">
      <formula>WEEKDAY(CE$4)=6</formula>
    </cfRule>
  </conditionalFormatting>
  <conditionalFormatting sqref="CF55">
    <cfRule type="expression" dxfId="2054" priority="2080" stopIfTrue="1">
      <formula>CE$4&lt;TODAY()</formula>
    </cfRule>
    <cfRule type="expression" dxfId="2053" priority="2081" stopIfTrue="1">
      <formula>WEEKDAY(CE$4)=6</formula>
    </cfRule>
  </conditionalFormatting>
  <conditionalFormatting sqref="CF55">
    <cfRule type="expression" dxfId="2052" priority="2078" stopIfTrue="1">
      <formula>CE$4&lt;TODAY()</formula>
    </cfRule>
    <cfRule type="expression" dxfId="2051" priority="2079" stopIfTrue="1">
      <formula>WEEKDAY(CE$4)=6</formula>
    </cfRule>
  </conditionalFormatting>
  <conditionalFormatting sqref="CF55">
    <cfRule type="expression" dxfId="2050" priority="2076" stopIfTrue="1">
      <formula>CE$4&lt;TODAY()</formula>
    </cfRule>
    <cfRule type="expression" dxfId="2049" priority="2077" stopIfTrue="1">
      <formula>WEEKDAY(CE$4)=6</formula>
    </cfRule>
  </conditionalFormatting>
  <conditionalFormatting sqref="CF55">
    <cfRule type="expression" dxfId="2048" priority="2074" stopIfTrue="1">
      <formula>CE$4&lt;TODAY()</formula>
    </cfRule>
    <cfRule type="expression" dxfId="2047" priority="2075" stopIfTrue="1">
      <formula>WEEKDAY(CE$4)=6</formula>
    </cfRule>
  </conditionalFormatting>
  <conditionalFormatting sqref="CF55">
    <cfRule type="expression" dxfId="2046" priority="2072" stopIfTrue="1">
      <formula>CE$4&lt;TODAY()</formula>
    </cfRule>
    <cfRule type="expression" dxfId="2045" priority="2073" stopIfTrue="1">
      <formula>WEEKDAY(CE$4)=6</formula>
    </cfRule>
  </conditionalFormatting>
  <conditionalFormatting sqref="CF55">
    <cfRule type="expression" dxfId="2044" priority="2070" stopIfTrue="1">
      <formula>CE$4&lt;TODAY()</formula>
    </cfRule>
    <cfRule type="expression" dxfId="2043" priority="2071" stopIfTrue="1">
      <formula>WEEKDAY(CE$4)=6</formula>
    </cfRule>
  </conditionalFormatting>
  <conditionalFormatting sqref="CF55">
    <cfRule type="expression" dxfId="2042" priority="2068" stopIfTrue="1">
      <formula>CE$4&lt;TODAY()</formula>
    </cfRule>
    <cfRule type="expression" dxfId="2041" priority="2069" stopIfTrue="1">
      <formula>WEEKDAY(CE$4)=6</formula>
    </cfRule>
  </conditionalFormatting>
  <conditionalFormatting sqref="CF55">
    <cfRule type="expression" dxfId="2040" priority="2066" stopIfTrue="1">
      <formula>CE$4&lt;TODAY()</formula>
    </cfRule>
    <cfRule type="expression" dxfId="2039" priority="2067" stopIfTrue="1">
      <formula>WEEKDAY(CE$4)=6</formula>
    </cfRule>
  </conditionalFormatting>
  <conditionalFormatting sqref="CF56">
    <cfRule type="expression" dxfId="2038" priority="2064" stopIfTrue="1">
      <formula>CE$4&lt;TODAY()</formula>
    </cfRule>
    <cfRule type="expression" dxfId="2037" priority="2065" stopIfTrue="1">
      <formula>WEEKDAY(CE$4)=6</formula>
    </cfRule>
  </conditionalFormatting>
  <conditionalFormatting sqref="DG53">
    <cfRule type="expression" dxfId="2036" priority="2062" stopIfTrue="1">
      <formula>DF$4&lt;TODAY()</formula>
    </cfRule>
    <cfRule type="expression" dxfId="2035" priority="2063" stopIfTrue="1">
      <formula>WEEKDAY(DF$4)=6</formula>
    </cfRule>
  </conditionalFormatting>
  <conditionalFormatting sqref="DG54">
    <cfRule type="expression" dxfId="2034" priority="2060" stopIfTrue="1">
      <formula>DF$4&lt;TODAY()</formula>
    </cfRule>
    <cfRule type="expression" dxfId="2033" priority="2061" stopIfTrue="1">
      <formula>WEEKDAY(DF$4)=6</formula>
    </cfRule>
  </conditionalFormatting>
  <conditionalFormatting sqref="DG54">
    <cfRule type="expression" dxfId="2032" priority="2058" stopIfTrue="1">
      <formula>DF$4&lt;TODAY()</formula>
    </cfRule>
    <cfRule type="expression" dxfId="2031" priority="2059" stopIfTrue="1">
      <formula>WEEKDAY(DF$4)=6</formula>
    </cfRule>
  </conditionalFormatting>
  <conditionalFormatting sqref="DG54">
    <cfRule type="expression" dxfId="2030" priority="2056" stopIfTrue="1">
      <formula>DF$4&lt;TODAY()</formula>
    </cfRule>
    <cfRule type="expression" dxfId="2029" priority="2057" stopIfTrue="1">
      <formula>WEEKDAY(DF$4)=6</formula>
    </cfRule>
  </conditionalFormatting>
  <conditionalFormatting sqref="DG54">
    <cfRule type="expression" dxfId="2028" priority="2054" stopIfTrue="1">
      <formula>DF$4&lt;TODAY()</formula>
    </cfRule>
    <cfRule type="expression" dxfId="2027" priority="2055" stopIfTrue="1">
      <formula>WEEKDAY(DF$4)=6</formula>
    </cfRule>
  </conditionalFormatting>
  <conditionalFormatting sqref="DG54">
    <cfRule type="expression" dxfId="2026" priority="2052" stopIfTrue="1">
      <formula>DF$4&lt;TODAY()</formula>
    </cfRule>
    <cfRule type="expression" dxfId="2025" priority="2053" stopIfTrue="1">
      <formula>WEEKDAY(DF$4)=6</formula>
    </cfRule>
  </conditionalFormatting>
  <conditionalFormatting sqref="DG54">
    <cfRule type="expression" dxfId="2024" priority="2050" stopIfTrue="1">
      <formula>DF$4&lt;TODAY()</formula>
    </cfRule>
    <cfRule type="expression" dxfId="2023" priority="2051" stopIfTrue="1">
      <formula>WEEKDAY(DF$4)=6</formula>
    </cfRule>
  </conditionalFormatting>
  <conditionalFormatting sqref="DG54">
    <cfRule type="expression" dxfId="2022" priority="2048" stopIfTrue="1">
      <formula>DF$4&lt;TODAY()</formula>
    </cfRule>
    <cfRule type="expression" dxfId="2021" priority="2049" stopIfTrue="1">
      <formula>WEEKDAY(DF$4)=6</formula>
    </cfRule>
  </conditionalFormatting>
  <conditionalFormatting sqref="DG54">
    <cfRule type="expression" dxfId="2020" priority="2046" stopIfTrue="1">
      <formula>DF$4&lt;TODAY()</formula>
    </cfRule>
    <cfRule type="expression" dxfId="2019" priority="2047" stopIfTrue="1">
      <formula>WEEKDAY(DF$4)=6</formula>
    </cfRule>
  </conditionalFormatting>
  <conditionalFormatting sqref="DG54">
    <cfRule type="expression" dxfId="2018" priority="2044" stopIfTrue="1">
      <formula>DF$4&lt;TODAY()</formula>
    </cfRule>
    <cfRule type="expression" dxfId="2017" priority="2045" stopIfTrue="1">
      <formula>WEEKDAY(DF$4)=6</formula>
    </cfRule>
  </conditionalFormatting>
  <conditionalFormatting sqref="DG54">
    <cfRule type="expression" dxfId="2016" priority="2042" stopIfTrue="1">
      <formula>DF$4&lt;TODAY()</formula>
    </cfRule>
    <cfRule type="expression" dxfId="2015" priority="2043" stopIfTrue="1">
      <formula>WEEKDAY(DF$4)=6</formula>
    </cfRule>
  </conditionalFormatting>
  <conditionalFormatting sqref="DG54">
    <cfRule type="expression" dxfId="2014" priority="2040" stopIfTrue="1">
      <formula>DF$4&lt;TODAY()</formula>
    </cfRule>
    <cfRule type="expression" dxfId="2013" priority="2041" stopIfTrue="1">
      <formula>WEEKDAY(DF$4)=6</formula>
    </cfRule>
  </conditionalFormatting>
  <conditionalFormatting sqref="DG54">
    <cfRule type="expression" dxfId="2012" priority="2038" stopIfTrue="1">
      <formula>DF$4&lt;TODAY()</formula>
    </cfRule>
    <cfRule type="expression" dxfId="2011" priority="2039" stopIfTrue="1">
      <formula>WEEKDAY(DF$4)=6</formula>
    </cfRule>
  </conditionalFormatting>
  <conditionalFormatting sqref="DG54">
    <cfRule type="expression" dxfId="2010" priority="2036" stopIfTrue="1">
      <formula>DF$4&lt;TODAY()</formula>
    </cfRule>
    <cfRule type="expression" dxfId="2009" priority="2037" stopIfTrue="1">
      <formula>WEEKDAY(DF$4)=6</formula>
    </cfRule>
  </conditionalFormatting>
  <conditionalFormatting sqref="DG54">
    <cfRule type="expression" dxfId="2008" priority="2034" stopIfTrue="1">
      <formula>DF$4&lt;TODAY()</formula>
    </cfRule>
    <cfRule type="expression" dxfId="2007" priority="2035" stopIfTrue="1">
      <formula>WEEKDAY(DF$4)=6</formula>
    </cfRule>
  </conditionalFormatting>
  <conditionalFormatting sqref="DG54">
    <cfRule type="expression" dxfId="2006" priority="2032" stopIfTrue="1">
      <formula>DF$4&lt;TODAY()</formula>
    </cfRule>
    <cfRule type="expression" dxfId="2005" priority="2033" stopIfTrue="1">
      <formula>WEEKDAY(DF$4)=6</formula>
    </cfRule>
  </conditionalFormatting>
  <conditionalFormatting sqref="DG54">
    <cfRule type="expression" dxfId="2004" priority="2030" stopIfTrue="1">
      <formula>DF$4&lt;TODAY()</formula>
    </cfRule>
    <cfRule type="expression" dxfId="2003" priority="2031" stopIfTrue="1">
      <formula>WEEKDAY(DF$4)=6</formula>
    </cfRule>
  </conditionalFormatting>
  <conditionalFormatting sqref="DG54">
    <cfRule type="expression" dxfId="2002" priority="2028" stopIfTrue="1">
      <formula>DF$4&lt;TODAY()</formula>
    </cfRule>
    <cfRule type="expression" dxfId="2001" priority="2029" stopIfTrue="1">
      <formula>WEEKDAY(DF$4)=6</formula>
    </cfRule>
  </conditionalFormatting>
  <conditionalFormatting sqref="DG54">
    <cfRule type="expression" dxfId="2000" priority="2026" stopIfTrue="1">
      <formula>DF$4&lt;TODAY()</formula>
    </cfRule>
    <cfRule type="expression" dxfId="1999" priority="2027" stopIfTrue="1">
      <formula>WEEKDAY(DF$4)=6</formula>
    </cfRule>
  </conditionalFormatting>
  <conditionalFormatting sqref="DG54">
    <cfRule type="expression" dxfId="1998" priority="2024" stopIfTrue="1">
      <formula>DF$4&lt;TODAY()</formula>
    </cfRule>
    <cfRule type="expression" dxfId="1997" priority="2025" stopIfTrue="1">
      <formula>WEEKDAY(DF$4)=6</formula>
    </cfRule>
  </conditionalFormatting>
  <conditionalFormatting sqref="DG54">
    <cfRule type="expression" dxfId="1996" priority="2022" stopIfTrue="1">
      <formula>DF$4&lt;TODAY()</formula>
    </cfRule>
    <cfRule type="expression" dxfId="1995" priority="2023" stopIfTrue="1">
      <formula>WEEKDAY(DF$4)=6</formula>
    </cfRule>
  </conditionalFormatting>
  <conditionalFormatting sqref="DG54">
    <cfRule type="expression" dxfId="1994" priority="2020" stopIfTrue="1">
      <formula>DF$4&lt;TODAY()</formula>
    </cfRule>
    <cfRule type="expression" dxfId="1993" priority="2021" stopIfTrue="1">
      <formula>WEEKDAY(DF$4)=6</formula>
    </cfRule>
  </conditionalFormatting>
  <conditionalFormatting sqref="DG54">
    <cfRule type="expression" dxfId="1992" priority="2018" stopIfTrue="1">
      <formula>DF$4&lt;TODAY()</formula>
    </cfRule>
    <cfRule type="expression" dxfId="1991" priority="2019" stopIfTrue="1">
      <formula>WEEKDAY(DF$4)=6</formula>
    </cfRule>
  </conditionalFormatting>
  <conditionalFormatting sqref="DG54">
    <cfRule type="expression" dxfId="1990" priority="2016" stopIfTrue="1">
      <formula>DF$4&lt;TODAY()</formula>
    </cfRule>
    <cfRule type="expression" dxfId="1989" priority="2017" stopIfTrue="1">
      <formula>WEEKDAY(DF$4)=6</formula>
    </cfRule>
  </conditionalFormatting>
  <conditionalFormatting sqref="DG54">
    <cfRule type="expression" dxfId="1988" priority="2014" stopIfTrue="1">
      <formula>DF$4&lt;TODAY()</formula>
    </cfRule>
    <cfRule type="expression" dxfId="1987" priority="2015" stopIfTrue="1">
      <formula>WEEKDAY(DF$4)=6</formula>
    </cfRule>
  </conditionalFormatting>
  <conditionalFormatting sqref="DG53">
    <cfRule type="expression" dxfId="1986" priority="2012" stopIfTrue="1">
      <formula>DF$4&lt;TODAY()</formula>
    </cfRule>
    <cfRule type="expression" dxfId="1985" priority="2013" stopIfTrue="1">
      <formula>WEEKDAY(DF$4)=6</formula>
    </cfRule>
  </conditionalFormatting>
  <conditionalFormatting sqref="DG53">
    <cfRule type="expression" dxfId="1984" priority="2010" stopIfTrue="1">
      <formula>DF$4&lt;TODAY()</formula>
    </cfRule>
    <cfRule type="expression" dxfId="1983" priority="2011" stopIfTrue="1">
      <formula>WEEKDAY(DF$4)=6</formula>
    </cfRule>
  </conditionalFormatting>
  <conditionalFormatting sqref="DG53">
    <cfRule type="expression" dxfId="1982" priority="2008" stopIfTrue="1">
      <formula>DF$4&lt;TODAY()</formula>
    </cfRule>
    <cfRule type="expression" dxfId="1981" priority="2009" stopIfTrue="1">
      <formula>WEEKDAY(DF$4)=6</formula>
    </cfRule>
  </conditionalFormatting>
  <conditionalFormatting sqref="DG53">
    <cfRule type="expression" dxfId="1980" priority="2006" stopIfTrue="1">
      <formula>DF$4&lt;TODAY()</formula>
    </cfRule>
    <cfRule type="expression" dxfId="1979" priority="2007" stopIfTrue="1">
      <formula>WEEKDAY(DF$4)=6</formula>
    </cfRule>
  </conditionalFormatting>
  <conditionalFormatting sqref="DG53">
    <cfRule type="expression" dxfId="1978" priority="2004" stopIfTrue="1">
      <formula>DF$4&lt;TODAY()</formula>
    </cfRule>
    <cfRule type="expression" dxfId="1977" priority="2005" stopIfTrue="1">
      <formula>WEEKDAY(DF$4)=6</formula>
    </cfRule>
  </conditionalFormatting>
  <conditionalFormatting sqref="DG53">
    <cfRule type="expression" dxfId="1976" priority="2002" stopIfTrue="1">
      <formula>DF$4&lt;TODAY()</formula>
    </cfRule>
    <cfRule type="expression" dxfId="1975" priority="2003" stopIfTrue="1">
      <formula>WEEKDAY(DF$4)=6</formula>
    </cfRule>
  </conditionalFormatting>
  <conditionalFormatting sqref="DG53">
    <cfRule type="expression" dxfId="1974" priority="2000" stopIfTrue="1">
      <formula>DF$4&lt;TODAY()</formula>
    </cfRule>
    <cfRule type="expression" dxfId="1973" priority="2001" stopIfTrue="1">
      <formula>WEEKDAY(DF$4)=6</formula>
    </cfRule>
  </conditionalFormatting>
  <conditionalFormatting sqref="DG53">
    <cfRule type="expression" dxfId="1972" priority="1998" stopIfTrue="1">
      <formula>DF$4&lt;TODAY()</formula>
    </cfRule>
    <cfRule type="expression" dxfId="1971" priority="1999" stopIfTrue="1">
      <formula>WEEKDAY(DF$4)=6</formula>
    </cfRule>
  </conditionalFormatting>
  <conditionalFormatting sqref="DG53">
    <cfRule type="expression" dxfId="1970" priority="1996" stopIfTrue="1">
      <formula>DF$4&lt;TODAY()</formula>
    </cfRule>
    <cfRule type="expression" dxfId="1969" priority="1997" stopIfTrue="1">
      <formula>WEEKDAY(DF$4)=6</formula>
    </cfRule>
  </conditionalFormatting>
  <conditionalFormatting sqref="DG53">
    <cfRule type="expression" dxfId="1968" priority="1994" stopIfTrue="1">
      <formula>DF$4&lt;TODAY()</formula>
    </cfRule>
    <cfRule type="expression" dxfId="1967" priority="1995" stopIfTrue="1">
      <formula>WEEKDAY(DF$4)=6</formula>
    </cfRule>
  </conditionalFormatting>
  <conditionalFormatting sqref="DG53">
    <cfRule type="expression" dxfId="1966" priority="1992" stopIfTrue="1">
      <formula>DF$4&lt;TODAY()</formula>
    </cfRule>
    <cfRule type="expression" dxfId="1965" priority="1993" stopIfTrue="1">
      <formula>WEEKDAY(DF$4)=6</formula>
    </cfRule>
  </conditionalFormatting>
  <conditionalFormatting sqref="DG53">
    <cfRule type="expression" dxfId="1964" priority="1990" stopIfTrue="1">
      <formula>DF$4&lt;TODAY()</formula>
    </cfRule>
    <cfRule type="expression" dxfId="1963" priority="1991" stopIfTrue="1">
      <formula>WEEKDAY(DF$4)=6</formula>
    </cfRule>
  </conditionalFormatting>
  <conditionalFormatting sqref="CB41">
    <cfRule type="expression" dxfId="1962" priority="1989" stopIfTrue="1">
      <formula>CB$4&lt;TODAY()</formula>
    </cfRule>
  </conditionalFormatting>
  <conditionalFormatting sqref="CB41:CD41">
    <cfRule type="expression" dxfId="1961" priority="1988" stopIfTrue="1">
      <formula>CB$4&lt;TODAY()</formula>
    </cfRule>
  </conditionalFormatting>
  <conditionalFormatting sqref="CC41">
    <cfRule type="expression" dxfId="1960" priority="1987" stopIfTrue="1">
      <formula>CC$4&lt;TODAY()</formula>
    </cfRule>
  </conditionalFormatting>
  <conditionalFormatting sqref="CC41">
    <cfRule type="expression" dxfId="1959" priority="1986" stopIfTrue="1">
      <formula>CC$4&lt;TODAY()</formula>
    </cfRule>
  </conditionalFormatting>
  <conditionalFormatting sqref="CE41">
    <cfRule type="expression" dxfId="1958" priority="1985" stopIfTrue="1">
      <formula>CE$4&lt;TODAY()</formula>
    </cfRule>
  </conditionalFormatting>
  <conditionalFormatting sqref="CE41:CG41">
    <cfRule type="expression" dxfId="1957" priority="1984" stopIfTrue="1">
      <formula>CE$4&lt;TODAY()</formula>
    </cfRule>
  </conditionalFormatting>
  <conditionalFormatting sqref="CF41">
    <cfRule type="expression" dxfId="1956" priority="1983" stopIfTrue="1">
      <formula>CF$4&lt;TODAY()</formula>
    </cfRule>
  </conditionalFormatting>
  <conditionalFormatting sqref="CF41">
    <cfRule type="expression" dxfId="1955" priority="1982" stopIfTrue="1">
      <formula>CF$4&lt;TODAY()</formula>
    </cfRule>
  </conditionalFormatting>
  <conditionalFormatting sqref="CC49">
    <cfRule type="expression" dxfId="1954" priority="1981" stopIfTrue="1">
      <formula>CB$4&lt;TODAY()</formula>
    </cfRule>
  </conditionalFormatting>
  <conditionalFormatting sqref="CC49">
    <cfRule type="expression" dxfId="1953" priority="1979" stopIfTrue="1">
      <formula>SEARCH("skid to",CC49)&gt;0</formula>
    </cfRule>
    <cfRule type="expression" dxfId="1952" priority="1980" stopIfTrue="1">
      <formula>SEARCH("heavy lift",CC49)&gt;0</formula>
    </cfRule>
  </conditionalFormatting>
  <conditionalFormatting sqref="DF31:DH33">
    <cfRule type="expression" dxfId="1951" priority="1978" stopIfTrue="1">
      <formula>DF$4&lt;TODAY()</formula>
    </cfRule>
  </conditionalFormatting>
  <conditionalFormatting sqref="DF31 DF32:DH33">
    <cfRule type="expression" dxfId="1950" priority="1977" stopIfTrue="1">
      <formula>DF$4&lt;TODAY()</formula>
    </cfRule>
  </conditionalFormatting>
  <conditionalFormatting sqref="CC58">
    <cfRule type="expression" dxfId="1949" priority="1975" stopIfTrue="1">
      <formula>CB$4&lt;TODAY()</formula>
    </cfRule>
    <cfRule type="expression" dxfId="1948" priority="1976" stopIfTrue="1">
      <formula>WEEKDAY(CB$4)=6</formula>
    </cfRule>
  </conditionalFormatting>
  <conditionalFormatting sqref="CC58">
    <cfRule type="expression" dxfId="1947" priority="1973" stopIfTrue="1">
      <formula>CB$4&lt;TODAY()</formula>
    </cfRule>
    <cfRule type="expression" dxfId="1946" priority="1974" stopIfTrue="1">
      <formula>WEEKDAY(CB$4)=6</formula>
    </cfRule>
  </conditionalFormatting>
  <conditionalFormatting sqref="CC58">
    <cfRule type="expression" dxfId="1945" priority="1971" stopIfTrue="1">
      <formula>CB$4&lt;TODAY()</formula>
    </cfRule>
    <cfRule type="expression" dxfId="1944" priority="1972" stopIfTrue="1">
      <formula>WEEKDAY(CB$4)=6</formula>
    </cfRule>
  </conditionalFormatting>
  <conditionalFormatting sqref="CC58">
    <cfRule type="expression" dxfId="1943" priority="1969" stopIfTrue="1">
      <formula>CB$4&lt;TODAY()</formula>
    </cfRule>
    <cfRule type="expression" dxfId="1942" priority="1970" stopIfTrue="1">
      <formula>WEEKDAY(CB$4)=6</formula>
    </cfRule>
  </conditionalFormatting>
  <conditionalFormatting sqref="CC58">
    <cfRule type="expression" dxfId="1941" priority="1967" stopIfTrue="1">
      <formula>CB$4&lt;TODAY()</formula>
    </cfRule>
    <cfRule type="expression" dxfId="1940" priority="1968" stopIfTrue="1">
      <formula>WEEKDAY(CB$4)=6</formula>
    </cfRule>
  </conditionalFormatting>
  <conditionalFormatting sqref="CC58">
    <cfRule type="expression" dxfId="1939" priority="1965" stopIfTrue="1">
      <formula>CB$4&lt;TODAY()</formula>
    </cfRule>
    <cfRule type="expression" dxfId="1938" priority="1966" stopIfTrue="1">
      <formula>WEEKDAY(CB$4)=6</formula>
    </cfRule>
  </conditionalFormatting>
  <conditionalFormatting sqref="CC58">
    <cfRule type="expression" dxfId="1937" priority="1963" stopIfTrue="1">
      <formula>CB$4&lt;TODAY()</formula>
    </cfRule>
    <cfRule type="expression" dxfId="1936" priority="1964" stopIfTrue="1">
      <formula>WEEKDAY(CB$4)=6</formula>
    </cfRule>
  </conditionalFormatting>
  <conditionalFormatting sqref="CC58">
    <cfRule type="expression" dxfId="1935" priority="1961" stopIfTrue="1">
      <formula>CB$4&lt;TODAY()</formula>
    </cfRule>
    <cfRule type="expression" dxfId="1934" priority="1962" stopIfTrue="1">
      <formula>WEEKDAY(CB$4)=6</formula>
    </cfRule>
  </conditionalFormatting>
  <conditionalFormatting sqref="CC58">
    <cfRule type="expression" dxfId="1933" priority="1959" stopIfTrue="1">
      <formula>CB$4&lt;TODAY()</formula>
    </cfRule>
    <cfRule type="expression" dxfId="1932" priority="1960" stopIfTrue="1">
      <formula>WEEKDAY(CB$4)=6</formula>
    </cfRule>
  </conditionalFormatting>
  <conditionalFormatting sqref="CC58">
    <cfRule type="expression" dxfId="1931" priority="1957" stopIfTrue="1">
      <formula>CB$4&lt;TODAY()</formula>
    </cfRule>
    <cfRule type="expression" dxfId="1930" priority="1958" stopIfTrue="1">
      <formula>WEEKDAY(CB$4)=6</formula>
    </cfRule>
  </conditionalFormatting>
  <conditionalFormatting sqref="CC58">
    <cfRule type="expression" dxfId="1929" priority="1955" stopIfTrue="1">
      <formula>CB$4&lt;TODAY()</formula>
    </cfRule>
    <cfRule type="expression" dxfId="1928" priority="1956" stopIfTrue="1">
      <formula>WEEKDAY(CB$4)=6</formula>
    </cfRule>
  </conditionalFormatting>
  <conditionalFormatting sqref="CC58">
    <cfRule type="expression" dxfId="1927" priority="1953" stopIfTrue="1">
      <formula>CB$4&lt;TODAY()</formula>
    </cfRule>
    <cfRule type="expression" dxfId="1926" priority="1954" stopIfTrue="1">
      <formula>WEEKDAY(CB$4)=6</formula>
    </cfRule>
  </conditionalFormatting>
  <conditionalFormatting sqref="BZ59">
    <cfRule type="expression" dxfId="1925" priority="1951" stopIfTrue="1">
      <formula>BY$4&lt;TODAY()</formula>
    </cfRule>
    <cfRule type="expression" dxfId="1924" priority="1952" stopIfTrue="1">
      <formula>WEEKDAY(BY$4)=6</formula>
    </cfRule>
  </conditionalFormatting>
  <conditionalFormatting sqref="BZ59">
    <cfRule type="expression" dxfId="1923" priority="1949" stopIfTrue="1">
      <formula>BY$4&lt;TODAY()</formula>
    </cfRule>
    <cfRule type="expression" dxfId="1922" priority="1950" stopIfTrue="1">
      <formula>WEEKDAY(BY$4)=6</formula>
    </cfRule>
  </conditionalFormatting>
  <conditionalFormatting sqref="BZ59">
    <cfRule type="expression" dxfId="1921" priority="1947" stopIfTrue="1">
      <formula>BY$4&lt;TODAY()</formula>
    </cfRule>
    <cfRule type="expression" dxfId="1920" priority="1948" stopIfTrue="1">
      <formula>WEEKDAY(BY$4)=6</formula>
    </cfRule>
  </conditionalFormatting>
  <conditionalFormatting sqref="CI54">
    <cfRule type="expression" dxfId="1919" priority="1945" stopIfTrue="1">
      <formula>CH$4&lt;TODAY()</formula>
    </cfRule>
    <cfRule type="expression" dxfId="1918" priority="1946" stopIfTrue="1">
      <formula>WEEKDAY(CH$4)=6</formula>
    </cfRule>
  </conditionalFormatting>
  <conditionalFormatting sqref="CI54">
    <cfRule type="expression" dxfId="1917" priority="1943" stopIfTrue="1">
      <formula>CH$4&lt;TODAY()</formula>
    </cfRule>
    <cfRule type="expression" dxfId="1916" priority="1944" stopIfTrue="1">
      <formula>WEEKDAY(CH$4)=6</formula>
    </cfRule>
  </conditionalFormatting>
  <conditionalFormatting sqref="CI54">
    <cfRule type="expression" dxfId="1915" priority="1941" stopIfTrue="1">
      <formula>CH$4&lt;TODAY()</formula>
    </cfRule>
    <cfRule type="expression" dxfId="1914" priority="1942" stopIfTrue="1">
      <formula>WEEKDAY(CH$4)=6</formula>
    </cfRule>
  </conditionalFormatting>
  <conditionalFormatting sqref="CI54">
    <cfRule type="expression" dxfId="1913" priority="1939" stopIfTrue="1">
      <formula>CH$4&lt;TODAY()</formula>
    </cfRule>
    <cfRule type="expression" dxfId="1912" priority="1940" stopIfTrue="1">
      <formula>WEEKDAY(CH$4)=6</formula>
    </cfRule>
  </conditionalFormatting>
  <conditionalFormatting sqref="CI54">
    <cfRule type="expression" dxfId="1911" priority="1937" stopIfTrue="1">
      <formula>CH$4&lt;TODAY()</formula>
    </cfRule>
    <cfRule type="expression" dxfId="1910" priority="1938" stopIfTrue="1">
      <formula>WEEKDAY(CH$4)=6</formula>
    </cfRule>
  </conditionalFormatting>
  <conditionalFormatting sqref="CI54">
    <cfRule type="expression" dxfId="1909" priority="1935" stopIfTrue="1">
      <formula>CH$4&lt;TODAY()</formula>
    </cfRule>
    <cfRule type="expression" dxfId="1908" priority="1936" stopIfTrue="1">
      <formula>WEEKDAY(CH$4)=6</formula>
    </cfRule>
  </conditionalFormatting>
  <conditionalFormatting sqref="CI54">
    <cfRule type="expression" dxfId="1907" priority="1933" stopIfTrue="1">
      <formula>CH$4&lt;TODAY()</formula>
    </cfRule>
    <cfRule type="expression" dxfId="1906" priority="1934" stopIfTrue="1">
      <formula>WEEKDAY(CH$4)=6</formula>
    </cfRule>
  </conditionalFormatting>
  <conditionalFormatting sqref="CI54">
    <cfRule type="expression" dxfId="1905" priority="1931" stopIfTrue="1">
      <formula>CH$4&lt;TODAY()</formula>
    </cfRule>
    <cfRule type="expression" dxfId="1904" priority="1932" stopIfTrue="1">
      <formula>WEEKDAY(CH$4)=6</formula>
    </cfRule>
  </conditionalFormatting>
  <conditionalFormatting sqref="CI54">
    <cfRule type="expression" dxfId="1903" priority="1929" stopIfTrue="1">
      <formula>CH$4&lt;TODAY()</formula>
    </cfRule>
    <cfRule type="expression" dxfId="1902" priority="1930" stopIfTrue="1">
      <formula>WEEKDAY(CH$4)=6</formula>
    </cfRule>
  </conditionalFormatting>
  <conditionalFormatting sqref="CI54">
    <cfRule type="expression" dxfId="1901" priority="1927" stopIfTrue="1">
      <formula>CH$4&lt;TODAY()</formula>
    </cfRule>
    <cfRule type="expression" dxfId="1900" priority="1928" stopIfTrue="1">
      <formula>WEEKDAY(CH$4)=6</formula>
    </cfRule>
  </conditionalFormatting>
  <conditionalFormatting sqref="CI54">
    <cfRule type="expression" dxfId="1899" priority="1925" stopIfTrue="1">
      <formula>CH$4&lt;TODAY()</formula>
    </cfRule>
    <cfRule type="expression" dxfId="1898" priority="1926" stopIfTrue="1">
      <formula>WEEKDAY(CH$4)=6</formula>
    </cfRule>
  </conditionalFormatting>
  <conditionalFormatting sqref="CI54">
    <cfRule type="expression" dxfId="1897" priority="1923" stopIfTrue="1">
      <formula>CH$4&lt;TODAY()</formula>
    </cfRule>
    <cfRule type="expression" dxfId="1896" priority="1924" stopIfTrue="1">
      <formula>WEEKDAY(CH$4)=6</formula>
    </cfRule>
  </conditionalFormatting>
  <conditionalFormatting sqref="CT42:CV42">
    <cfRule type="expression" dxfId="1895" priority="1922" stopIfTrue="1">
      <formula>CT$4&lt;TODAY()</formula>
    </cfRule>
  </conditionalFormatting>
  <conditionalFormatting sqref="CT42:CV42">
    <cfRule type="expression" dxfId="1894" priority="1921" stopIfTrue="1">
      <formula>CT$4&lt;TODAY()</formula>
    </cfRule>
  </conditionalFormatting>
  <conditionalFormatting sqref="CT40:CT41">
    <cfRule type="expression" dxfId="1893" priority="1920" stopIfTrue="1">
      <formula>CT$4&lt;TODAY()</formula>
    </cfRule>
  </conditionalFormatting>
  <conditionalFormatting sqref="CT40:CV41">
    <cfRule type="expression" dxfId="1892" priority="1919" stopIfTrue="1">
      <formula>CT$4&lt;TODAY()</formula>
    </cfRule>
  </conditionalFormatting>
  <conditionalFormatting sqref="CW42">
    <cfRule type="expression" dxfId="1891" priority="1918" stopIfTrue="1">
      <formula>CW$4&lt;TODAY()</formula>
    </cfRule>
  </conditionalFormatting>
  <conditionalFormatting sqref="CW42:CY42">
    <cfRule type="expression" dxfId="1890" priority="1917" stopIfTrue="1">
      <formula>CW$4&lt;TODAY()</formula>
    </cfRule>
  </conditionalFormatting>
  <conditionalFormatting sqref="CW43:CY43">
    <cfRule type="expression" dxfId="1889" priority="1916" stopIfTrue="1">
      <formula>CW$4&lt;TODAY()</formula>
    </cfRule>
  </conditionalFormatting>
  <conditionalFormatting sqref="CW43:CY43">
    <cfRule type="expression" dxfId="1888" priority="1915" stopIfTrue="1">
      <formula>CW$4&lt;TODAY()</formula>
    </cfRule>
  </conditionalFormatting>
  <conditionalFormatting sqref="CH42">
    <cfRule type="expression" dxfId="1887" priority="1914" stopIfTrue="1">
      <formula>CH$4&lt;TODAY()</formula>
    </cfRule>
  </conditionalFormatting>
  <conditionalFormatting sqref="CH42:CJ42">
    <cfRule type="expression" dxfId="1886" priority="1913" stopIfTrue="1">
      <formula>CH$4&lt;TODAY()</formula>
    </cfRule>
  </conditionalFormatting>
  <conditionalFormatting sqref="CI42">
    <cfRule type="expression" dxfId="1885" priority="1912" stopIfTrue="1">
      <formula>CI$4&lt;TODAY()</formula>
    </cfRule>
  </conditionalFormatting>
  <conditionalFormatting sqref="CI42">
    <cfRule type="expression" dxfId="1884" priority="1911" stopIfTrue="1">
      <formula>CI$4&lt;TODAY()</formula>
    </cfRule>
  </conditionalFormatting>
  <conditionalFormatting sqref="CQ42">
    <cfRule type="expression" dxfId="1883" priority="1910" stopIfTrue="1">
      <formula>CQ$4&lt;TODAY()</formula>
    </cfRule>
  </conditionalFormatting>
  <conditionalFormatting sqref="CQ42">
    <cfRule type="expression" dxfId="1882" priority="1909" stopIfTrue="1">
      <formula>CQ$4&lt;TODAY()</formula>
    </cfRule>
  </conditionalFormatting>
  <conditionalFormatting sqref="CL50">
    <cfRule type="expression" dxfId="1881" priority="1907" stopIfTrue="1">
      <formula>CK$4&lt;TODAY()</formula>
    </cfRule>
    <cfRule type="expression" dxfId="1880" priority="1908" stopIfTrue="1">
      <formula>WEEKDAY(CK$4)=6</formula>
    </cfRule>
  </conditionalFormatting>
  <conditionalFormatting sqref="CL50">
    <cfRule type="expression" dxfId="1879" priority="1905" stopIfTrue="1">
      <formula>CK$4&lt;TODAY()</formula>
    </cfRule>
    <cfRule type="expression" dxfId="1878" priority="1906" stopIfTrue="1">
      <formula>WEEKDAY(CK$4)=6</formula>
    </cfRule>
  </conditionalFormatting>
  <conditionalFormatting sqref="CK43">
    <cfRule type="expression" dxfId="1877" priority="1904" stopIfTrue="1">
      <formula>CK$4&lt;TODAY()</formula>
    </cfRule>
  </conditionalFormatting>
  <conditionalFormatting sqref="CK43:CM43">
    <cfRule type="expression" dxfId="1876" priority="1903" stopIfTrue="1">
      <formula>CK$4&lt;TODAY()</formula>
    </cfRule>
  </conditionalFormatting>
  <conditionalFormatting sqref="CL43">
    <cfRule type="expression" dxfId="1875" priority="1902" stopIfTrue="1">
      <formula>CL$4&lt;TODAY()</formula>
    </cfRule>
  </conditionalFormatting>
  <conditionalFormatting sqref="CL43">
    <cfRule type="expression" dxfId="1874" priority="1901" stopIfTrue="1">
      <formula>CL$4&lt;TODAY()</formula>
    </cfRule>
  </conditionalFormatting>
  <conditionalFormatting sqref="CK40">
    <cfRule type="expression" dxfId="1873" priority="1900" stopIfTrue="1">
      <formula>CK$4&lt;TODAY()</formula>
    </cfRule>
  </conditionalFormatting>
  <conditionalFormatting sqref="CK40:CM40">
    <cfRule type="expression" dxfId="1872" priority="1899" stopIfTrue="1">
      <formula>CK$4&lt;TODAY()</formula>
    </cfRule>
  </conditionalFormatting>
  <conditionalFormatting sqref="CH33:CJ34">
    <cfRule type="expression" dxfId="1871" priority="1898" stopIfTrue="1">
      <formula>CH$4&lt;TODAY()</formula>
    </cfRule>
  </conditionalFormatting>
  <conditionalFormatting sqref="DJ51">
    <cfRule type="expression" dxfId="1870" priority="1896" stopIfTrue="1">
      <formula>DI$4&lt;TODAY()</formula>
    </cfRule>
    <cfRule type="expression" dxfId="1869" priority="1897" stopIfTrue="1">
      <formula>WEEKDAY(DI$4)=6</formula>
    </cfRule>
  </conditionalFormatting>
  <conditionalFormatting sqref="DP50">
    <cfRule type="expression" dxfId="1868" priority="1894" stopIfTrue="1">
      <formula>DO$4&lt;TODAY()</formula>
    </cfRule>
    <cfRule type="expression" dxfId="1867" priority="1895" stopIfTrue="1">
      <formula>WEEKDAY(DO$4)=6</formula>
    </cfRule>
  </conditionalFormatting>
  <conditionalFormatting sqref="DP50">
    <cfRule type="expression" dxfId="1866" priority="1892" stopIfTrue="1">
      <formula>DO$4&lt;TODAY()</formula>
    </cfRule>
    <cfRule type="expression" dxfId="1865" priority="1893" stopIfTrue="1">
      <formula>WEEKDAY(DO$4)=6</formula>
    </cfRule>
  </conditionalFormatting>
  <conditionalFormatting sqref="DP50">
    <cfRule type="expression" dxfId="1864" priority="1890" stopIfTrue="1">
      <formula>DO$4&lt;TODAY()</formula>
    </cfRule>
    <cfRule type="expression" dxfId="1863" priority="1891" stopIfTrue="1">
      <formula>WEEKDAY(DO$4)=6</formula>
    </cfRule>
  </conditionalFormatting>
  <conditionalFormatting sqref="DP50">
    <cfRule type="expression" dxfId="1862" priority="1888" stopIfTrue="1">
      <formula>DO$4&lt;TODAY()</formula>
    </cfRule>
    <cfRule type="expression" dxfId="1861" priority="1889" stopIfTrue="1">
      <formula>WEEKDAY(DO$4)=6</formula>
    </cfRule>
  </conditionalFormatting>
  <conditionalFormatting sqref="DP50">
    <cfRule type="expression" dxfId="1860" priority="1886" stopIfTrue="1">
      <formula>DO$4&lt;TODAY()</formula>
    </cfRule>
    <cfRule type="expression" dxfId="1859" priority="1887" stopIfTrue="1">
      <formula>WEEKDAY(DO$4)=6</formula>
    </cfRule>
  </conditionalFormatting>
  <conditionalFormatting sqref="DP50">
    <cfRule type="expression" dxfId="1858" priority="1884" stopIfTrue="1">
      <formula>DO$4&lt;TODAY()</formula>
    </cfRule>
    <cfRule type="expression" dxfId="1857" priority="1885" stopIfTrue="1">
      <formula>WEEKDAY(DO$4)=6</formula>
    </cfRule>
  </conditionalFormatting>
  <conditionalFormatting sqref="DP50">
    <cfRule type="expression" dxfId="1856" priority="1882" stopIfTrue="1">
      <formula>DO$4&lt;TODAY()</formula>
    </cfRule>
    <cfRule type="expression" dxfId="1855" priority="1883" stopIfTrue="1">
      <formula>WEEKDAY(DO$4)=6</formula>
    </cfRule>
  </conditionalFormatting>
  <conditionalFormatting sqref="DP50">
    <cfRule type="expression" dxfId="1854" priority="1880" stopIfTrue="1">
      <formula>DO$4&lt;TODAY()</formula>
    </cfRule>
    <cfRule type="expression" dxfId="1853" priority="1881" stopIfTrue="1">
      <formula>WEEKDAY(DO$4)=6</formula>
    </cfRule>
  </conditionalFormatting>
  <conditionalFormatting sqref="DP50">
    <cfRule type="expression" dxfId="1852" priority="1878" stopIfTrue="1">
      <formula>DO$4&lt;TODAY()</formula>
    </cfRule>
    <cfRule type="expression" dxfId="1851" priority="1879" stopIfTrue="1">
      <formula>WEEKDAY(DO$4)=6</formula>
    </cfRule>
  </conditionalFormatting>
  <conditionalFormatting sqref="DP50">
    <cfRule type="expression" dxfId="1850" priority="1876" stopIfTrue="1">
      <formula>DO$4&lt;TODAY()</formula>
    </cfRule>
    <cfRule type="expression" dxfId="1849" priority="1877" stopIfTrue="1">
      <formula>WEEKDAY(DO$4)=6</formula>
    </cfRule>
  </conditionalFormatting>
  <conditionalFormatting sqref="DP50">
    <cfRule type="expression" dxfId="1848" priority="1874" stopIfTrue="1">
      <formula>DO$4&lt;TODAY()</formula>
    </cfRule>
    <cfRule type="expression" dxfId="1847" priority="1875" stopIfTrue="1">
      <formula>WEEKDAY(DO$4)=6</formula>
    </cfRule>
  </conditionalFormatting>
  <conditionalFormatting sqref="DP50">
    <cfRule type="expression" dxfId="1846" priority="1872" stopIfTrue="1">
      <formula>DO$4&lt;TODAY()</formula>
    </cfRule>
    <cfRule type="expression" dxfId="1845" priority="1873" stopIfTrue="1">
      <formula>WEEKDAY(DO$4)=6</formula>
    </cfRule>
  </conditionalFormatting>
  <conditionalFormatting sqref="DJ52">
    <cfRule type="expression" dxfId="1844" priority="1870" stopIfTrue="1">
      <formula>DI$4&lt;TODAY()</formula>
    </cfRule>
    <cfRule type="expression" dxfId="1843" priority="1871" stopIfTrue="1">
      <formula>WEEKDAY(DI$4)=6</formula>
    </cfRule>
  </conditionalFormatting>
  <conditionalFormatting sqref="CZ41">
    <cfRule type="expression" dxfId="1842" priority="1869" stopIfTrue="1">
      <formula>CZ$4&lt;TODAY()</formula>
    </cfRule>
  </conditionalFormatting>
  <conditionalFormatting sqref="CZ41:DB41">
    <cfRule type="expression" dxfId="1841" priority="1868" stopIfTrue="1">
      <formula>CZ$4&lt;TODAY()</formula>
    </cfRule>
  </conditionalFormatting>
  <conditionalFormatting sqref="DG55">
    <cfRule type="expression" dxfId="1840" priority="1866" stopIfTrue="1">
      <formula>DF$4&lt;TODAY()</formula>
    </cfRule>
    <cfRule type="expression" dxfId="1839" priority="1867" stopIfTrue="1">
      <formula>WEEKDAY(DF$4)=6</formula>
    </cfRule>
  </conditionalFormatting>
  <conditionalFormatting sqref="CK33:CM33">
    <cfRule type="expression" dxfId="1838" priority="1865" stopIfTrue="1">
      <formula>CK$4&lt;TODAY()</formula>
    </cfRule>
  </conditionalFormatting>
  <conditionalFormatting sqref="DA55">
    <cfRule type="expression" dxfId="1837" priority="1863" stopIfTrue="1">
      <formula>CZ$4&lt;TODAY()</formula>
    </cfRule>
    <cfRule type="expression" dxfId="1836" priority="1864" stopIfTrue="1">
      <formula>WEEKDAY(CZ$4)=6</formula>
    </cfRule>
  </conditionalFormatting>
  <conditionalFormatting sqref="DA55">
    <cfRule type="expression" dxfId="1835" priority="1861" stopIfTrue="1">
      <formula>CZ$4&lt;TODAY()</formula>
    </cfRule>
    <cfRule type="expression" dxfId="1834" priority="1862" stopIfTrue="1">
      <formula>WEEKDAY(CZ$4)=6</formula>
    </cfRule>
  </conditionalFormatting>
  <conditionalFormatting sqref="DA55">
    <cfRule type="expression" dxfId="1833" priority="1859" stopIfTrue="1">
      <formula>CZ$4&lt;TODAY()</formula>
    </cfRule>
    <cfRule type="expression" dxfId="1832" priority="1860" stopIfTrue="1">
      <formula>WEEKDAY(CZ$4)=6</formula>
    </cfRule>
  </conditionalFormatting>
  <conditionalFormatting sqref="DA55">
    <cfRule type="expression" dxfId="1831" priority="1857" stopIfTrue="1">
      <formula>CZ$4&lt;TODAY()</formula>
    </cfRule>
    <cfRule type="expression" dxfId="1830" priority="1858" stopIfTrue="1">
      <formula>WEEKDAY(CZ$4)=6</formula>
    </cfRule>
  </conditionalFormatting>
  <conditionalFormatting sqref="DA55">
    <cfRule type="expression" dxfId="1829" priority="1855" stopIfTrue="1">
      <formula>CZ$4&lt;TODAY()</formula>
    </cfRule>
    <cfRule type="expression" dxfId="1828" priority="1856" stopIfTrue="1">
      <formula>WEEKDAY(CZ$4)=6</formula>
    </cfRule>
  </conditionalFormatting>
  <conditionalFormatting sqref="DA55">
    <cfRule type="expression" dxfId="1827" priority="1853" stopIfTrue="1">
      <formula>CZ$4&lt;TODAY()</formula>
    </cfRule>
    <cfRule type="expression" dxfId="1826" priority="1854" stopIfTrue="1">
      <formula>WEEKDAY(CZ$4)=6</formula>
    </cfRule>
  </conditionalFormatting>
  <conditionalFormatting sqref="DA55">
    <cfRule type="expression" dxfId="1825" priority="1851" stopIfTrue="1">
      <formula>CZ$4&lt;TODAY()</formula>
    </cfRule>
    <cfRule type="expression" dxfId="1824" priority="1852" stopIfTrue="1">
      <formula>WEEKDAY(CZ$4)=6</formula>
    </cfRule>
  </conditionalFormatting>
  <conditionalFormatting sqref="DA55">
    <cfRule type="expression" dxfId="1823" priority="1849" stopIfTrue="1">
      <formula>CZ$4&lt;TODAY()</formula>
    </cfRule>
    <cfRule type="expression" dxfId="1822" priority="1850" stopIfTrue="1">
      <formula>WEEKDAY(CZ$4)=6</formula>
    </cfRule>
  </conditionalFormatting>
  <conditionalFormatting sqref="DA55">
    <cfRule type="expression" dxfId="1821" priority="1847" stopIfTrue="1">
      <formula>CZ$4&lt;TODAY()</formula>
    </cfRule>
    <cfRule type="expression" dxfId="1820" priority="1848" stopIfTrue="1">
      <formula>WEEKDAY(CZ$4)=6</formula>
    </cfRule>
  </conditionalFormatting>
  <conditionalFormatting sqref="DA55">
    <cfRule type="expression" dxfId="1819" priority="1845" stopIfTrue="1">
      <formula>CZ$4&lt;TODAY()</formula>
    </cfRule>
    <cfRule type="expression" dxfId="1818" priority="1846" stopIfTrue="1">
      <formula>WEEKDAY(CZ$4)=6</formula>
    </cfRule>
  </conditionalFormatting>
  <conditionalFormatting sqref="DA55">
    <cfRule type="expression" dxfId="1817" priority="1843" stopIfTrue="1">
      <formula>CZ$4&lt;TODAY()</formula>
    </cfRule>
    <cfRule type="expression" dxfId="1816" priority="1844" stopIfTrue="1">
      <formula>WEEKDAY(CZ$4)=6</formula>
    </cfRule>
  </conditionalFormatting>
  <conditionalFormatting sqref="DA55">
    <cfRule type="expression" dxfId="1815" priority="1841" stopIfTrue="1">
      <formula>CZ$4&lt;TODAY()</formula>
    </cfRule>
    <cfRule type="expression" dxfId="1814" priority="1842" stopIfTrue="1">
      <formula>WEEKDAY(CZ$4)=6</formula>
    </cfRule>
  </conditionalFormatting>
  <conditionalFormatting sqref="DA55">
    <cfRule type="expression" dxfId="1813" priority="1839" stopIfTrue="1">
      <formula>CZ$4&lt;TODAY()</formula>
    </cfRule>
    <cfRule type="expression" dxfId="1812" priority="1840" stopIfTrue="1">
      <formula>WEEKDAY(CZ$4)=6</formula>
    </cfRule>
  </conditionalFormatting>
  <conditionalFormatting sqref="CN42">
    <cfRule type="expression" dxfId="1811" priority="1838" stopIfTrue="1">
      <formula>CN$4&lt;TODAY()</formula>
    </cfRule>
  </conditionalFormatting>
  <conditionalFormatting sqref="CN42">
    <cfRule type="expression" dxfId="1810" priority="1837" stopIfTrue="1">
      <formula>CN$4&lt;TODAY()</formula>
    </cfRule>
  </conditionalFormatting>
  <conditionalFormatting sqref="CN43">
    <cfRule type="expression" dxfId="1809" priority="1836" stopIfTrue="1">
      <formula>CN$4&lt;TODAY()</formula>
    </cfRule>
  </conditionalFormatting>
  <conditionalFormatting sqref="CN43:CP43">
    <cfRule type="expression" dxfId="1808" priority="1835" stopIfTrue="1">
      <formula>CN$4&lt;TODAY()</formula>
    </cfRule>
  </conditionalFormatting>
  <conditionalFormatting sqref="CO43">
    <cfRule type="expression" dxfId="1807" priority="1834" stopIfTrue="1">
      <formula>CO$4&lt;TODAY()</formula>
    </cfRule>
  </conditionalFormatting>
  <conditionalFormatting sqref="CO43">
    <cfRule type="expression" dxfId="1806" priority="1833" stopIfTrue="1">
      <formula>CO$4&lt;TODAY()</formula>
    </cfRule>
  </conditionalFormatting>
  <conditionalFormatting sqref="CQ43">
    <cfRule type="expression" dxfId="1805" priority="1832" stopIfTrue="1">
      <formula>CQ$4&lt;TODAY()</formula>
    </cfRule>
  </conditionalFormatting>
  <conditionalFormatting sqref="CQ43:CS43">
    <cfRule type="expression" dxfId="1804" priority="1831" stopIfTrue="1">
      <formula>CQ$4&lt;TODAY()</formula>
    </cfRule>
  </conditionalFormatting>
  <conditionalFormatting sqref="CR43">
    <cfRule type="expression" dxfId="1803" priority="1830" stopIfTrue="1">
      <formula>CR$4&lt;TODAY()</formula>
    </cfRule>
  </conditionalFormatting>
  <conditionalFormatting sqref="CR43">
    <cfRule type="expression" dxfId="1802" priority="1829" stopIfTrue="1">
      <formula>CR$4&lt;TODAY()</formula>
    </cfRule>
  </conditionalFormatting>
  <conditionalFormatting sqref="CO50">
    <cfRule type="expression" dxfId="1801" priority="1827" stopIfTrue="1">
      <formula>CN$4&lt;TODAY()</formula>
    </cfRule>
    <cfRule type="expression" dxfId="1800" priority="1828" stopIfTrue="1">
      <formula>WEEKDAY(CN$4)=6</formula>
    </cfRule>
  </conditionalFormatting>
  <conditionalFormatting sqref="CO50">
    <cfRule type="expression" dxfId="1799" priority="1825" stopIfTrue="1">
      <formula>CN$4&lt;TODAY()</formula>
    </cfRule>
    <cfRule type="expression" dxfId="1798" priority="1826" stopIfTrue="1">
      <formula>WEEKDAY(CN$4)=6</formula>
    </cfRule>
  </conditionalFormatting>
  <conditionalFormatting sqref="CW44">
    <cfRule type="expression" dxfId="1797" priority="1824" stopIfTrue="1">
      <formula>CW$4&lt;TODAY()</formula>
    </cfRule>
  </conditionalFormatting>
  <conditionalFormatting sqref="CW44">
    <cfRule type="expression" dxfId="1796" priority="1823" stopIfTrue="1">
      <formula>CW$4&lt;TODAY()</formula>
    </cfRule>
  </conditionalFormatting>
  <conditionalFormatting sqref="AP5:AP28">
    <cfRule type="expression" dxfId="1795" priority="1787" stopIfTrue="1">
      <formula>SEARCH("skid to",AP5)&gt;0</formula>
    </cfRule>
    <cfRule type="expression" dxfId="1794" priority="1788" stopIfTrue="1">
      <formula>SEARCH("heavy lift",AP5)&gt;0</formula>
    </cfRule>
  </conditionalFormatting>
  <conditionalFormatting sqref="C5:C28">
    <cfRule type="expression" dxfId="1793" priority="1813" stopIfTrue="1">
      <formula>SEARCH("skid to",C5)&gt;0</formula>
    </cfRule>
    <cfRule type="expression" dxfId="1792" priority="1814" stopIfTrue="1">
      <formula>SEARCH("heavy lift",C5)&gt;0</formula>
    </cfRule>
  </conditionalFormatting>
  <conditionalFormatting sqref="F5:F28">
    <cfRule type="expression" dxfId="1791" priority="1811" stopIfTrue="1">
      <formula>SEARCH("skid to",F5)&gt;0</formula>
    </cfRule>
    <cfRule type="expression" dxfId="1790" priority="1812" stopIfTrue="1">
      <formula>SEARCH("heavy lift",F5)&gt;0</formula>
    </cfRule>
  </conditionalFormatting>
  <conditionalFormatting sqref="I5:I28">
    <cfRule type="expression" dxfId="1789" priority="1809" stopIfTrue="1">
      <formula>SEARCH("skid to",I5)&gt;0</formula>
    </cfRule>
    <cfRule type="expression" dxfId="1788" priority="1810" stopIfTrue="1">
      <formula>SEARCH("heavy lift",I5)&gt;0</formula>
    </cfRule>
  </conditionalFormatting>
  <conditionalFormatting sqref="L5:L28">
    <cfRule type="expression" dxfId="1787" priority="1807" stopIfTrue="1">
      <formula>SEARCH("skid to",L5)&gt;0</formula>
    </cfRule>
    <cfRule type="expression" dxfId="1786" priority="1808" stopIfTrue="1">
      <formula>SEARCH("heavy lift",L5)&gt;0</formula>
    </cfRule>
  </conditionalFormatting>
  <conditionalFormatting sqref="O5:O28">
    <cfRule type="expression" dxfId="1785" priority="1805" stopIfTrue="1">
      <formula>SEARCH("skid to",O5)&gt;0</formula>
    </cfRule>
    <cfRule type="expression" dxfId="1784" priority="1806" stopIfTrue="1">
      <formula>SEARCH("heavy lift",O5)&gt;0</formula>
    </cfRule>
  </conditionalFormatting>
  <conditionalFormatting sqref="R5:R28">
    <cfRule type="expression" dxfId="1783" priority="1803" stopIfTrue="1">
      <formula>SEARCH("skid to",R5)&gt;0</formula>
    </cfRule>
    <cfRule type="expression" dxfId="1782" priority="1804" stopIfTrue="1">
      <formula>SEARCH("heavy lift",R5)&gt;0</formula>
    </cfRule>
  </conditionalFormatting>
  <conditionalFormatting sqref="U5:U28">
    <cfRule type="expression" dxfId="1781" priority="1801" stopIfTrue="1">
      <formula>SEARCH("skid to",U5)&gt;0</formula>
    </cfRule>
    <cfRule type="expression" dxfId="1780" priority="1802" stopIfTrue="1">
      <formula>SEARCH("heavy lift",U5)&gt;0</formula>
    </cfRule>
  </conditionalFormatting>
  <conditionalFormatting sqref="X5:X28">
    <cfRule type="expression" dxfId="1779" priority="1799" stopIfTrue="1">
      <formula>SEARCH("skid to",X5)&gt;0</formula>
    </cfRule>
    <cfRule type="expression" dxfId="1778" priority="1800" stopIfTrue="1">
      <formula>SEARCH("heavy lift",X5)&gt;0</formula>
    </cfRule>
  </conditionalFormatting>
  <conditionalFormatting sqref="AA5:AA28">
    <cfRule type="expression" dxfId="1777" priority="1797" stopIfTrue="1">
      <formula>SEARCH("skid to",AA5)&gt;0</formula>
    </cfRule>
    <cfRule type="expression" dxfId="1776" priority="1798" stopIfTrue="1">
      <formula>SEARCH("heavy lift",AA5)&gt;0</formula>
    </cfRule>
  </conditionalFormatting>
  <conditionalFormatting sqref="AD5:AD28">
    <cfRule type="expression" dxfId="1775" priority="1795" stopIfTrue="1">
      <formula>SEARCH("skid to",AD5)&gt;0</formula>
    </cfRule>
    <cfRule type="expression" dxfId="1774" priority="1796" stopIfTrue="1">
      <formula>SEARCH("heavy lift",AD5)&gt;0</formula>
    </cfRule>
  </conditionalFormatting>
  <conditionalFormatting sqref="AG5:AG28">
    <cfRule type="expression" dxfId="1773" priority="1793" stopIfTrue="1">
      <formula>SEARCH("skid to",AG5)&gt;0</formula>
    </cfRule>
    <cfRule type="expression" dxfId="1772" priority="1794" stopIfTrue="1">
      <formula>SEARCH("heavy lift",AG5)&gt;0</formula>
    </cfRule>
  </conditionalFormatting>
  <conditionalFormatting sqref="AJ5:AJ28">
    <cfRule type="expression" dxfId="1771" priority="1791" stopIfTrue="1">
      <formula>SEARCH("skid to",AJ5)&gt;0</formula>
    </cfRule>
    <cfRule type="expression" dxfId="1770" priority="1792" stopIfTrue="1">
      <formula>SEARCH("heavy lift",AJ5)&gt;0</formula>
    </cfRule>
  </conditionalFormatting>
  <conditionalFormatting sqref="AM5:AM28">
    <cfRule type="expression" dxfId="1769" priority="1789" stopIfTrue="1">
      <formula>SEARCH("skid to",AM5)&gt;0</formula>
    </cfRule>
    <cfRule type="expression" dxfId="1768" priority="1790" stopIfTrue="1">
      <formula>SEARCH("heavy lift",AM5)&gt;0</formula>
    </cfRule>
  </conditionalFormatting>
  <conditionalFormatting sqref="AS5:AS28">
    <cfRule type="expression" dxfId="1767" priority="1785" stopIfTrue="1">
      <formula>SEARCH("skid to",AS5)&gt;0</formula>
    </cfRule>
    <cfRule type="expression" dxfId="1766" priority="1786" stopIfTrue="1">
      <formula>SEARCH("heavy lift",AS5)&gt;0</formula>
    </cfRule>
  </conditionalFormatting>
  <conditionalFormatting sqref="AV5:AV28">
    <cfRule type="expression" dxfId="1765" priority="1783" stopIfTrue="1">
      <formula>SEARCH("skid to",AV5)&gt;0</formula>
    </cfRule>
    <cfRule type="expression" dxfId="1764" priority="1784" stopIfTrue="1">
      <formula>SEARCH("heavy lift",AV5)&gt;0</formula>
    </cfRule>
  </conditionalFormatting>
  <conditionalFormatting sqref="AY5:AY28">
    <cfRule type="expression" dxfId="1763" priority="1781" stopIfTrue="1">
      <formula>SEARCH("skid to",AY5)&gt;0</formula>
    </cfRule>
    <cfRule type="expression" dxfId="1762" priority="1782" stopIfTrue="1">
      <formula>SEARCH("heavy lift",AY5)&gt;0</formula>
    </cfRule>
  </conditionalFormatting>
  <conditionalFormatting sqref="BB5:BB28">
    <cfRule type="expression" dxfId="1761" priority="1779" stopIfTrue="1">
      <formula>SEARCH("skid to",BB5)&gt;0</formula>
    </cfRule>
    <cfRule type="expression" dxfId="1760" priority="1780" stopIfTrue="1">
      <formula>SEARCH("heavy lift",BB5)&gt;0</formula>
    </cfRule>
  </conditionalFormatting>
  <conditionalFormatting sqref="BE5:BE28">
    <cfRule type="expression" dxfId="1759" priority="1777" stopIfTrue="1">
      <formula>SEARCH("skid to",BE5)&gt;0</formula>
    </cfRule>
    <cfRule type="expression" dxfId="1758" priority="1778" stopIfTrue="1">
      <formula>SEARCH("heavy lift",BE5)&gt;0</formula>
    </cfRule>
  </conditionalFormatting>
  <conditionalFormatting sqref="BH5:BH28">
    <cfRule type="expression" dxfId="1757" priority="1775" stopIfTrue="1">
      <formula>SEARCH("skid to",BH5)&gt;0</formula>
    </cfRule>
    <cfRule type="expression" dxfId="1756" priority="1776" stopIfTrue="1">
      <formula>SEARCH("heavy lift",BH5)&gt;0</formula>
    </cfRule>
  </conditionalFormatting>
  <conditionalFormatting sqref="BK5:BK28">
    <cfRule type="expression" dxfId="1755" priority="1773" stopIfTrue="1">
      <formula>SEARCH("skid to",BK5)&gt;0</formula>
    </cfRule>
    <cfRule type="expression" dxfId="1754" priority="1774" stopIfTrue="1">
      <formula>SEARCH("heavy lift",BK5)&gt;0</formula>
    </cfRule>
  </conditionalFormatting>
  <conditionalFormatting sqref="BN5:BN28">
    <cfRule type="expression" dxfId="1753" priority="1771" stopIfTrue="1">
      <formula>SEARCH("skid to",BN5)&gt;0</formula>
    </cfRule>
    <cfRule type="expression" dxfId="1752" priority="1772" stopIfTrue="1">
      <formula>SEARCH("heavy lift",BN5)&gt;0</formula>
    </cfRule>
  </conditionalFormatting>
  <conditionalFormatting sqref="BQ5:BQ28">
    <cfRule type="expression" dxfId="1751" priority="1769" stopIfTrue="1">
      <formula>SEARCH("skid to",BQ5)&gt;0</formula>
    </cfRule>
    <cfRule type="expression" dxfId="1750" priority="1770" stopIfTrue="1">
      <formula>SEARCH("heavy lift",BQ5)&gt;0</formula>
    </cfRule>
  </conditionalFormatting>
  <conditionalFormatting sqref="BT5:BT28">
    <cfRule type="expression" dxfId="1749" priority="1767" stopIfTrue="1">
      <formula>SEARCH("skid to",BT5)&gt;0</formula>
    </cfRule>
    <cfRule type="expression" dxfId="1748" priority="1768" stopIfTrue="1">
      <formula>SEARCH("heavy lift",BT5)&gt;0</formula>
    </cfRule>
  </conditionalFormatting>
  <conditionalFormatting sqref="BW5:BW28">
    <cfRule type="expression" dxfId="1747" priority="1765" stopIfTrue="1">
      <formula>SEARCH("skid to",BW5)&gt;0</formula>
    </cfRule>
    <cfRule type="expression" dxfId="1746" priority="1766" stopIfTrue="1">
      <formula>SEARCH("heavy lift",BW5)&gt;0</formula>
    </cfRule>
  </conditionalFormatting>
  <conditionalFormatting sqref="BZ5:BZ28">
    <cfRule type="expression" dxfId="1745" priority="1763" stopIfTrue="1">
      <formula>SEARCH("skid to",BZ5)&gt;0</formula>
    </cfRule>
    <cfRule type="expression" dxfId="1744" priority="1764" stopIfTrue="1">
      <formula>SEARCH("heavy lift",BZ5)&gt;0</formula>
    </cfRule>
  </conditionalFormatting>
  <conditionalFormatting sqref="CC5:CC28">
    <cfRule type="expression" dxfId="1743" priority="1761" stopIfTrue="1">
      <formula>SEARCH("skid to",CC5)&gt;0</formula>
    </cfRule>
    <cfRule type="expression" dxfId="1742" priority="1762" stopIfTrue="1">
      <formula>SEARCH("heavy lift",CC5)&gt;0</formula>
    </cfRule>
  </conditionalFormatting>
  <conditionalFormatting sqref="CF5:CF28">
    <cfRule type="expression" dxfId="1741" priority="1759" stopIfTrue="1">
      <formula>SEARCH("skid to",CF5)&gt;0</formula>
    </cfRule>
    <cfRule type="expression" dxfId="1740" priority="1760" stopIfTrue="1">
      <formula>SEARCH("heavy lift",CF5)&gt;0</formula>
    </cfRule>
  </conditionalFormatting>
  <conditionalFormatting sqref="CI5:CI28">
    <cfRule type="expression" dxfId="1739" priority="1757" stopIfTrue="1">
      <formula>SEARCH("skid to",CI5)&gt;0</formula>
    </cfRule>
    <cfRule type="expression" dxfId="1738" priority="1758" stopIfTrue="1">
      <formula>SEARCH("heavy lift",CI5)&gt;0</formula>
    </cfRule>
  </conditionalFormatting>
  <conditionalFormatting sqref="CL5:CL28">
    <cfRule type="expression" dxfId="1737" priority="1755" stopIfTrue="1">
      <formula>SEARCH("skid to",CL5)&gt;0</formula>
    </cfRule>
    <cfRule type="expression" dxfId="1736" priority="1756" stopIfTrue="1">
      <formula>SEARCH("heavy lift",CL5)&gt;0</formula>
    </cfRule>
  </conditionalFormatting>
  <conditionalFormatting sqref="CO5:CO28">
    <cfRule type="expression" dxfId="1735" priority="1753" stopIfTrue="1">
      <formula>SEARCH("skid to",CO5)&gt;0</formula>
    </cfRule>
    <cfRule type="expression" dxfId="1734" priority="1754" stopIfTrue="1">
      <formula>SEARCH("heavy lift",CO5)&gt;0</formula>
    </cfRule>
  </conditionalFormatting>
  <conditionalFormatting sqref="CR5:CR28">
    <cfRule type="expression" dxfId="1733" priority="1751" stopIfTrue="1">
      <formula>SEARCH("skid to",CR5)&gt;0</formula>
    </cfRule>
    <cfRule type="expression" dxfId="1732" priority="1752" stopIfTrue="1">
      <formula>SEARCH("heavy lift",CR5)&gt;0</formula>
    </cfRule>
  </conditionalFormatting>
  <conditionalFormatting sqref="CU5:CU28">
    <cfRule type="expression" dxfId="1731" priority="1749" stopIfTrue="1">
      <formula>SEARCH("skid to",CU5)&gt;0</formula>
    </cfRule>
    <cfRule type="expression" dxfId="1730" priority="1750" stopIfTrue="1">
      <formula>SEARCH("heavy lift",CU5)&gt;0</formula>
    </cfRule>
  </conditionalFormatting>
  <conditionalFormatting sqref="CX5:CX28">
    <cfRule type="expression" dxfId="1729" priority="1747" stopIfTrue="1">
      <formula>SEARCH("skid to",CX5)&gt;0</formula>
    </cfRule>
    <cfRule type="expression" dxfId="1728" priority="1748" stopIfTrue="1">
      <formula>SEARCH("heavy lift",CX5)&gt;0</formula>
    </cfRule>
  </conditionalFormatting>
  <conditionalFormatting sqref="DA5:DA28">
    <cfRule type="expression" dxfId="1727" priority="1745" stopIfTrue="1">
      <formula>SEARCH("skid to",DA5)&gt;0</formula>
    </cfRule>
    <cfRule type="expression" dxfId="1726" priority="1746" stopIfTrue="1">
      <formula>SEARCH("heavy lift",DA5)&gt;0</formula>
    </cfRule>
  </conditionalFormatting>
  <conditionalFormatting sqref="DD5:DD28">
    <cfRule type="expression" dxfId="1725" priority="1743" stopIfTrue="1">
      <formula>SEARCH("skid to",DD5)&gt;0</formula>
    </cfRule>
    <cfRule type="expression" dxfId="1724" priority="1744" stopIfTrue="1">
      <formula>SEARCH("heavy lift",DD5)&gt;0</formula>
    </cfRule>
  </conditionalFormatting>
  <conditionalFormatting sqref="DG5:DG28">
    <cfRule type="expression" dxfId="1723" priority="1741" stopIfTrue="1">
      <formula>SEARCH("skid to",DG5)&gt;0</formula>
    </cfRule>
    <cfRule type="expression" dxfId="1722" priority="1742" stopIfTrue="1">
      <formula>SEARCH("heavy lift",DG5)&gt;0</formula>
    </cfRule>
  </conditionalFormatting>
  <conditionalFormatting sqref="DJ5:DJ28">
    <cfRule type="expression" dxfId="1721" priority="1739" stopIfTrue="1">
      <formula>SEARCH("skid to",DJ5)&gt;0</formula>
    </cfRule>
    <cfRule type="expression" dxfId="1720" priority="1740" stopIfTrue="1">
      <formula>SEARCH("heavy lift",DJ5)&gt;0</formula>
    </cfRule>
  </conditionalFormatting>
  <conditionalFormatting sqref="DM5:DM28">
    <cfRule type="expression" dxfId="1719" priority="1737" stopIfTrue="1">
      <formula>SEARCH("skid to",DM5)&gt;0</formula>
    </cfRule>
    <cfRule type="expression" dxfId="1718" priority="1738" stopIfTrue="1">
      <formula>SEARCH("heavy lift",DM5)&gt;0</formula>
    </cfRule>
  </conditionalFormatting>
  <conditionalFormatting sqref="DP5:DP28">
    <cfRule type="expression" dxfId="1717" priority="1735" stopIfTrue="1">
      <formula>SEARCH("skid to",DP5)&gt;0</formula>
    </cfRule>
    <cfRule type="expression" dxfId="1716" priority="1736" stopIfTrue="1">
      <formula>SEARCH("heavy lift",DP5)&gt;0</formula>
    </cfRule>
  </conditionalFormatting>
  <conditionalFormatting sqref="DS5:DS28">
    <cfRule type="expression" dxfId="1715" priority="1733" stopIfTrue="1">
      <formula>SEARCH("skid to",DS5)&gt;0</formula>
    </cfRule>
    <cfRule type="expression" dxfId="1714" priority="1734" stopIfTrue="1">
      <formula>SEARCH("heavy lift",DS5)&gt;0</formula>
    </cfRule>
  </conditionalFormatting>
  <conditionalFormatting sqref="DV5:DV28">
    <cfRule type="expression" dxfId="1713" priority="1731" stopIfTrue="1">
      <formula>SEARCH("skid to",DV5)&gt;0</formula>
    </cfRule>
    <cfRule type="expression" dxfId="1712" priority="1732" stopIfTrue="1">
      <formula>SEARCH("heavy lift",DV5)&gt;0</formula>
    </cfRule>
  </conditionalFormatting>
  <conditionalFormatting sqref="DY5:DY28">
    <cfRule type="expression" dxfId="1711" priority="1729" stopIfTrue="1">
      <formula>SEARCH("skid to",DY5)&gt;0</formula>
    </cfRule>
    <cfRule type="expression" dxfId="1710" priority="1730" stopIfTrue="1">
      <formula>SEARCH("heavy lift",DY5)&gt;0</formula>
    </cfRule>
  </conditionalFormatting>
  <conditionalFormatting sqref="E40:E42">
    <cfRule type="expression" dxfId="1709" priority="1720" stopIfTrue="1">
      <formula>E$4&lt;TODAY()</formula>
    </cfRule>
  </conditionalFormatting>
  <conditionalFormatting sqref="E40 E41:G42">
    <cfRule type="expression" dxfId="1708" priority="1719" stopIfTrue="1">
      <formula>E$4&lt;TODAY()</formula>
    </cfRule>
  </conditionalFormatting>
  <conditionalFormatting sqref="B52:B54">
    <cfRule type="expression" dxfId="1707" priority="1715" stopIfTrue="1">
      <formula>B$4&lt;TODAY()</formula>
    </cfRule>
    <cfRule type="expression" dxfId="1706" priority="1716" stopIfTrue="1">
      <formula>WEEKDAY(B$4)=6</formula>
    </cfRule>
  </conditionalFormatting>
  <conditionalFormatting sqref="D49:D50 D52">
    <cfRule type="expression" dxfId="1705" priority="1717" stopIfTrue="1">
      <formula>B$4&lt;TODAY()</formula>
    </cfRule>
    <cfRule type="expression" dxfId="1704" priority="1718" stopIfTrue="1">
      <formula>WEEKDAY(B$4)=6</formula>
    </cfRule>
  </conditionalFormatting>
  <conditionalFormatting sqref="B49">
    <cfRule type="expression" dxfId="1703" priority="1713" stopIfTrue="1">
      <formula>B$4&lt;TODAY()</formula>
    </cfRule>
    <cfRule type="expression" dxfId="1702" priority="1714" stopIfTrue="1">
      <formula>WEEKDAY(B$4)=6</formula>
    </cfRule>
  </conditionalFormatting>
  <conditionalFormatting sqref="C49">
    <cfRule type="expression" dxfId="1701" priority="1711" stopIfTrue="1">
      <formula>B$4&lt;TODAY()</formula>
    </cfRule>
    <cfRule type="expression" dxfId="1700" priority="1712" stopIfTrue="1">
      <formula>WEEKDAY(B$4)=6</formula>
    </cfRule>
  </conditionalFormatting>
  <conditionalFormatting sqref="C49">
    <cfRule type="expression" dxfId="1699" priority="1709" stopIfTrue="1">
      <formula>B$4&lt;TODAY()</formula>
    </cfRule>
    <cfRule type="expression" dxfId="1698" priority="1710" stopIfTrue="1">
      <formula>WEEKDAY(B$4)=6</formula>
    </cfRule>
  </conditionalFormatting>
  <conditionalFormatting sqref="C49">
    <cfRule type="expression" dxfId="1697" priority="1707" stopIfTrue="1">
      <formula>B$4&lt;TODAY()</formula>
    </cfRule>
    <cfRule type="expression" dxfId="1696" priority="1708" stopIfTrue="1">
      <formula>WEEKDAY(B$4)=6</formula>
    </cfRule>
  </conditionalFormatting>
  <conditionalFormatting sqref="C49">
    <cfRule type="expression" dxfId="1695" priority="1705" stopIfTrue="1">
      <formula>B$4&lt;TODAY()</formula>
    </cfRule>
    <cfRule type="expression" dxfId="1694" priority="1706" stopIfTrue="1">
      <formula>WEEKDAY(B$4)=6</formula>
    </cfRule>
  </conditionalFormatting>
  <conditionalFormatting sqref="C49">
    <cfRule type="expression" dxfId="1693" priority="1703" stopIfTrue="1">
      <formula>B$4&lt;TODAY()</formula>
    </cfRule>
    <cfRule type="expression" dxfId="1692" priority="1704" stopIfTrue="1">
      <formula>WEEKDAY(B$4)=6</formula>
    </cfRule>
  </conditionalFormatting>
  <conditionalFormatting sqref="C49">
    <cfRule type="expression" dxfId="1691" priority="1701" stopIfTrue="1">
      <formula>B$4&lt;TODAY()</formula>
    </cfRule>
    <cfRule type="expression" dxfId="1690" priority="1702" stopIfTrue="1">
      <formula>WEEKDAY(B$4)=6</formula>
    </cfRule>
  </conditionalFormatting>
  <conditionalFormatting sqref="C49">
    <cfRule type="expression" dxfId="1689" priority="1699" stopIfTrue="1">
      <formula>B$4&lt;TODAY()</formula>
    </cfRule>
    <cfRule type="expression" dxfId="1688" priority="1700" stopIfTrue="1">
      <formula>WEEKDAY(B$4)=6</formula>
    </cfRule>
  </conditionalFormatting>
  <conditionalFormatting sqref="C49">
    <cfRule type="expression" dxfId="1687" priority="1697" stopIfTrue="1">
      <formula>B$4&lt;TODAY()</formula>
    </cfRule>
    <cfRule type="expression" dxfId="1686" priority="1698" stopIfTrue="1">
      <formula>WEEKDAY(B$4)=6</formula>
    </cfRule>
  </conditionalFormatting>
  <conditionalFormatting sqref="C49">
    <cfRule type="expression" dxfId="1685" priority="1695" stopIfTrue="1">
      <formula>B$4&lt;TODAY()</formula>
    </cfRule>
    <cfRule type="expression" dxfId="1684" priority="1696" stopIfTrue="1">
      <formula>WEEKDAY(B$4)=6</formula>
    </cfRule>
  </conditionalFormatting>
  <conditionalFormatting sqref="C49">
    <cfRule type="expression" dxfId="1683" priority="1693" stopIfTrue="1">
      <formula>B$4&lt;TODAY()</formula>
    </cfRule>
    <cfRule type="expression" dxfId="1682" priority="1694" stopIfTrue="1">
      <formula>WEEKDAY(B$4)=6</formula>
    </cfRule>
  </conditionalFormatting>
  <conditionalFormatting sqref="C49">
    <cfRule type="expression" dxfId="1681" priority="1691" stopIfTrue="1">
      <formula>B$4&lt;TODAY()</formula>
    </cfRule>
    <cfRule type="expression" dxfId="1680" priority="1692" stopIfTrue="1">
      <formula>WEEKDAY(B$4)=6</formula>
    </cfRule>
  </conditionalFormatting>
  <conditionalFormatting sqref="C49">
    <cfRule type="expression" dxfId="1679" priority="1689" stopIfTrue="1">
      <formula>B$4&lt;TODAY()</formula>
    </cfRule>
    <cfRule type="expression" dxfId="1678" priority="1690" stopIfTrue="1">
      <formula>WEEKDAY(B$4)=6</formula>
    </cfRule>
  </conditionalFormatting>
  <conditionalFormatting sqref="C49">
    <cfRule type="expression" dxfId="1677" priority="1687" stopIfTrue="1">
      <formula>B$4&lt;TODAY()</formula>
    </cfRule>
    <cfRule type="expression" dxfId="1676" priority="1688" stopIfTrue="1">
      <formula>WEEKDAY(B$4)=6</formula>
    </cfRule>
  </conditionalFormatting>
  <conditionalFormatting sqref="C49">
    <cfRule type="expression" dxfId="1675" priority="1685" stopIfTrue="1">
      <formula>B$4&lt;TODAY()</formula>
    </cfRule>
    <cfRule type="expression" dxfId="1674" priority="1686" stopIfTrue="1">
      <formula>WEEKDAY(B$4)=6</formula>
    </cfRule>
  </conditionalFormatting>
  <conditionalFormatting sqref="C49">
    <cfRule type="expression" dxfId="1673" priority="1683" stopIfTrue="1">
      <formula>B$4&lt;TODAY()</formula>
    </cfRule>
    <cfRule type="expression" dxfId="1672" priority="1684" stopIfTrue="1">
      <formula>WEEKDAY(B$4)=6</formula>
    </cfRule>
  </conditionalFormatting>
  <conditionalFormatting sqref="C49">
    <cfRule type="expression" dxfId="1671" priority="1681" stopIfTrue="1">
      <formula>B$4&lt;TODAY()</formula>
    </cfRule>
    <cfRule type="expression" dxfId="1670" priority="1682" stopIfTrue="1">
      <formula>WEEKDAY(B$4)=6</formula>
    </cfRule>
  </conditionalFormatting>
  <conditionalFormatting sqref="C49">
    <cfRule type="expression" dxfId="1669" priority="1679" stopIfTrue="1">
      <formula>B$4&lt;TODAY()</formula>
    </cfRule>
    <cfRule type="expression" dxfId="1668" priority="1680" stopIfTrue="1">
      <formula>WEEKDAY(B$4)=6</formula>
    </cfRule>
  </conditionalFormatting>
  <conditionalFormatting sqref="C49">
    <cfRule type="expression" dxfId="1667" priority="1677" stopIfTrue="1">
      <formula>B$4&lt;TODAY()</formula>
    </cfRule>
    <cfRule type="expression" dxfId="1666" priority="1678" stopIfTrue="1">
      <formula>WEEKDAY(B$4)=6</formula>
    </cfRule>
  </conditionalFormatting>
  <conditionalFormatting sqref="C49">
    <cfRule type="expression" dxfId="1665" priority="1675" stopIfTrue="1">
      <formula>B$4&lt;TODAY()</formula>
    </cfRule>
    <cfRule type="expression" dxfId="1664" priority="1676" stopIfTrue="1">
      <formula>WEEKDAY(B$4)=6</formula>
    </cfRule>
  </conditionalFormatting>
  <conditionalFormatting sqref="C49">
    <cfRule type="expression" dxfId="1663" priority="1673" stopIfTrue="1">
      <formula>B$4&lt;TODAY()</formula>
    </cfRule>
    <cfRule type="expression" dxfId="1662" priority="1674" stopIfTrue="1">
      <formula>WEEKDAY(B$4)=6</formula>
    </cfRule>
  </conditionalFormatting>
  <conditionalFormatting sqref="C49">
    <cfRule type="expression" dxfId="1661" priority="1671" stopIfTrue="1">
      <formula>B$4&lt;TODAY()</formula>
    </cfRule>
    <cfRule type="expression" dxfId="1660" priority="1672" stopIfTrue="1">
      <formula>WEEKDAY(B$4)=6</formula>
    </cfRule>
  </conditionalFormatting>
  <conditionalFormatting sqref="D52">
    <cfRule type="expression" dxfId="1659" priority="1669" stopIfTrue="1">
      <formula>B$4&lt;TODAY()</formula>
    </cfRule>
    <cfRule type="expression" dxfId="1658" priority="1670" stopIfTrue="1">
      <formula>WEEKDAY(B$4)=6</formula>
    </cfRule>
  </conditionalFormatting>
  <conditionalFormatting sqref="C52">
    <cfRule type="expression" dxfId="1657" priority="1668" stopIfTrue="1">
      <formula>B$4&lt;TODAY()</formula>
    </cfRule>
  </conditionalFormatting>
  <conditionalFormatting sqref="C52">
    <cfRule type="expression" dxfId="1656" priority="1667" stopIfTrue="1">
      <formula>B$4&lt;TODAY()</formula>
    </cfRule>
  </conditionalFormatting>
  <conditionalFormatting sqref="C52">
    <cfRule type="expression" dxfId="1655" priority="1666" stopIfTrue="1">
      <formula>B$4&lt;TODAY()</formula>
    </cfRule>
  </conditionalFormatting>
  <conditionalFormatting sqref="C52">
    <cfRule type="expression" dxfId="1654" priority="1665" stopIfTrue="1">
      <formula>B$4&lt;TODAY()</formula>
    </cfRule>
  </conditionalFormatting>
  <conditionalFormatting sqref="C52">
    <cfRule type="expression" dxfId="1653" priority="1664" stopIfTrue="1">
      <formula>B$4&lt;TODAY()</formula>
    </cfRule>
  </conditionalFormatting>
  <conditionalFormatting sqref="C52">
    <cfRule type="expression" dxfId="1652" priority="1663" stopIfTrue="1">
      <formula>B$4&lt;TODAY()</formula>
    </cfRule>
  </conditionalFormatting>
  <conditionalFormatting sqref="C52">
    <cfRule type="expression" dxfId="1651" priority="1662" stopIfTrue="1">
      <formula>B$4&lt;TODAY()</formula>
    </cfRule>
  </conditionalFormatting>
  <conditionalFormatting sqref="C52">
    <cfRule type="expression" dxfId="1650" priority="1661" stopIfTrue="1">
      <formula>B$4&lt;TODAY()</formula>
    </cfRule>
  </conditionalFormatting>
  <conditionalFormatting sqref="C52">
    <cfRule type="expression" dxfId="1649" priority="1660" stopIfTrue="1">
      <formula>B$4&lt;TODAY()</formula>
    </cfRule>
  </conditionalFormatting>
  <conditionalFormatting sqref="C52">
    <cfRule type="expression" dxfId="1648" priority="1659" stopIfTrue="1">
      <formula>B$4&lt;TODAY()</formula>
    </cfRule>
  </conditionalFormatting>
  <conditionalFormatting sqref="C52">
    <cfRule type="expression" dxfId="1647" priority="1658" stopIfTrue="1">
      <formula>B$4&lt;TODAY()</formula>
    </cfRule>
  </conditionalFormatting>
  <conditionalFormatting sqref="C52">
    <cfRule type="expression" dxfId="1646" priority="1657" stopIfTrue="1">
      <formula>B$4&lt;TODAY()</formula>
    </cfRule>
  </conditionalFormatting>
  <conditionalFormatting sqref="C52">
    <cfRule type="expression" dxfId="1645" priority="1656" stopIfTrue="1">
      <formula>B$4&lt;TODAY()</formula>
    </cfRule>
  </conditionalFormatting>
  <conditionalFormatting sqref="C52">
    <cfRule type="expression" dxfId="1644" priority="1655" stopIfTrue="1">
      <formula>B$4&lt;TODAY()</formula>
    </cfRule>
  </conditionalFormatting>
  <conditionalFormatting sqref="C52">
    <cfRule type="expression" dxfId="1643" priority="1654" stopIfTrue="1">
      <formula>B$4&lt;TODAY()</formula>
    </cfRule>
  </conditionalFormatting>
  <conditionalFormatting sqref="C52">
    <cfRule type="expression" dxfId="1642" priority="1653" stopIfTrue="1">
      <formula>B$4&lt;TODAY()</formula>
    </cfRule>
  </conditionalFormatting>
  <conditionalFormatting sqref="C52">
    <cfRule type="expression" dxfId="1641" priority="1652" stopIfTrue="1">
      <formula>B$4&lt;TODAY()</formula>
    </cfRule>
  </conditionalFormatting>
  <conditionalFormatting sqref="C52">
    <cfRule type="expression" dxfId="1640" priority="1651" stopIfTrue="1">
      <formula>B$4&lt;TODAY()</formula>
    </cfRule>
  </conditionalFormatting>
  <conditionalFormatting sqref="C52">
    <cfRule type="expression" dxfId="1639" priority="1650" stopIfTrue="1">
      <formula>B$4&lt;TODAY()</formula>
    </cfRule>
  </conditionalFormatting>
  <conditionalFormatting sqref="C52">
    <cfRule type="expression" dxfId="1638" priority="1649" stopIfTrue="1">
      <formula>B$4&lt;TODAY()</formula>
    </cfRule>
  </conditionalFormatting>
  <conditionalFormatting sqref="C52">
    <cfRule type="expression" dxfId="1637" priority="1648" stopIfTrue="1">
      <formula>B$4&lt;TODAY()</formula>
    </cfRule>
  </conditionalFormatting>
  <conditionalFormatting sqref="C52">
    <cfRule type="expression" dxfId="1636" priority="1647" stopIfTrue="1">
      <formula>B$4&lt;TODAY()</formula>
    </cfRule>
  </conditionalFormatting>
  <conditionalFormatting sqref="C52">
    <cfRule type="expression" dxfId="1635" priority="1646" stopIfTrue="1">
      <formula>B$4&lt;TODAY()</formula>
    </cfRule>
  </conditionalFormatting>
  <conditionalFormatting sqref="C52">
    <cfRule type="expression" dxfId="1634" priority="1645" stopIfTrue="1">
      <formula>B$4&lt;TODAY()</formula>
    </cfRule>
  </conditionalFormatting>
  <conditionalFormatting sqref="C52">
    <cfRule type="expression" dxfId="1633" priority="1644" stopIfTrue="1">
      <formula>B$4&lt;TODAY()</formula>
    </cfRule>
  </conditionalFormatting>
  <conditionalFormatting sqref="C52">
    <cfRule type="expression" dxfId="1632" priority="1643" stopIfTrue="1">
      <formula>B$4&lt;TODAY()</formula>
    </cfRule>
  </conditionalFormatting>
  <conditionalFormatting sqref="C52">
    <cfRule type="expression" dxfId="1631" priority="1642" stopIfTrue="1">
      <formula>B$4&lt;TODAY()</formula>
    </cfRule>
  </conditionalFormatting>
  <conditionalFormatting sqref="C52">
    <cfRule type="expression" dxfId="1630" priority="1641" stopIfTrue="1">
      <formula>B$4&lt;TODAY()</formula>
    </cfRule>
  </conditionalFormatting>
  <conditionalFormatting sqref="C52">
    <cfRule type="expression" dxfId="1629" priority="1640" stopIfTrue="1">
      <formula>B$4&lt;TODAY()</formula>
    </cfRule>
  </conditionalFormatting>
  <conditionalFormatting sqref="C52">
    <cfRule type="expression" dxfId="1628" priority="1639" stopIfTrue="1">
      <formula>B$4&lt;TODAY()</formula>
    </cfRule>
  </conditionalFormatting>
  <conditionalFormatting sqref="C52">
    <cfRule type="expression" dxfId="1627" priority="1638" stopIfTrue="1">
      <formula>B$4&lt;TODAY()</formula>
    </cfRule>
  </conditionalFormatting>
  <conditionalFormatting sqref="C52">
    <cfRule type="expression" dxfId="1626" priority="1637" stopIfTrue="1">
      <formula>B$4&lt;TODAY()</formula>
    </cfRule>
  </conditionalFormatting>
  <conditionalFormatting sqref="C52">
    <cfRule type="expression" dxfId="1625" priority="1636" stopIfTrue="1">
      <formula>B$4&lt;TODAY()</formula>
    </cfRule>
  </conditionalFormatting>
  <conditionalFormatting sqref="C52">
    <cfRule type="expression" dxfId="1624" priority="1635" stopIfTrue="1">
      <formula>B$4&lt;TODAY()</formula>
    </cfRule>
  </conditionalFormatting>
  <conditionalFormatting sqref="C52">
    <cfRule type="expression" dxfId="1623" priority="1634" stopIfTrue="1">
      <formula>B$4&lt;TODAY()</formula>
    </cfRule>
  </conditionalFormatting>
  <conditionalFormatting sqref="C52">
    <cfRule type="expression" dxfId="1622" priority="1633" stopIfTrue="1">
      <formula>B$4&lt;TODAY()</formula>
    </cfRule>
  </conditionalFormatting>
  <conditionalFormatting sqref="C52">
    <cfRule type="expression" dxfId="1621" priority="1632" stopIfTrue="1">
      <formula>B$4&lt;TODAY()</formula>
    </cfRule>
  </conditionalFormatting>
  <conditionalFormatting sqref="C52">
    <cfRule type="expression" dxfId="1620" priority="1631" stopIfTrue="1">
      <formula>B$4&lt;TODAY()</formula>
    </cfRule>
  </conditionalFormatting>
  <conditionalFormatting sqref="C52">
    <cfRule type="expression" dxfId="1619" priority="1630" stopIfTrue="1">
      <formula>B$4&lt;TODAY()</formula>
    </cfRule>
  </conditionalFormatting>
  <conditionalFormatting sqref="C52">
    <cfRule type="expression" dxfId="1618" priority="1629" stopIfTrue="1">
      <formula>B$4&lt;TODAY()</formula>
    </cfRule>
  </conditionalFormatting>
  <conditionalFormatting sqref="C52">
    <cfRule type="expression" dxfId="1617" priority="1628" stopIfTrue="1">
      <formula>B$4&lt;TODAY()</formula>
    </cfRule>
  </conditionalFormatting>
  <conditionalFormatting sqref="C52">
    <cfRule type="expression" dxfId="1616" priority="1627" stopIfTrue="1">
      <formula>B$4&lt;TODAY()</formula>
    </cfRule>
  </conditionalFormatting>
  <conditionalFormatting sqref="C52">
    <cfRule type="expression" dxfId="1615" priority="1626" stopIfTrue="1">
      <formula>B$4&lt;TODAY()</formula>
    </cfRule>
  </conditionalFormatting>
  <conditionalFormatting sqref="C52">
    <cfRule type="expression" dxfId="1614" priority="1625" stopIfTrue="1">
      <formula>B$4&lt;TODAY()</formula>
    </cfRule>
  </conditionalFormatting>
  <conditionalFormatting sqref="C52">
    <cfRule type="expression" dxfId="1613" priority="1624" stopIfTrue="1">
      <formula>B$4&lt;TODAY()</formula>
    </cfRule>
  </conditionalFormatting>
  <conditionalFormatting sqref="C52">
    <cfRule type="expression" dxfId="1612" priority="1623" stopIfTrue="1">
      <formula>B$4&lt;TODAY()</formula>
    </cfRule>
  </conditionalFormatting>
  <conditionalFormatting sqref="C52">
    <cfRule type="expression" dxfId="1611" priority="1622" stopIfTrue="1">
      <formula>B$4&lt;TODAY()</formula>
    </cfRule>
  </conditionalFormatting>
  <conditionalFormatting sqref="C52">
    <cfRule type="expression" dxfId="1610" priority="1621" stopIfTrue="1">
      <formula>B$4&lt;TODAY()</formula>
    </cfRule>
  </conditionalFormatting>
  <conditionalFormatting sqref="C52">
    <cfRule type="expression" dxfId="1609" priority="1620" stopIfTrue="1">
      <formula>B$4&lt;TODAY()</formula>
    </cfRule>
  </conditionalFormatting>
  <conditionalFormatting sqref="C52">
    <cfRule type="expression" dxfId="1608" priority="1619" stopIfTrue="1">
      <formula>B$4&lt;TODAY()</formula>
    </cfRule>
  </conditionalFormatting>
  <conditionalFormatting sqref="C52">
    <cfRule type="expression" dxfId="1607" priority="1618" stopIfTrue="1">
      <formula>B$4&lt;TODAY()</formula>
    </cfRule>
  </conditionalFormatting>
  <conditionalFormatting sqref="C52">
    <cfRule type="expression" dxfId="1606" priority="1617" stopIfTrue="1">
      <formula>B$4&lt;TODAY()</formula>
    </cfRule>
  </conditionalFormatting>
  <conditionalFormatting sqref="C52">
    <cfRule type="expression" dxfId="1605" priority="1616" stopIfTrue="1">
      <formula>B$4&lt;TODAY()</formula>
    </cfRule>
  </conditionalFormatting>
  <conditionalFormatting sqref="C52">
    <cfRule type="expression" dxfId="1604" priority="1615" stopIfTrue="1">
      <formula>B$4&lt;TODAY()</formula>
    </cfRule>
  </conditionalFormatting>
  <conditionalFormatting sqref="C52">
    <cfRule type="expression" dxfId="1603" priority="1614" stopIfTrue="1">
      <formula>B$4&lt;TODAY()</formula>
    </cfRule>
  </conditionalFormatting>
  <conditionalFormatting sqref="C52">
    <cfRule type="expression" dxfId="1602" priority="1613" stopIfTrue="1">
      <formula>B$4&lt;TODAY()</formula>
    </cfRule>
  </conditionalFormatting>
  <conditionalFormatting sqref="C52">
    <cfRule type="expression" dxfId="1601" priority="1612" stopIfTrue="1">
      <formula>B$4&lt;TODAY()</formula>
    </cfRule>
  </conditionalFormatting>
  <conditionalFormatting sqref="C52">
    <cfRule type="expression" dxfId="1600" priority="1611" stopIfTrue="1">
      <formula>B$4&lt;TODAY()</formula>
    </cfRule>
  </conditionalFormatting>
  <conditionalFormatting sqref="C52">
    <cfRule type="expression" dxfId="1599" priority="1610" stopIfTrue="1">
      <formula>B$4&lt;TODAY()</formula>
    </cfRule>
  </conditionalFormatting>
  <conditionalFormatting sqref="C52">
    <cfRule type="expression" dxfId="1598" priority="1609" stopIfTrue="1">
      <formula>B$4&lt;TODAY()</formula>
    </cfRule>
  </conditionalFormatting>
  <conditionalFormatting sqref="C52">
    <cfRule type="expression" dxfId="1597" priority="1608" stopIfTrue="1">
      <formula>B$4&lt;TODAY()</formula>
    </cfRule>
  </conditionalFormatting>
  <conditionalFormatting sqref="C52">
    <cfRule type="expression" dxfId="1596" priority="1607" stopIfTrue="1">
      <formula>B$4&lt;TODAY()</formula>
    </cfRule>
  </conditionalFormatting>
  <conditionalFormatting sqref="C52">
    <cfRule type="expression" dxfId="1595" priority="1606" stopIfTrue="1">
      <formula>B$4&lt;TODAY()</formula>
    </cfRule>
  </conditionalFormatting>
  <conditionalFormatting sqref="C52">
    <cfRule type="expression" dxfId="1594" priority="1605" stopIfTrue="1">
      <formula>B$4&lt;TODAY()</formula>
    </cfRule>
  </conditionalFormatting>
  <conditionalFormatting sqref="C52">
    <cfRule type="expression" dxfId="1593" priority="1604" stopIfTrue="1">
      <formula>B$4&lt;TODAY()</formula>
    </cfRule>
  </conditionalFormatting>
  <conditionalFormatting sqref="C52">
    <cfRule type="expression" dxfId="1592" priority="1603" stopIfTrue="1">
      <formula>B$4&lt;TODAY()</formula>
    </cfRule>
  </conditionalFormatting>
  <conditionalFormatting sqref="C52">
    <cfRule type="expression" dxfId="1591" priority="1602" stopIfTrue="1">
      <formula>B$4&lt;TODAY()</formula>
    </cfRule>
  </conditionalFormatting>
  <conditionalFormatting sqref="C52">
    <cfRule type="expression" dxfId="1590" priority="1601" stopIfTrue="1">
      <formula>B$4&lt;TODAY()</formula>
    </cfRule>
  </conditionalFormatting>
  <conditionalFormatting sqref="C52">
    <cfRule type="expression" dxfId="1589" priority="1600" stopIfTrue="1">
      <formula>B$4&lt;TODAY()</formula>
    </cfRule>
  </conditionalFormatting>
  <conditionalFormatting sqref="C52">
    <cfRule type="expression" dxfId="1588" priority="1599" stopIfTrue="1">
      <formula>B$4&lt;TODAY()</formula>
    </cfRule>
  </conditionalFormatting>
  <conditionalFormatting sqref="C52">
    <cfRule type="expression" dxfId="1587" priority="1598" stopIfTrue="1">
      <formula>B$4&lt;TODAY()</formula>
    </cfRule>
  </conditionalFormatting>
  <conditionalFormatting sqref="C52">
    <cfRule type="expression" dxfId="1586" priority="1597" stopIfTrue="1">
      <formula>B$4&lt;TODAY()</formula>
    </cfRule>
  </conditionalFormatting>
  <conditionalFormatting sqref="C52">
    <cfRule type="expression" dxfId="1585" priority="1596" stopIfTrue="1">
      <formula>B$4&lt;TODAY()</formula>
    </cfRule>
  </conditionalFormatting>
  <conditionalFormatting sqref="C52">
    <cfRule type="expression" dxfId="1584" priority="1595" stopIfTrue="1">
      <formula>B$4&lt;TODAY()</formula>
    </cfRule>
  </conditionalFormatting>
  <conditionalFormatting sqref="C52">
    <cfRule type="expression" dxfId="1583" priority="1594" stopIfTrue="1">
      <formula>B$4&lt;TODAY()</formula>
    </cfRule>
  </conditionalFormatting>
  <conditionalFormatting sqref="C52">
    <cfRule type="expression" dxfId="1582" priority="1593" stopIfTrue="1">
      <formula>B$4&lt;TODAY()</formula>
    </cfRule>
  </conditionalFormatting>
  <conditionalFormatting sqref="C52">
    <cfRule type="expression" dxfId="1581" priority="1592" stopIfTrue="1">
      <formula>B$4&lt;TODAY()</formula>
    </cfRule>
  </conditionalFormatting>
  <conditionalFormatting sqref="C52">
    <cfRule type="expression" dxfId="1580" priority="1591" stopIfTrue="1">
      <formula>B$4&lt;TODAY()</formula>
    </cfRule>
  </conditionalFormatting>
  <conditionalFormatting sqref="C52">
    <cfRule type="expression" dxfId="1579" priority="1590" stopIfTrue="1">
      <formula>B$4&lt;TODAY()</formula>
    </cfRule>
  </conditionalFormatting>
  <conditionalFormatting sqref="C52">
    <cfRule type="expression" dxfId="1578" priority="1589" stopIfTrue="1">
      <formula>B$4&lt;TODAY()</formula>
    </cfRule>
  </conditionalFormatting>
  <conditionalFormatting sqref="C52">
    <cfRule type="expression" dxfId="1577" priority="1588" stopIfTrue="1">
      <formula>B$4&lt;TODAY()</formula>
    </cfRule>
  </conditionalFormatting>
  <conditionalFormatting sqref="C52">
    <cfRule type="expression" dxfId="1576" priority="1587" stopIfTrue="1">
      <formula>B$4&lt;TODAY()</formula>
    </cfRule>
  </conditionalFormatting>
  <conditionalFormatting sqref="C52">
    <cfRule type="expression" dxfId="1575" priority="1586" stopIfTrue="1">
      <formula>B$4&lt;TODAY()</formula>
    </cfRule>
  </conditionalFormatting>
  <conditionalFormatting sqref="C52">
    <cfRule type="expression" dxfId="1574" priority="1585" stopIfTrue="1">
      <formula>B$4&lt;TODAY()</formula>
    </cfRule>
  </conditionalFormatting>
  <conditionalFormatting sqref="C52">
    <cfRule type="expression" dxfId="1573" priority="1584" stopIfTrue="1">
      <formula>B$4&lt;TODAY()</formula>
    </cfRule>
  </conditionalFormatting>
  <conditionalFormatting sqref="C52">
    <cfRule type="expression" dxfId="1572" priority="1583" stopIfTrue="1">
      <formula>B$4&lt;TODAY()</formula>
    </cfRule>
  </conditionalFormatting>
  <conditionalFormatting sqref="C52">
    <cfRule type="expression" dxfId="1571" priority="1582" stopIfTrue="1">
      <formula>B$4&lt;TODAY()</formula>
    </cfRule>
  </conditionalFormatting>
  <conditionalFormatting sqref="C52">
    <cfRule type="expression" dxfId="1570" priority="1581" stopIfTrue="1">
      <formula>B$4&lt;TODAY()</formula>
    </cfRule>
  </conditionalFormatting>
  <conditionalFormatting sqref="C52">
    <cfRule type="expression" dxfId="1569" priority="1580" stopIfTrue="1">
      <formula>B$4&lt;TODAY()</formula>
    </cfRule>
  </conditionalFormatting>
  <conditionalFormatting sqref="C52">
    <cfRule type="expression" dxfId="1568" priority="1579" stopIfTrue="1">
      <formula>B$4&lt;TODAY()</formula>
    </cfRule>
  </conditionalFormatting>
  <conditionalFormatting sqref="C52">
    <cfRule type="expression" dxfId="1567" priority="1578" stopIfTrue="1">
      <formula>B$4&lt;TODAY()</formula>
    </cfRule>
  </conditionalFormatting>
  <conditionalFormatting sqref="C52">
    <cfRule type="expression" dxfId="1566" priority="1577" stopIfTrue="1">
      <formula>B$4&lt;TODAY()</formula>
    </cfRule>
  </conditionalFormatting>
  <conditionalFormatting sqref="C52">
    <cfRule type="expression" dxfId="1565" priority="1576" stopIfTrue="1">
      <formula>B$4&lt;TODAY()</formula>
    </cfRule>
  </conditionalFormatting>
  <conditionalFormatting sqref="C52">
    <cfRule type="expression" dxfId="1564" priority="1575" stopIfTrue="1">
      <formula>B$4&lt;TODAY()</formula>
    </cfRule>
  </conditionalFormatting>
  <conditionalFormatting sqref="C52">
    <cfRule type="expression" dxfId="1563" priority="1574" stopIfTrue="1">
      <formula>B$4&lt;TODAY()</formula>
    </cfRule>
  </conditionalFormatting>
  <conditionalFormatting sqref="C52">
    <cfRule type="expression" dxfId="1562" priority="1573" stopIfTrue="1">
      <formula>B$4&lt;TODAY()</formula>
    </cfRule>
  </conditionalFormatting>
  <conditionalFormatting sqref="C52">
    <cfRule type="expression" dxfId="1561" priority="1572" stopIfTrue="1">
      <formula>B$4&lt;TODAY()</formula>
    </cfRule>
  </conditionalFormatting>
  <conditionalFormatting sqref="C52">
    <cfRule type="expression" dxfId="1560" priority="1571" stopIfTrue="1">
      <formula>B$4&lt;TODAY()</formula>
    </cfRule>
  </conditionalFormatting>
  <conditionalFormatting sqref="C52">
    <cfRule type="expression" dxfId="1559" priority="1570" stopIfTrue="1">
      <formula>B$4&lt;TODAY()</formula>
    </cfRule>
  </conditionalFormatting>
  <conditionalFormatting sqref="C52">
    <cfRule type="expression" dxfId="1558" priority="1569" stopIfTrue="1">
      <formula>B$4&lt;TODAY()</formula>
    </cfRule>
  </conditionalFormatting>
  <conditionalFormatting sqref="C52">
    <cfRule type="expression" dxfId="1557" priority="1568" stopIfTrue="1">
      <formula>B$4&lt;TODAY()</formula>
    </cfRule>
  </conditionalFormatting>
  <conditionalFormatting sqref="C52">
    <cfRule type="expression" dxfId="1556" priority="1567" stopIfTrue="1">
      <formula>B$4&lt;TODAY()</formula>
    </cfRule>
  </conditionalFormatting>
  <conditionalFormatting sqref="C52">
    <cfRule type="expression" dxfId="1555" priority="1566" stopIfTrue="1">
      <formula>B$4&lt;TODAY()</formula>
    </cfRule>
  </conditionalFormatting>
  <conditionalFormatting sqref="C52">
    <cfRule type="expression" dxfId="1554" priority="1565" stopIfTrue="1">
      <formula>B$4&lt;TODAY()</formula>
    </cfRule>
  </conditionalFormatting>
  <conditionalFormatting sqref="C52">
    <cfRule type="expression" dxfId="1553" priority="1564" stopIfTrue="1">
      <formula>B$4&lt;TODAY()</formula>
    </cfRule>
  </conditionalFormatting>
  <conditionalFormatting sqref="C52">
    <cfRule type="expression" dxfId="1552" priority="1563" stopIfTrue="1">
      <formula>B$4&lt;TODAY()</formula>
    </cfRule>
  </conditionalFormatting>
  <conditionalFormatting sqref="C52">
    <cfRule type="expression" dxfId="1551" priority="1562" stopIfTrue="1">
      <formula>B$4&lt;TODAY()</formula>
    </cfRule>
  </conditionalFormatting>
  <conditionalFormatting sqref="C52">
    <cfRule type="expression" dxfId="1550" priority="1561" stopIfTrue="1">
      <formula>B$4&lt;TODAY()</formula>
    </cfRule>
  </conditionalFormatting>
  <conditionalFormatting sqref="C52">
    <cfRule type="expression" dxfId="1549" priority="1560" stopIfTrue="1">
      <formula>B$4&lt;TODAY()</formula>
    </cfRule>
  </conditionalFormatting>
  <conditionalFormatting sqref="C52">
    <cfRule type="expression" dxfId="1548" priority="1559" stopIfTrue="1">
      <formula>B$4&lt;TODAY()</formula>
    </cfRule>
  </conditionalFormatting>
  <conditionalFormatting sqref="C52">
    <cfRule type="expression" dxfId="1547" priority="1558" stopIfTrue="1">
      <formula>B$4&lt;TODAY()</formula>
    </cfRule>
  </conditionalFormatting>
  <conditionalFormatting sqref="C52">
    <cfRule type="expression" dxfId="1546" priority="1557" stopIfTrue="1">
      <formula>B$4&lt;TODAY()</formula>
    </cfRule>
  </conditionalFormatting>
  <conditionalFormatting sqref="C52">
    <cfRule type="expression" dxfId="1545" priority="1556" stopIfTrue="1">
      <formula>B$4&lt;TODAY()</formula>
    </cfRule>
  </conditionalFormatting>
  <conditionalFormatting sqref="C52">
    <cfRule type="expression" dxfId="1544" priority="1555" stopIfTrue="1">
      <formula>B$4&lt;TODAY()</formula>
    </cfRule>
  </conditionalFormatting>
  <conditionalFormatting sqref="C52">
    <cfRule type="expression" dxfId="1543" priority="1554" stopIfTrue="1">
      <formula>B$4&lt;TODAY()</formula>
    </cfRule>
  </conditionalFormatting>
  <conditionalFormatting sqref="C52">
    <cfRule type="expression" dxfId="1542" priority="1553" stopIfTrue="1">
      <formula>B$4&lt;TODAY()</formula>
    </cfRule>
  </conditionalFormatting>
  <conditionalFormatting sqref="C52">
    <cfRule type="expression" dxfId="1541" priority="1552" stopIfTrue="1">
      <formula>B$4&lt;TODAY()</formula>
    </cfRule>
  </conditionalFormatting>
  <conditionalFormatting sqref="C52">
    <cfRule type="expression" dxfId="1540" priority="1551" stopIfTrue="1">
      <formula>B$4&lt;TODAY()</formula>
    </cfRule>
  </conditionalFormatting>
  <conditionalFormatting sqref="C52">
    <cfRule type="expression" dxfId="1539" priority="1550" stopIfTrue="1">
      <formula>B$4&lt;TODAY()</formula>
    </cfRule>
  </conditionalFormatting>
  <conditionalFormatting sqref="C52">
    <cfRule type="expression" dxfId="1538" priority="1549" stopIfTrue="1">
      <formula>B$4&lt;TODAY()</formula>
    </cfRule>
  </conditionalFormatting>
  <conditionalFormatting sqref="C52">
    <cfRule type="expression" dxfId="1537" priority="1548" stopIfTrue="1">
      <formula>B$4&lt;TODAY()</formula>
    </cfRule>
  </conditionalFormatting>
  <conditionalFormatting sqref="C52">
    <cfRule type="expression" dxfId="1536" priority="1547" stopIfTrue="1">
      <formula>B$4&lt;TODAY()</formula>
    </cfRule>
  </conditionalFormatting>
  <conditionalFormatting sqref="C52">
    <cfRule type="expression" dxfId="1535" priority="1546" stopIfTrue="1">
      <formula>B$4&lt;TODAY()</formula>
    </cfRule>
  </conditionalFormatting>
  <conditionalFormatting sqref="D51">
    <cfRule type="expression" dxfId="1534" priority="1544" stopIfTrue="1">
      <formula>B$4&lt;TODAY()</formula>
    </cfRule>
    <cfRule type="expression" dxfId="1533" priority="1545" stopIfTrue="1">
      <formula>WEEKDAY(B$4)=6</formula>
    </cfRule>
  </conditionalFormatting>
  <conditionalFormatting sqref="D52">
    <cfRule type="expression" dxfId="1532" priority="1542" stopIfTrue="1">
      <formula>B$4&lt;TODAY()</formula>
    </cfRule>
    <cfRule type="expression" dxfId="1531" priority="1543" stopIfTrue="1">
      <formula>WEEKDAY(B$4)=6</formula>
    </cfRule>
  </conditionalFormatting>
  <conditionalFormatting sqref="C52">
    <cfRule type="expression" dxfId="1530" priority="1540" stopIfTrue="1">
      <formula>B$4&lt;TODAY()</formula>
    </cfRule>
    <cfRule type="expression" dxfId="1529" priority="1541" stopIfTrue="1">
      <formula>WEEKDAY(B$4)=6</formula>
    </cfRule>
  </conditionalFormatting>
  <conditionalFormatting sqref="C52">
    <cfRule type="expression" dxfId="1528" priority="1538" stopIfTrue="1">
      <formula>B$4&lt;TODAY()</formula>
    </cfRule>
    <cfRule type="expression" dxfId="1527" priority="1539" stopIfTrue="1">
      <formula>WEEKDAY(B$4)=6</formula>
    </cfRule>
  </conditionalFormatting>
  <conditionalFormatting sqref="C52">
    <cfRule type="expression" dxfId="1526" priority="1536" stopIfTrue="1">
      <formula>B$4&lt;TODAY()</formula>
    </cfRule>
    <cfRule type="expression" dxfId="1525" priority="1537" stopIfTrue="1">
      <formula>WEEKDAY(B$4)=6</formula>
    </cfRule>
  </conditionalFormatting>
  <conditionalFormatting sqref="C52">
    <cfRule type="expression" dxfId="1524" priority="1534" stopIfTrue="1">
      <formula>B$4&lt;TODAY()</formula>
    </cfRule>
    <cfRule type="expression" dxfId="1523" priority="1535" stopIfTrue="1">
      <formula>WEEKDAY(B$4)=6</formula>
    </cfRule>
  </conditionalFormatting>
  <conditionalFormatting sqref="C52">
    <cfRule type="expression" dxfId="1522" priority="1532" stopIfTrue="1">
      <formula>B$4&lt;TODAY()</formula>
    </cfRule>
    <cfRule type="expression" dxfId="1521" priority="1533" stopIfTrue="1">
      <formula>WEEKDAY(B$4)=6</formula>
    </cfRule>
  </conditionalFormatting>
  <conditionalFormatting sqref="C52">
    <cfRule type="expression" dxfId="1520" priority="1530" stopIfTrue="1">
      <formula>B$4&lt;TODAY()</formula>
    </cfRule>
    <cfRule type="expression" dxfId="1519" priority="1531" stopIfTrue="1">
      <formula>WEEKDAY(B$4)=6</formula>
    </cfRule>
  </conditionalFormatting>
  <conditionalFormatting sqref="C52">
    <cfRule type="expression" dxfId="1518" priority="1528" stopIfTrue="1">
      <formula>B$4&lt;TODAY()</formula>
    </cfRule>
    <cfRule type="expression" dxfId="1517" priority="1529" stopIfTrue="1">
      <formula>WEEKDAY(B$4)=6</formula>
    </cfRule>
  </conditionalFormatting>
  <conditionalFormatting sqref="C52">
    <cfRule type="expression" dxfId="1516" priority="1526" stopIfTrue="1">
      <formula>B$4&lt;TODAY()</formula>
    </cfRule>
    <cfRule type="expression" dxfId="1515" priority="1527" stopIfTrue="1">
      <formula>WEEKDAY(B$4)=6</formula>
    </cfRule>
  </conditionalFormatting>
  <conditionalFormatting sqref="C52">
    <cfRule type="expression" dxfId="1514" priority="1524" stopIfTrue="1">
      <formula>B$4&lt;TODAY()</formula>
    </cfRule>
    <cfRule type="expression" dxfId="1513" priority="1525" stopIfTrue="1">
      <formula>WEEKDAY(B$4)=6</formula>
    </cfRule>
  </conditionalFormatting>
  <conditionalFormatting sqref="C52">
    <cfRule type="expression" dxfId="1512" priority="1522" stopIfTrue="1">
      <formula>B$4&lt;TODAY()</formula>
    </cfRule>
    <cfRule type="expression" dxfId="1511" priority="1523" stopIfTrue="1">
      <formula>WEEKDAY(B$4)=6</formula>
    </cfRule>
  </conditionalFormatting>
  <conditionalFormatting sqref="C52">
    <cfRule type="expression" dxfId="1510" priority="1520" stopIfTrue="1">
      <formula>B$4&lt;TODAY()</formula>
    </cfRule>
    <cfRule type="expression" dxfId="1509" priority="1521" stopIfTrue="1">
      <formula>WEEKDAY(B$4)=6</formula>
    </cfRule>
  </conditionalFormatting>
  <conditionalFormatting sqref="C52">
    <cfRule type="expression" dxfId="1508" priority="1518" stopIfTrue="1">
      <formula>B$4&lt;TODAY()</formula>
    </cfRule>
    <cfRule type="expression" dxfId="1507" priority="1519" stopIfTrue="1">
      <formula>WEEKDAY(B$4)=6</formula>
    </cfRule>
  </conditionalFormatting>
  <conditionalFormatting sqref="C52">
    <cfRule type="expression" dxfId="1506" priority="1516" stopIfTrue="1">
      <formula>B$4&lt;TODAY()</formula>
    </cfRule>
    <cfRule type="expression" dxfId="1505" priority="1517" stopIfTrue="1">
      <formula>WEEKDAY(B$4)=6</formula>
    </cfRule>
  </conditionalFormatting>
  <conditionalFormatting sqref="C52">
    <cfRule type="expression" dxfId="1504" priority="1514" stopIfTrue="1">
      <formula>B$4&lt;TODAY()</formula>
    </cfRule>
    <cfRule type="expression" dxfId="1503" priority="1515" stopIfTrue="1">
      <formula>WEEKDAY(B$4)=6</formula>
    </cfRule>
  </conditionalFormatting>
  <conditionalFormatting sqref="C52">
    <cfRule type="expression" dxfId="1502" priority="1512" stopIfTrue="1">
      <formula>B$4&lt;TODAY()</formula>
    </cfRule>
    <cfRule type="expression" dxfId="1501" priority="1513" stopIfTrue="1">
      <formula>WEEKDAY(B$4)=6</formula>
    </cfRule>
  </conditionalFormatting>
  <conditionalFormatting sqref="C52">
    <cfRule type="expression" dxfId="1500" priority="1510" stopIfTrue="1">
      <formula>B$4&lt;TODAY()</formula>
    </cfRule>
    <cfRule type="expression" dxfId="1499" priority="1511" stopIfTrue="1">
      <formula>WEEKDAY(B$4)=6</formula>
    </cfRule>
  </conditionalFormatting>
  <conditionalFormatting sqref="C52">
    <cfRule type="expression" dxfId="1498" priority="1508" stopIfTrue="1">
      <formula>B$4&lt;TODAY()</formula>
    </cfRule>
    <cfRule type="expression" dxfId="1497" priority="1509" stopIfTrue="1">
      <formula>WEEKDAY(B$4)=6</formula>
    </cfRule>
  </conditionalFormatting>
  <conditionalFormatting sqref="C52">
    <cfRule type="expression" dxfId="1496" priority="1506" stopIfTrue="1">
      <formula>B$4&lt;TODAY()</formula>
    </cfRule>
    <cfRule type="expression" dxfId="1495" priority="1507" stopIfTrue="1">
      <formula>WEEKDAY(B$4)=6</formula>
    </cfRule>
  </conditionalFormatting>
  <conditionalFormatting sqref="C52">
    <cfRule type="expression" dxfId="1494" priority="1504" stopIfTrue="1">
      <formula>B$4&lt;TODAY()</formula>
    </cfRule>
    <cfRule type="expression" dxfId="1493" priority="1505" stopIfTrue="1">
      <formula>WEEKDAY(B$4)=6</formula>
    </cfRule>
  </conditionalFormatting>
  <conditionalFormatting sqref="C52">
    <cfRule type="expression" dxfId="1492" priority="1502" stopIfTrue="1">
      <formula>B$4&lt;TODAY()</formula>
    </cfRule>
    <cfRule type="expression" dxfId="1491" priority="1503" stopIfTrue="1">
      <formula>WEEKDAY(B$4)=6</formula>
    </cfRule>
  </conditionalFormatting>
  <conditionalFormatting sqref="C52">
    <cfRule type="expression" dxfId="1490" priority="1500" stopIfTrue="1">
      <formula>B$4&lt;TODAY()</formula>
    </cfRule>
    <cfRule type="expression" dxfId="1489" priority="1501" stopIfTrue="1">
      <formula>WEEKDAY(B$4)=6</formula>
    </cfRule>
  </conditionalFormatting>
  <conditionalFormatting sqref="B50">
    <cfRule type="expression" dxfId="1488" priority="1498" stopIfTrue="1">
      <formula>B$4&lt;TODAY()</formula>
    </cfRule>
    <cfRule type="expression" dxfId="1487" priority="1499" stopIfTrue="1">
      <formula>WEEKDAY(B$4)=6</formula>
    </cfRule>
  </conditionalFormatting>
  <conditionalFormatting sqref="C50">
    <cfRule type="expression" dxfId="1486" priority="1496" stopIfTrue="1">
      <formula>B$4&lt;TODAY()</formula>
    </cfRule>
    <cfRule type="expression" dxfId="1485" priority="1497" stopIfTrue="1">
      <formula>WEEKDAY(B$4)=6</formula>
    </cfRule>
  </conditionalFormatting>
  <conditionalFormatting sqref="C50">
    <cfRule type="expression" dxfId="1484" priority="1494" stopIfTrue="1">
      <formula>B$4&lt;TODAY()</formula>
    </cfRule>
    <cfRule type="expression" dxfId="1483" priority="1495" stopIfTrue="1">
      <formula>WEEKDAY(B$4)=6</formula>
    </cfRule>
  </conditionalFormatting>
  <conditionalFormatting sqref="C50">
    <cfRule type="expression" dxfId="1482" priority="1492" stopIfTrue="1">
      <formula>B$4&lt;TODAY()</formula>
    </cfRule>
    <cfRule type="expression" dxfId="1481" priority="1493" stopIfTrue="1">
      <formula>WEEKDAY(B$4)=6</formula>
    </cfRule>
  </conditionalFormatting>
  <conditionalFormatting sqref="C50">
    <cfRule type="expression" dxfId="1480" priority="1490" stopIfTrue="1">
      <formula>B$4&lt;TODAY()</formula>
    </cfRule>
    <cfRule type="expression" dxfId="1479" priority="1491" stopIfTrue="1">
      <formula>WEEKDAY(B$4)=6</formula>
    </cfRule>
  </conditionalFormatting>
  <conditionalFormatting sqref="C50">
    <cfRule type="expression" dxfId="1478" priority="1488" stopIfTrue="1">
      <formula>B$4&lt;TODAY()</formula>
    </cfRule>
    <cfRule type="expression" dxfId="1477" priority="1489" stopIfTrue="1">
      <formula>WEEKDAY(B$4)=6</formula>
    </cfRule>
  </conditionalFormatting>
  <conditionalFormatting sqref="C50">
    <cfRule type="expression" dxfId="1476" priority="1486" stopIfTrue="1">
      <formula>B$4&lt;TODAY()</formula>
    </cfRule>
    <cfRule type="expression" dxfId="1475" priority="1487" stopIfTrue="1">
      <formula>WEEKDAY(B$4)=6</formula>
    </cfRule>
  </conditionalFormatting>
  <conditionalFormatting sqref="C50">
    <cfRule type="expression" dxfId="1474" priority="1484" stopIfTrue="1">
      <formula>B$4&lt;TODAY()</formula>
    </cfRule>
    <cfRule type="expression" dxfId="1473" priority="1485" stopIfTrue="1">
      <formula>WEEKDAY(B$4)=6</formula>
    </cfRule>
  </conditionalFormatting>
  <conditionalFormatting sqref="C50">
    <cfRule type="expression" dxfId="1472" priority="1482" stopIfTrue="1">
      <formula>B$4&lt;TODAY()</formula>
    </cfRule>
    <cfRule type="expression" dxfId="1471" priority="1483" stopIfTrue="1">
      <formula>WEEKDAY(B$4)=6</formula>
    </cfRule>
  </conditionalFormatting>
  <conditionalFormatting sqref="C50">
    <cfRule type="expression" dxfId="1470" priority="1480" stopIfTrue="1">
      <formula>B$4&lt;TODAY()</formula>
    </cfRule>
    <cfRule type="expression" dxfId="1469" priority="1481" stopIfTrue="1">
      <formula>WEEKDAY(B$4)=6</formula>
    </cfRule>
  </conditionalFormatting>
  <conditionalFormatting sqref="C50">
    <cfRule type="expression" dxfId="1468" priority="1479" stopIfTrue="1">
      <formula>B$4&lt;TODAY()</formula>
    </cfRule>
  </conditionalFormatting>
  <conditionalFormatting sqref="C50">
    <cfRule type="expression" dxfId="1467" priority="1478" stopIfTrue="1">
      <formula>B$4&lt;TODAY()</formula>
    </cfRule>
  </conditionalFormatting>
  <conditionalFormatting sqref="C50">
    <cfRule type="expression" dxfId="1466" priority="1477" stopIfTrue="1">
      <formula>B$4&lt;TODAY()</formula>
    </cfRule>
  </conditionalFormatting>
  <conditionalFormatting sqref="C50">
    <cfRule type="expression" dxfId="1465" priority="1476" stopIfTrue="1">
      <formula>B$4&lt;TODAY()</formula>
    </cfRule>
  </conditionalFormatting>
  <conditionalFormatting sqref="C50">
    <cfRule type="expression" dxfId="1464" priority="1475" stopIfTrue="1">
      <formula>B$4&lt;TODAY()</formula>
    </cfRule>
  </conditionalFormatting>
  <conditionalFormatting sqref="C50">
    <cfRule type="expression" dxfId="1463" priority="1474" stopIfTrue="1">
      <formula>B$4&lt;TODAY()</formula>
    </cfRule>
  </conditionalFormatting>
  <conditionalFormatting sqref="C50">
    <cfRule type="expression" dxfId="1462" priority="1473" stopIfTrue="1">
      <formula>B$4&lt;TODAY()</formula>
    </cfRule>
  </conditionalFormatting>
  <conditionalFormatting sqref="C50">
    <cfRule type="expression" dxfId="1461" priority="1472" stopIfTrue="1">
      <formula>B$4&lt;TODAY()</formula>
    </cfRule>
  </conditionalFormatting>
  <conditionalFormatting sqref="C50">
    <cfRule type="expression" dxfId="1460" priority="1471" stopIfTrue="1">
      <formula>B$4&lt;TODAY()</formula>
    </cfRule>
  </conditionalFormatting>
  <conditionalFormatting sqref="C50">
    <cfRule type="expression" dxfId="1459" priority="1470" stopIfTrue="1">
      <formula>B$4&lt;TODAY()</formula>
    </cfRule>
  </conditionalFormatting>
  <conditionalFormatting sqref="C50">
    <cfRule type="expression" dxfId="1458" priority="1469" stopIfTrue="1">
      <formula>B$4&lt;TODAY()</formula>
    </cfRule>
  </conditionalFormatting>
  <conditionalFormatting sqref="C50">
    <cfRule type="expression" dxfId="1457" priority="1468" stopIfTrue="1">
      <formula>B$4&lt;TODAY()</formula>
    </cfRule>
  </conditionalFormatting>
  <conditionalFormatting sqref="C50">
    <cfRule type="expression" dxfId="1456" priority="1467" stopIfTrue="1">
      <formula>B$4&lt;TODAY()</formula>
    </cfRule>
  </conditionalFormatting>
  <conditionalFormatting sqref="C50">
    <cfRule type="expression" dxfId="1455" priority="1466" stopIfTrue="1">
      <formula>B$4&lt;TODAY()</formula>
    </cfRule>
  </conditionalFormatting>
  <conditionalFormatting sqref="C50">
    <cfRule type="expression" dxfId="1454" priority="1465" stopIfTrue="1">
      <formula>B$4&lt;TODAY()</formula>
    </cfRule>
  </conditionalFormatting>
  <conditionalFormatting sqref="C50">
    <cfRule type="expression" dxfId="1453" priority="1464" stopIfTrue="1">
      <formula>B$4&lt;TODAY()</formula>
    </cfRule>
  </conditionalFormatting>
  <conditionalFormatting sqref="C50">
    <cfRule type="expression" dxfId="1452" priority="1463" stopIfTrue="1">
      <formula>B$4&lt;TODAY()</formula>
    </cfRule>
  </conditionalFormatting>
  <conditionalFormatting sqref="C50">
    <cfRule type="expression" dxfId="1451" priority="1462" stopIfTrue="1">
      <formula>B$4&lt;TODAY()</formula>
    </cfRule>
  </conditionalFormatting>
  <conditionalFormatting sqref="C50">
    <cfRule type="expression" dxfId="1450" priority="1461" stopIfTrue="1">
      <formula>B$4&lt;TODAY()</formula>
    </cfRule>
  </conditionalFormatting>
  <conditionalFormatting sqref="C50">
    <cfRule type="expression" dxfId="1449" priority="1460" stopIfTrue="1">
      <formula>B$4&lt;TODAY()</formula>
    </cfRule>
  </conditionalFormatting>
  <conditionalFormatting sqref="C50">
    <cfRule type="expression" dxfId="1448" priority="1459" stopIfTrue="1">
      <formula>B$4&lt;TODAY()</formula>
    </cfRule>
  </conditionalFormatting>
  <conditionalFormatting sqref="C50">
    <cfRule type="expression" dxfId="1447" priority="1458" stopIfTrue="1">
      <formula>B$4&lt;TODAY()</formula>
    </cfRule>
  </conditionalFormatting>
  <conditionalFormatting sqref="C50">
    <cfRule type="expression" dxfId="1446" priority="1457" stopIfTrue="1">
      <formula>B$4&lt;TODAY()</formula>
    </cfRule>
  </conditionalFormatting>
  <conditionalFormatting sqref="C50">
    <cfRule type="expression" dxfId="1445" priority="1456" stopIfTrue="1">
      <formula>B$4&lt;TODAY()</formula>
    </cfRule>
  </conditionalFormatting>
  <conditionalFormatting sqref="C50">
    <cfRule type="expression" dxfId="1444" priority="1455" stopIfTrue="1">
      <formula>B$4&lt;TODAY()</formula>
    </cfRule>
  </conditionalFormatting>
  <conditionalFormatting sqref="C50">
    <cfRule type="expression" dxfId="1443" priority="1454" stopIfTrue="1">
      <formula>B$4&lt;TODAY()</formula>
    </cfRule>
  </conditionalFormatting>
  <conditionalFormatting sqref="C50">
    <cfRule type="expression" dxfId="1442" priority="1453" stopIfTrue="1">
      <formula>B$4&lt;TODAY()</formula>
    </cfRule>
  </conditionalFormatting>
  <conditionalFormatting sqref="C50">
    <cfRule type="expression" dxfId="1441" priority="1452" stopIfTrue="1">
      <formula>B$4&lt;TODAY()</formula>
    </cfRule>
  </conditionalFormatting>
  <conditionalFormatting sqref="C50">
    <cfRule type="expression" dxfId="1440" priority="1451" stopIfTrue="1">
      <formula>B$4&lt;TODAY()</formula>
    </cfRule>
  </conditionalFormatting>
  <conditionalFormatting sqref="C50">
    <cfRule type="expression" dxfId="1439" priority="1450" stopIfTrue="1">
      <formula>B$4&lt;TODAY()</formula>
    </cfRule>
  </conditionalFormatting>
  <conditionalFormatting sqref="C50">
    <cfRule type="expression" dxfId="1438" priority="1449" stopIfTrue="1">
      <formula>B$4&lt;TODAY()</formula>
    </cfRule>
  </conditionalFormatting>
  <conditionalFormatting sqref="C50">
    <cfRule type="expression" dxfId="1437" priority="1448" stopIfTrue="1">
      <formula>B$4&lt;TODAY()</formula>
    </cfRule>
  </conditionalFormatting>
  <conditionalFormatting sqref="C50">
    <cfRule type="expression" dxfId="1436" priority="1447" stopIfTrue="1">
      <formula>B$4&lt;TODAY()</formula>
    </cfRule>
  </conditionalFormatting>
  <conditionalFormatting sqref="C50">
    <cfRule type="expression" dxfId="1435" priority="1446" stopIfTrue="1">
      <formula>B$4&lt;TODAY()</formula>
    </cfRule>
  </conditionalFormatting>
  <conditionalFormatting sqref="C50">
    <cfRule type="expression" dxfId="1434" priority="1445" stopIfTrue="1">
      <formula>B$4&lt;TODAY()</formula>
    </cfRule>
  </conditionalFormatting>
  <conditionalFormatting sqref="C50">
    <cfRule type="expression" dxfId="1433" priority="1444" stopIfTrue="1">
      <formula>B$4&lt;TODAY()</formula>
    </cfRule>
  </conditionalFormatting>
  <conditionalFormatting sqref="C50">
    <cfRule type="expression" dxfId="1432" priority="1443" stopIfTrue="1">
      <formula>B$4&lt;TODAY()</formula>
    </cfRule>
  </conditionalFormatting>
  <conditionalFormatting sqref="C50">
    <cfRule type="expression" dxfId="1431" priority="1442" stopIfTrue="1">
      <formula>B$4&lt;TODAY()</formula>
    </cfRule>
  </conditionalFormatting>
  <conditionalFormatting sqref="C50">
    <cfRule type="expression" dxfId="1430" priority="1441" stopIfTrue="1">
      <formula>B$4&lt;TODAY()</formula>
    </cfRule>
  </conditionalFormatting>
  <conditionalFormatting sqref="C50">
    <cfRule type="expression" dxfId="1429" priority="1440" stopIfTrue="1">
      <formula>B$4&lt;TODAY()</formula>
    </cfRule>
  </conditionalFormatting>
  <conditionalFormatting sqref="C50">
    <cfRule type="expression" dxfId="1428" priority="1439" stopIfTrue="1">
      <formula>B$4&lt;TODAY()</formula>
    </cfRule>
  </conditionalFormatting>
  <conditionalFormatting sqref="C50">
    <cfRule type="expression" dxfId="1427" priority="1438" stopIfTrue="1">
      <formula>B$4&lt;TODAY()</formula>
    </cfRule>
  </conditionalFormatting>
  <conditionalFormatting sqref="C50">
    <cfRule type="expression" dxfId="1426" priority="1437" stopIfTrue="1">
      <formula>B$4&lt;TODAY()</formula>
    </cfRule>
  </conditionalFormatting>
  <conditionalFormatting sqref="C50">
    <cfRule type="expression" dxfId="1425" priority="1436" stopIfTrue="1">
      <formula>B$4&lt;TODAY()</formula>
    </cfRule>
  </conditionalFormatting>
  <conditionalFormatting sqref="C50">
    <cfRule type="expression" dxfId="1424" priority="1435" stopIfTrue="1">
      <formula>B$4&lt;TODAY()</formula>
    </cfRule>
  </conditionalFormatting>
  <conditionalFormatting sqref="C50">
    <cfRule type="expression" dxfId="1423" priority="1434" stopIfTrue="1">
      <formula>B$4&lt;TODAY()</formula>
    </cfRule>
  </conditionalFormatting>
  <conditionalFormatting sqref="C50">
    <cfRule type="expression" dxfId="1422" priority="1433" stopIfTrue="1">
      <formula>B$4&lt;TODAY()</formula>
    </cfRule>
  </conditionalFormatting>
  <conditionalFormatting sqref="C50">
    <cfRule type="expression" dxfId="1421" priority="1432" stopIfTrue="1">
      <formula>B$4&lt;TODAY()</formula>
    </cfRule>
  </conditionalFormatting>
  <conditionalFormatting sqref="C50">
    <cfRule type="expression" dxfId="1420" priority="1431" stopIfTrue="1">
      <formula>B$4&lt;TODAY()</formula>
    </cfRule>
  </conditionalFormatting>
  <conditionalFormatting sqref="C50">
    <cfRule type="expression" dxfId="1419" priority="1430" stopIfTrue="1">
      <formula>B$4&lt;TODAY()</formula>
    </cfRule>
  </conditionalFormatting>
  <conditionalFormatting sqref="C50">
    <cfRule type="expression" dxfId="1418" priority="1429" stopIfTrue="1">
      <formula>B$4&lt;TODAY()</formula>
    </cfRule>
  </conditionalFormatting>
  <conditionalFormatting sqref="C50">
    <cfRule type="expression" dxfId="1417" priority="1428" stopIfTrue="1">
      <formula>B$4&lt;TODAY()</formula>
    </cfRule>
  </conditionalFormatting>
  <conditionalFormatting sqref="C50">
    <cfRule type="expression" dxfId="1416" priority="1427" stopIfTrue="1">
      <formula>B$4&lt;TODAY()</formula>
    </cfRule>
  </conditionalFormatting>
  <conditionalFormatting sqref="C50">
    <cfRule type="expression" dxfId="1415" priority="1426" stopIfTrue="1">
      <formula>B$4&lt;TODAY()</formula>
    </cfRule>
  </conditionalFormatting>
  <conditionalFormatting sqref="C50">
    <cfRule type="expression" dxfId="1414" priority="1425" stopIfTrue="1">
      <formula>B$4&lt;TODAY()</formula>
    </cfRule>
  </conditionalFormatting>
  <conditionalFormatting sqref="C50">
    <cfRule type="expression" dxfId="1413" priority="1424" stopIfTrue="1">
      <formula>B$4&lt;TODAY()</formula>
    </cfRule>
  </conditionalFormatting>
  <conditionalFormatting sqref="C50">
    <cfRule type="expression" dxfId="1412" priority="1423" stopIfTrue="1">
      <formula>B$4&lt;TODAY()</formula>
    </cfRule>
  </conditionalFormatting>
  <conditionalFormatting sqref="C50">
    <cfRule type="expression" dxfId="1411" priority="1422" stopIfTrue="1">
      <formula>B$4&lt;TODAY()</formula>
    </cfRule>
  </conditionalFormatting>
  <conditionalFormatting sqref="C50">
    <cfRule type="expression" dxfId="1410" priority="1421" stopIfTrue="1">
      <formula>B$4&lt;TODAY()</formula>
    </cfRule>
  </conditionalFormatting>
  <conditionalFormatting sqref="C50">
    <cfRule type="expression" dxfId="1409" priority="1420" stopIfTrue="1">
      <formula>B$4&lt;TODAY()</formula>
    </cfRule>
  </conditionalFormatting>
  <conditionalFormatting sqref="C50">
    <cfRule type="expression" dxfId="1408" priority="1419" stopIfTrue="1">
      <formula>B$4&lt;TODAY()</formula>
    </cfRule>
  </conditionalFormatting>
  <conditionalFormatting sqref="C50">
    <cfRule type="expression" dxfId="1407" priority="1418" stopIfTrue="1">
      <formula>B$4&lt;TODAY()</formula>
    </cfRule>
  </conditionalFormatting>
  <conditionalFormatting sqref="C50">
    <cfRule type="expression" dxfId="1406" priority="1417" stopIfTrue="1">
      <formula>B$4&lt;TODAY()</formula>
    </cfRule>
  </conditionalFormatting>
  <conditionalFormatting sqref="C50">
    <cfRule type="expression" dxfId="1405" priority="1416" stopIfTrue="1">
      <formula>B$4&lt;TODAY()</formula>
    </cfRule>
  </conditionalFormatting>
  <conditionalFormatting sqref="C50">
    <cfRule type="expression" dxfId="1404" priority="1415" stopIfTrue="1">
      <formula>B$4&lt;TODAY()</formula>
    </cfRule>
  </conditionalFormatting>
  <conditionalFormatting sqref="C50">
    <cfRule type="expression" dxfId="1403" priority="1414" stopIfTrue="1">
      <formula>B$4&lt;TODAY()</formula>
    </cfRule>
  </conditionalFormatting>
  <conditionalFormatting sqref="C50">
    <cfRule type="expression" dxfId="1402" priority="1413" stopIfTrue="1">
      <formula>B$4&lt;TODAY()</formula>
    </cfRule>
  </conditionalFormatting>
  <conditionalFormatting sqref="C50">
    <cfRule type="expression" dxfId="1401" priority="1412" stopIfTrue="1">
      <formula>B$4&lt;TODAY()</formula>
    </cfRule>
  </conditionalFormatting>
  <conditionalFormatting sqref="C50">
    <cfRule type="expression" dxfId="1400" priority="1411" stopIfTrue="1">
      <formula>B$4&lt;TODAY()</formula>
    </cfRule>
  </conditionalFormatting>
  <conditionalFormatting sqref="C50">
    <cfRule type="expression" dxfId="1399" priority="1410" stopIfTrue="1">
      <formula>B$4&lt;TODAY()</formula>
    </cfRule>
  </conditionalFormatting>
  <conditionalFormatting sqref="C50">
    <cfRule type="expression" dxfId="1398" priority="1409" stopIfTrue="1">
      <formula>B$4&lt;TODAY()</formula>
    </cfRule>
  </conditionalFormatting>
  <conditionalFormatting sqref="C50">
    <cfRule type="expression" dxfId="1397" priority="1408" stopIfTrue="1">
      <formula>B$4&lt;TODAY()</formula>
    </cfRule>
  </conditionalFormatting>
  <conditionalFormatting sqref="C50">
    <cfRule type="expression" dxfId="1396" priority="1407" stopIfTrue="1">
      <formula>B$4&lt;TODAY()</formula>
    </cfRule>
  </conditionalFormatting>
  <conditionalFormatting sqref="C50">
    <cfRule type="expression" dxfId="1395" priority="1406" stopIfTrue="1">
      <formula>B$4&lt;TODAY()</formula>
    </cfRule>
  </conditionalFormatting>
  <conditionalFormatting sqref="C50">
    <cfRule type="expression" dxfId="1394" priority="1405" stopIfTrue="1">
      <formula>B$4&lt;TODAY()</formula>
    </cfRule>
  </conditionalFormatting>
  <conditionalFormatting sqref="C50">
    <cfRule type="expression" dxfId="1393" priority="1404" stopIfTrue="1">
      <formula>B$4&lt;TODAY()</formula>
    </cfRule>
  </conditionalFormatting>
  <conditionalFormatting sqref="C50">
    <cfRule type="expression" dxfId="1392" priority="1403" stopIfTrue="1">
      <formula>B$4&lt;TODAY()</formula>
    </cfRule>
  </conditionalFormatting>
  <conditionalFormatting sqref="C50">
    <cfRule type="expression" dxfId="1391" priority="1402" stopIfTrue="1">
      <formula>B$4&lt;TODAY()</formula>
    </cfRule>
  </conditionalFormatting>
  <conditionalFormatting sqref="C50">
    <cfRule type="expression" dxfId="1390" priority="1401" stopIfTrue="1">
      <formula>B$4&lt;TODAY()</formula>
    </cfRule>
  </conditionalFormatting>
  <conditionalFormatting sqref="C50">
    <cfRule type="expression" dxfId="1389" priority="1400" stopIfTrue="1">
      <formula>B$4&lt;TODAY()</formula>
    </cfRule>
  </conditionalFormatting>
  <conditionalFormatting sqref="C50">
    <cfRule type="expression" dxfId="1388" priority="1399" stopIfTrue="1">
      <formula>B$4&lt;TODAY()</formula>
    </cfRule>
  </conditionalFormatting>
  <conditionalFormatting sqref="C50">
    <cfRule type="expression" dxfId="1387" priority="1398" stopIfTrue="1">
      <formula>B$4&lt;TODAY()</formula>
    </cfRule>
  </conditionalFormatting>
  <conditionalFormatting sqref="C50">
    <cfRule type="expression" dxfId="1386" priority="1397" stopIfTrue="1">
      <formula>B$4&lt;TODAY()</formula>
    </cfRule>
  </conditionalFormatting>
  <conditionalFormatting sqref="C50">
    <cfRule type="expression" dxfId="1385" priority="1396" stopIfTrue="1">
      <formula>B$4&lt;TODAY()</formula>
    </cfRule>
  </conditionalFormatting>
  <conditionalFormatting sqref="C50">
    <cfRule type="expression" dxfId="1384" priority="1395" stopIfTrue="1">
      <formula>B$4&lt;TODAY()</formula>
    </cfRule>
  </conditionalFormatting>
  <conditionalFormatting sqref="C50">
    <cfRule type="expression" dxfId="1383" priority="1394" stopIfTrue="1">
      <formula>B$4&lt;TODAY()</formula>
    </cfRule>
  </conditionalFormatting>
  <conditionalFormatting sqref="C50">
    <cfRule type="expression" dxfId="1382" priority="1393" stopIfTrue="1">
      <formula>B$4&lt;TODAY()</formula>
    </cfRule>
  </conditionalFormatting>
  <conditionalFormatting sqref="C50">
    <cfRule type="expression" dxfId="1381" priority="1392" stopIfTrue="1">
      <formula>B$4&lt;TODAY()</formula>
    </cfRule>
  </conditionalFormatting>
  <conditionalFormatting sqref="C50">
    <cfRule type="expression" dxfId="1380" priority="1391" stopIfTrue="1">
      <formula>B$4&lt;TODAY()</formula>
    </cfRule>
  </conditionalFormatting>
  <conditionalFormatting sqref="C50">
    <cfRule type="expression" dxfId="1379" priority="1390" stopIfTrue="1">
      <formula>B$4&lt;TODAY()</formula>
    </cfRule>
  </conditionalFormatting>
  <conditionalFormatting sqref="C50">
    <cfRule type="expression" dxfId="1378" priority="1389" stopIfTrue="1">
      <formula>B$4&lt;TODAY()</formula>
    </cfRule>
  </conditionalFormatting>
  <conditionalFormatting sqref="C50">
    <cfRule type="expression" dxfId="1377" priority="1388" stopIfTrue="1">
      <formula>B$4&lt;TODAY()</formula>
    </cfRule>
  </conditionalFormatting>
  <conditionalFormatting sqref="C50">
    <cfRule type="expression" dxfId="1376" priority="1387" stopIfTrue="1">
      <formula>B$4&lt;TODAY()</formula>
    </cfRule>
  </conditionalFormatting>
  <conditionalFormatting sqref="C50">
    <cfRule type="expression" dxfId="1375" priority="1386" stopIfTrue="1">
      <formula>B$4&lt;TODAY()</formula>
    </cfRule>
  </conditionalFormatting>
  <conditionalFormatting sqref="C50">
    <cfRule type="expression" dxfId="1374" priority="1385" stopIfTrue="1">
      <formula>B$4&lt;TODAY()</formula>
    </cfRule>
  </conditionalFormatting>
  <conditionalFormatting sqref="C50">
    <cfRule type="expression" dxfId="1373" priority="1384" stopIfTrue="1">
      <formula>B$4&lt;TODAY()</formula>
    </cfRule>
  </conditionalFormatting>
  <conditionalFormatting sqref="C50">
    <cfRule type="expression" dxfId="1372" priority="1383" stopIfTrue="1">
      <formula>B$4&lt;TODAY()</formula>
    </cfRule>
  </conditionalFormatting>
  <conditionalFormatting sqref="C50">
    <cfRule type="expression" dxfId="1371" priority="1382" stopIfTrue="1">
      <formula>B$4&lt;TODAY()</formula>
    </cfRule>
  </conditionalFormatting>
  <conditionalFormatting sqref="C50">
    <cfRule type="expression" dxfId="1370" priority="1381" stopIfTrue="1">
      <formula>B$4&lt;TODAY()</formula>
    </cfRule>
  </conditionalFormatting>
  <conditionalFormatting sqref="C50">
    <cfRule type="expression" dxfId="1369" priority="1380" stopIfTrue="1">
      <formula>B$4&lt;TODAY()</formula>
    </cfRule>
  </conditionalFormatting>
  <conditionalFormatting sqref="C50">
    <cfRule type="expression" dxfId="1368" priority="1379" stopIfTrue="1">
      <formula>B$4&lt;TODAY()</formula>
    </cfRule>
  </conditionalFormatting>
  <conditionalFormatting sqref="C50">
    <cfRule type="expression" dxfId="1367" priority="1378" stopIfTrue="1">
      <formula>B$4&lt;TODAY()</formula>
    </cfRule>
  </conditionalFormatting>
  <conditionalFormatting sqref="C50">
    <cfRule type="expression" dxfId="1366" priority="1377" stopIfTrue="1">
      <formula>B$4&lt;TODAY()</formula>
    </cfRule>
  </conditionalFormatting>
  <conditionalFormatting sqref="C50">
    <cfRule type="expression" dxfId="1365" priority="1376" stopIfTrue="1">
      <formula>B$4&lt;TODAY()</formula>
    </cfRule>
  </conditionalFormatting>
  <conditionalFormatting sqref="C50">
    <cfRule type="expression" dxfId="1364" priority="1375" stopIfTrue="1">
      <formula>B$4&lt;TODAY()</formula>
    </cfRule>
  </conditionalFormatting>
  <conditionalFormatting sqref="C50">
    <cfRule type="expression" dxfId="1363" priority="1374" stopIfTrue="1">
      <formula>B$4&lt;TODAY()</formula>
    </cfRule>
  </conditionalFormatting>
  <conditionalFormatting sqref="C50">
    <cfRule type="expression" dxfId="1362" priority="1373" stopIfTrue="1">
      <formula>B$4&lt;TODAY()</formula>
    </cfRule>
  </conditionalFormatting>
  <conditionalFormatting sqref="C50">
    <cfRule type="expression" dxfId="1361" priority="1372" stopIfTrue="1">
      <formula>B$4&lt;TODAY()</formula>
    </cfRule>
  </conditionalFormatting>
  <conditionalFormatting sqref="C50">
    <cfRule type="expression" dxfId="1360" priority="1371" stopIfTrue="1">
      <formula>B$4&lt;TODAY()</formula>
    </cfRule>
  </conditionalFormatting>
  <conditionalFormatting sqref="C50">
    <cfRule type="expression" dxfId="1359" priority="1370" stopIfTrue="1">
      <formula>B$4&lt;TODAY()</formula>
    </cfRule>
  </conditionalFormatting>
  <conditionalFormatting sqref="C50">
    <cfRule type="expression" dxfId="1358" priority="1369" stopIfTrue="1">
      <formula>B$4&lt;TODAY()</formula>
    </cfRule>
  </conditionalFormatting>
  <conditionalFormatting sqref="C50">
    <cfRule type="expression" dxfId="1357" priority="1368" stopIfTrue="1">
      <formula>B$4&lt;TODAY()</formula>
    </cfRule>
  </conditionalFormatting>
  <conditionalFormatting sqref="C50">
    <cfRule type="expression" dxfId="1356" priority="1367" stopIfTrue="1">
      <formula>B$4&lt;TODAY()</formula>
    </cfRule>
  </conditionalFormatting>
  <conditionalFormatting sqref="C50">
    <cfRule type="expression" dxfId="1355" priority="1366" stopIfTrue="1">
      <formula>B$4&lt;TODAY()</formula>
    </cfRule>
  </conditionalFormatting>
  <conditionalFormatting sqref="C50">
    <cfRule type="expression" dxfId="1354" priority="1365" stopIfTrue="1">
      <formula>B$4&lt;TODAY()</formula>
    </cfRule>
  </conditionalFormatting>
  <conditionalFormatting sqref="C50">
    <cfRule type="expression" dxfId="1353" priority="1364" stopIfTrue="1">
      <formula>B$4&lt;TODAY()</formula>
    </cfRule>
  </conditionalFormatting>
  <conditionalFormatting sqref="C50">
    <cfRule type="expression" dxfId="1352" priority="1363" stopIfTrue="1">
      <formula>B$4&lt;TODAY()</formula>
    </cfRule>
  </conditionalFormatting>
  <conditionalFormatting sqref="C50">
    <cfRule type="expression" dxfId="1351" priority="1362" stopIfTrue="1">
      <formula>B$4&lt;TODAY()</formula>
    </cfRule>
  </conditionalFormatting>
  <conditionalFormatting sqref="C50">
    <cfRule type="expression" dxfId="1350" priority="1361" stopIfTrue="1">
      <formula>B$4&lt;TODAY()</formula>
    </cfRule>
  </conditionalFormatting>
  <conditionalFormatting sqref="C50">
    <cfRule type="expression" dxfId="1349" priority="1360" stopIfTrue="1">
      <formula>B$4&lt;TODAY()</formula>
    </cfRule>
  </conditionalFormatting>
  <conditionalFormatting sqref="C50">
    <cfRule type="expression" dxfId="1348" priority="1359" stopIfTrue="1">
      <formula>B$4&lt;TODAY()</formula>
    </cfRule>
  </conditionalFormatting>
  <conditionalFormatting sqref="C50">
    <cfRule type="expression" dxfId="1347" priority="1358" stopIfTrue="1">
      <formula>B$4&lt;TODAY()</formula>
    </cfRule>
  </conditionalFormatting>
  <conditionalFormatting sqref="C50">
    <cfRule type="expression" dxfId="1346" priority="1357" stopIfTrue="1">
      <formula>B$4&lt;TODAY()</formula>
    </cfRule>
  </conditionalFormatting>
  <conditionalFormatting sqref="C50">
    <cfRule type="expression" dxfId="1345" priority="1356" stopIfTrue="1">
      <formula>B$4&lt;TODAY()</formula>
    </cfRule>
  </conditionalFormatting>
  <conditionalFormatting sqref="C50">
    <cfRule type="expression" dxfId="1344" priority="1355" stopIfTrue="1">
      <formula>B$4&lt;TODAY()</formula>
    </cfRule>
  </conditionalFormatting>
  <conditionalFormatting sqref="C50">
    <cfRule type="expression" dxfId="1343" priority="1354" stopIfTrue="1">
      <formula>B$4&lt;TODAY()</formula>
    </cfRule>
  </conditionalFormatting>
  <conditionalFormatting sqref="C50">
    <cfRule type="expression" dxfId="1342" priority="1353" stopIfTrue="1">
      <formula>B$4&lt;TODAY()</formula>
    </cfRule>
  </conditionalFormatting>
  <conditionalFormatting sqref="C50">
    <cfRule type="expression" dxfId="1341" priority="1352" stopIfTrue="1">
      <formula>B$4&lt;TODAY()</formula>
    </cfRule>
  </conditionalFormatting>
  <conditionalFormatting sqref="C50">
    <cfRule type="expression" dxfId="1340" priority="1351" stopIfTrue="1">
      <formula>B$4&lt;TODAY()</formula>
    </cfRule>
  </conditionalFormatting>
  <conditionalFormatting sqref="C50">
    <cfRule type="expression" dxfId="1339" priority="1350" stopIfTrue="1">
      <formula>B$4&lt;TODAY()</formula>
    </cfRule>
  </conditionalFormatting>
  <conditionalFormatting sqref="C50">
    <cfRule type="expression" dxfId="1338" priority="1349" stopIfTrue="1">
      <formula>B$4&lt;TODAY()</formula>
    </cfRule>
  </conditionalFormatting>
  <conditionalFormatting sqref="C50">
    <cfRule type="expression" dxfId="1337" priority="1348" stopIfTrue="1">
      <formula>B$4&lt;TODAY()</formula>
    </cfRule>
  </conditionalFormatting>
  <conditionalFormatting sqref="C50">
    <cfRule type="expression" dxfId="1336" priority="1347" stopIfTrue="1">
      <formula>B$4&lt;TODAY()</formula>
    </cfRule>
  </conditionalFormatting>
  <conditionalFormatting sqref="C50">
    <cfRule type="expression" dxfId="1335" priority="1346" stopIfTrue="1">
      <formula>B$4&lt;TODAY()</formula>
    </cfRule>
  </conditionalFormatting>
  <conditionalFormatting sqref="C50">
    <cfRule type="expression" dxfId="1334" priority="1345" stopIfTrue="1">
      <formula>B$4&lt;TODAY()</formula>
    </cfRule>
  </conditionalFormatting>
  <conditionalFormatting sqref="C50">
    <cfRule type="expression" dxfId="1333" priority="1344" stopIfTrue="1">
      <formula>B$4&lt;TODAY()</formula>
    </cfRule>
  </conditionalFormatting>
  <conditionalFormatting sqref="C50">
    <cfRule type="expression" dxfId="1332" priority="1343" stopIfTrue="1">
      <formula>B$4&lt;TODAY()</formula>
    </cfRule>
  </conditionalFormatting>
  <conditionalFormatting sqref="C50">
    <cfRule type="expression" dxfId="1331" priority="1342" stopIfTrue="1">
      <formula>B$4&lt;TODAY()</formula>
    </cfRule>
  </conditionalFormatting>
  <conditionalFormatting sqref="C50">
    <cfRule type="expression" dxfId="1330" priority="1341" stopIfTrue="1">
      <formula>B$4&lt;TODAY()</formula>
    </cfRule>
  </conditionalFormatting>
  <conditionalFormatting sqref="C50">
    <cfRule type="expression" dxfId="1329" priority="1340" stopIfTrue="1">
      <formula>B$4&lt;TODAY()</formula>
    </cfRule>
  </conditionalFormatting>
  <conditionalFormatting sqref="C50">
    <cfRule type="expression" dxfId="1328" priority="1339" stopIfTrue="1">
      <formula>B$4&lt;TODAY()</formula>
    </cfRule>
  </conditionalFormatting>
  <conditionalFormatting sqref="C50">
    <cfRule type="expression" dxfId="1327" priority="1338" stopIfTrue="1">
      <formula>B$4&lt;TODAY()</formula>
    </cfRule>
  </conditionalFormatting>
  <conditionalFormatting sqref="C50">
    <cfRule type="expression" dxfId="1326" priority="1336" stopIfTrue="1">
      <formula>B$4&lt;TODAY()</formula>
    </cfRule>
    <cfRule type="expression" dxfId="1325" priority="1337" stopIfTrue="1">
      <formula>WEEKDAY(B$4)=6</formula>
    </cfRule>
  </conditionalFormatting>
  <conditionalFormatting sqref="C50">
    <cfRule type="expression" dxfId="1324" priority="1334" stopIfTrue="1">
      <formula>B$4&lt;TODAY()</formula>
    </cfRule>
    <cfRule type="expression" dxfId="1323" priority="1335" stopIfTrue="1">
      <formula>WEEKDAY(B$4)=6</formula>
    </cfRule>
  </conditionalFormatting>
  <conditionalFormatting sqref="C50">
    <cfRule type="expression" dxfId="1322" priority="1332" stopIfTrue="1">
      <formula>B$4&lt;TODAY()</formula>
    </cfRule>
    <cfRule type="expression" dxfId="1321" priority="1333" stopIfTrue="1">
      <formula>WEEKDAY(B$4)=6</formula>
    </cfRule>
  </conditionalFormatting>
  <conditionalFormatting sqref="C50">
    <cfRule type="expression" dxfId="1320" priority="1330" stopIfTrue="1">
      <formula>B$4&lt;TODAY()</formula>
    </cfRule>
    <cfRule type="expression" dxfId="1319" priority="1331" stopIfTrue="1">
      <formula>WEEKDAY(B$4)=6</formula>
    </cfRule>
  </conditionalFormatting>
  <conditionalFormatting sqref="C50">
    <cfRule type="expression" dxfId="1318" priority="1328" stopIfTrue="1">
      <formula>B$4&lt;TODAY()</formula>
    </cfRule>
    <cfRule type="expression" dxfId="1317" priority="1329" stopIfTrue="1">
      <formula>WEEKDAY(B$4)=6</formula>
    </cfRule>
  </conditionalFormatting>
  <conditionalFormatting sqref="C50">
    <cfRule type="expression" dxfId="1316" priority="1326" stopIfTrue="1">
      <formula>B$4&lt;TODAY()</formula>
    </cfRule>
    <cfRule type="expression" dxfId="1315" priority="1327" stopIfTrue="1">
      <formula>WEEKDAY(B$4)=6</formula>
    </cfRule>
  </conditionalFormatting>
  <conditionalFormatting sqref="C50">
    <cfRule type="expression" dxfId="1314" priority="1324" stopIfTrue="1">
      <formula>B$4&lt;TODAY()</formula>
    </cfRule>
    <cfRule type="expression" dxfId="1313" priority="1325" stopIfTrue="1">
      <formula>WEEKDAY(B$4)=6</formula>
    </cfRule>
  </conditionalFormatting>
  <conditionalFormatting sqref="C50">
    <cfRule type="expression" dxfId="1312" priority="1322" stopIfTrue="1">
      <formula>B$4&lt;TODAY()</formula>
    </cfRule>
    <cfRule type="expression" dxfId="1311" priority="1323" stopIfTrue="1">
      <formula>WEEKDAY(B$4)=6</formula>
    </cfRule>
  </conditionalFormatting>
  <conditionalFormatting sqref="C50">
    <cfRule type="expression" dxfId="1310" priority="1320" stopIfTrue="1">
      <formula>B$4&lt;TODAY()</formula>
    </cfRule>
    <cfRule type="expression" dxfId="1309" priority="1321" stopIfTrue="1">
      <formula>WEEKDAY(B$4)=6</formula>
    </cfRule>
  </conditionalFormatting>
  <conditionalFormatting sqref="C50">
    <cfRule type="expression" dxfId="1308" priority="1318" stopIfTrue="1">
      <formula>B$4&lt;TODAY()</formula>
    </cfRule>
    <cfRule type="expression" dxfId="1307" priority="1319" stopIfTrue="1">
      <formula>WEEKDAY(B$4)=6</formula>
    </cfRule>
  </conditionalFormatting>
  <conditionalFormatting sqref="C50">
    <cfRule type="expression" dxfId="1306" priority="1316" stopIfTrue="1">
      <formula>B$4&lt;TODAY()</formula>
    </cfRule>
    <cfRule type="expression" dxfId="1305" priority="1317" stopIfTrue="1">
      <formula>WEEKDAY(B$4)=6</formula>
    </cfRule>
  </conditionalFormatting>
  <conditionalFormatting sqref="C50">
    <cfRule type="expression" dxfId="1304" priority="1314" stopIfTrue="1">
      <formula>B$4&lt;TODAY()</formula>
    </cfRule>
    <cfRule type="expression" dxfId="1303" priority="1315" stopIfTrue="1">
      <formula>WEEKDAY(B$4)=6</formula>
    </cfRule>
  </conditionalFormatting>
  <conditionalFormatting sqref="C50">
    <cfRule type="expression" dxfId="1302" priority="1312" stopIfTrue="1">
      <formula>B$4&lt;TODAY()</formula>
    </cfRule>
    <cfRule type="expression" dxfId="1301" priority="1313" stopIfTrue="1">
      <formula>WEEKDAY(B$4)=6</formula>
    </cfRule>
  </conditionalFormatting>
  <conditionalFormatting sqref="C50">
    <cfRule type="expression" dxfId="1300" priority="1310" stopIfTrue="1">
      <formula>B$4&lt;TODAY()</formula>
    </cfRule>
    <cfRule type="expression" dxfId="1299" priority="1311" stopIfTrue="1">
      <formula>WEEKDAY(B$4)=6</formula>
    </cfRule>
  </conditionalFormatting>
  <conditionalFormatting sqref="C50">
    <cfRule type="expression" dxfId="1298" priority="1308" stopIfTrue="1">
      <formula>B$4&lt;TODAY()</formula>
    </cfRule>
    <cfRule type="expression" dxfId="1297" priority="1309" stopIfTrue="1">
      <formula>WEEKDAY(B$4)=6</formula>
    </cfRule>
  </conditionalFormatting>
  <conditionalFormatting sqref="C50">
    <cfRule type="expression" dxfId="1296" priority="1306" stopIfTrue="1">
      <formula>B$4&lt;TODAY()</formula>
    </cfRule>
    <cfRule type="expression" dxfId="1295" priority="1307" stopIfTrue="1">
      <formula>WEEKDAY(B$4)=6</formula>
    </cfRule>
  </conditionalFormatting>
  <conditionalFormatting sqref="C50">
    <cfRule type="expression" dxfId="1294" priority="1304" stopIfTrue="1">
      <formula>B$4&lt;TODAY()</formula>
    </cfRule>
    <cfRule type="expression" dxfId="1293" priority="1305" stopIfTrue="1">
      <formula>WEEKDAY(B$4)=6</formula>
    </cfRule>
  </conditionalFormatting>
  <conditionalFormatting sqref="C50">
    <cfRule type="expression" dxfId="1292" priority="1302" stopIfTrue="1">
      <formula>B$4&lt;TODAY()</formula>
    </cfRule>
    <cfRule type="expression" dxfId="1291" priority="1303" stopIfTrue="1">
      <formula>WEEKDAY(B$4)=6</formula>
    </cfRule>
  </conditionalFormatting>
  <conditionalFormatting sqref="C50">
    <cfRule type="expression" dxfId="1290" priority="1300" stopIfTrue="1">
      <formula>B$4&lt;TODAY()</formula>
    </cfRule>
    <cfRule type="expression" dxfId="1289" priority="1301" stopIfTrue="1">
      <formula>WEEKDAY(B$4)=6</formula>
    </cfRule>
  </conditionalFormatting>
  <conditionalFormatting sqref="C50">
    <cfRule type="expression" dxfId="1288" priority="1298" stopIfTrue="1">
      <formula>B$4&lt;TODAY()</formula>
    </cfRule>
    <cfRule type="expression" dxfId="1287" priority="1299" stopIfTrue="1">
      <formula>WEEKDAY(B$4)=6</formula>
    </cfRule>
  </conditionalFormatting>
  <conditionalFormatting sqref="C50">
    <cfRule type="expression" dxfId="1286" priority="1296" stopIfTrue="1">
      <formula>B$4&lt;TODAY()</formula>
    </cfRule>
    <cfRule type="expression" dxfId="1285" priority="1297" stopIfTrue="1">
      <formula>WEEKDAY(B$4)=6</formula>
    </cfRule>
  </conditionalFormatting>
  <conditionalFormatting sqref="D54">
    <cfRule type="expression" dxfId="1284" priority="1294" stopIfTrue="1">
      <formula>B$4&lt;TODAY()</formula>
    </cfRule>
    <cfRule type="expression" dxfId="1283" priority="1295" stopIfTrue="1">
      <formula>WEEKDAY(B$4)=6</formula>
    </cfRule>
  </conditionalFormatting>
  <conditionalFormatting sqref="D54">
    <cfRule type="expression" dxfId="1282" priority="1292" stopIfTrue="1">
      <formula>D$4&lt;TODAY()</formula>
    </cfRule>
    <cfRule type="expression" dxfId="1281" priority="1293" stopIfTrue="1">
      <formula>WEEKDAY(D$4)=6</formula>
    </cfRule>
  </conditionalFormatting>
  <conditionalFormatting sqref="D54">
    <cfRule type="expression" dxfId="1280" priority="1290" stopIfTrue="1">
      <formula>D$4&lt;TODAY()</formula>
    </cfRule>
    <cfRule type="expression" dxfId="1279" priority="1291" stopIfTrue="1">
      <formula>WEEKDAY(D$4)=6</formula>
    </cfRule>
  </conditionalFormatting>
  <conditionalFormatting sqref="D54">
    <cfRule type="expression" dxfId="1278" priority="1288" stopIfTrue="1">
      <formula>D$4&lt;TODAY()</formula>
    </cfRule>
    <cfRule type="expression" dxfId="1277" priority="1289" stopIfTrue="1">
      <formula>WEEKDAY(D$4)=6</formula>
    </cfRule>
  </conditionalFormatting>
  <conditionalFormatting sqref="B51">
    <cfRule type="expression" dxfId="1276" priority="1284" stopIfTrue="1">
      <formula>B$4&lt;TODAY()</formula>
    </cfRule>
    <cfRule type="expression" dxfId="1275" priority="1285" stopIfTrue="1">
      <formula>WEEKDAY(B$4)=6</formula>
    </cfRule>
  </conditionalFormatting>
  <conditionalFormatting sqref="C51">
    <cfRule type="expression" dxfId="1274" priority="1286" stopIfTrue="1">
      <formula>B$4&lt;TODAY()</formula>
    </cfRule>
    <cfRule type="expression" dxfId="1273" priority="1287" stopIfTrue="1">
      <formula>WEEKDAY(B$4)=6</formula>
    </cfRule>
  </conditionalFormatting>
  <conditionalFormatting sqref="D54">
    <cfRule type="expression" dxfId="1272" priority="1282" stopIfTrue="1">
      <formula>D$4&lt;TODAY()</formula>
    </cfRule>
    <cfRule type="expression" dxfId="1271" priority="1283" stopIfTrue="1">
      <formula>WEEKDAY(D$4)=6</formula>
    </cfRule>
  </conditionalFormatting>
  <conditionalFormatting sqref="D54">
    <cfRule type="expression" dxfId="1270" priority="1280" stopIfTrue="1">
      <formula>D$4&lt;TODAY()</formula>
    </cfRule>
    <cfRule type="expression" dxfId="1269" priority="1281" stopIfTrue="1">
      <formula>WEEKDAY(D$4)=6</formula>
    </cfRule>
  </conditionalFormatting>
  <conditionalFormatting sqref="D54">
    <cfRule type="expression" dxfId="1268" priority="1278" stopIfTrue="1">
      <formula>D$4&lt;TODAY()</formula>
    </cfRule>
    <cfRule type="expression" dxfId="1267" priority="1279" stopIfTrue="1">
      <formula>WEEKDAY(D$4)=6</formula>
    </cfRule>
  </conditionalFormatting>
  <conditionalFormatting sqref="D54">
    <cfRule type="expression" dxfId="1266" priority="1276" stopIfTrue="1">
      <formula>B$4&lt;TODAY()</formula>
    </cfRule>
    <cfRule type="expression" dxfId="1265" priority="1277" stopIfTrue="1">
      <formula>WEEKDAY(B$4)=6</formula>
    </cfRule>
  </conditionalFormatting>
  <conditionalFormatting sqref="D53">
    <cfRule type="expression" dxfId="1264" priority="1274" stopIfTrue="1">
      <formula>D$4&lt;TODAY()</formula>
    </cfRule>
    <cfRule type="expression" dxfId="1263" priority="1275" stopIfTrue="1">
      <formula>WEEKDAY(D$4)=6</formula>
    </cfRule>
  </conditionalFormatting>
  <conditionalFormatting sqref="C53">
    <cfRule type="expression" dxfId="1262" priority="1272" stopIfTrue="1">
      <formula>B$4&lt;TODAY()</formula>
    </cfRule>
    <cfRule type="expression" dxfId="1261" priority="1273" stopIfTrue="1">
      <formula>WEEKDAY(B$4)=6</formula>
    </cfRule>
  </conditionalFormatting>
  <conditionalFormatting sqref="C53">
    <cfRule type="expression" dxfId="1260" priority="1270" stopIfTrue="1">
      <formula>B$4&lt;TODAY()</formula>
    </cfRule>
    <cfRule type="expression" dxfId="1259" priority="1271" stopIfTrue="1">
      <formula>WEEKDAY(B$4)=6</formula>
    </cfRule>
  </conditionalFormatting>
  <conditionalFormatting sqref="D53">
    <cfRule type="expression" dxfId="1258" priority="1268" stopIfTrue="1">
      <formula>D$4&lt;TODAY()</formula>
    </cfRule>
    <cfRule type="expression" dxfId="1257" priority="1269" stopIfTrue="1">
      <formula>WEEKDAY(D$4)=6</formula>
    </cfRule>
  </conditionalFormatting>
  <conditionalFormatting sqref="C53">
    <cfRule type="expression" dxfId="1256" priority="1266" stopIfTrue="1">
      <formula>B$4&lt;TODAY()</formula>
    </cfRule>
    <cfRule type="expression" dxfId="1255" priority="1267" stopIfTrue="1">
      <formula>WEEKDAY(B$4)=6</formula>
    </cfRule>
  </conditionalFormatting>
  <conditionalFormatting sqref="C53">
    <cfRule type="expression" dxfId="1254" priority="1264" stopIfTrue="1">
      <formula>B$4&lt;TODAY()</formula>
    </cfRule>
    <cfRule type="expression" dxfId="1253" priority="1265" stopIfTrue="1">
      <formula>WEEKDAY(B$4)=6</formula>
    </cfRule>
  </conditionalFormatting>
  <conditionalFormatting sqref="C53">
    <cfRule type="expression" dxfId="1252" priority="1262" stopIfTrue="1">
      <formula>B$4&lt;TODAY()</formula>
    </cfRule>
    <cfRule type="expression" dxfId="1251" priority="1263" stopIfTrue="1">
      <formula>WEEKDAY(B$4)=6</formula>
    </cfRule>
  </conditionalFormatting>
  <conditionalFormatting sqref="C53">
    <cfRule type="expression" dxfId="1250" priority="1260" stopIfTrue="1">
      <formula>B$4&lt;TODAY()</formula>
    </cfRule>
    <cfRule type="expression" dxfId="1249" priority="1261" stopIfTrue="1">
      <formula>WEEKDAY(B$4)=6</formula>
    </cfRule>
  </conditionalFormatting>
  <conditionalFormatting sqref="C53">
    <cfRule type="expression" dxfId="1248" priority="1258" stopIfTrue="1">
      <formula>B$4&lt;TODAY()</formula>
    </cfRule>
    <cfRule type="expression" dxfId="1247" priority="1259" stopIfTrue="1">
      <formula>WEEKDAY(B$4)=6</formula>
    </cfRule>
  </conditionalFormatting>
  <conditionalFormatting sqref="C53">
    <cfRule type="expression" dxfId="1246" priority="1256" stopIfTrue="1">
      <formula>B$4&lt;TODAY()</formula>
    </cfRule>
    <cfRule type="expression" dxfId="1245" priority="1257" stopIfTrue="1">
      <formula>WEEKDAY(B$4)=6</formula>
    </cfRule>
  </conditionalFormatting>
  <conditionalFormatting sqref="C53">
    <cfRule type="expression" dxfId="1244" priority="1254" stopIfTrue="1">
      <formula>B$4&lt;TODAY()</formula>
    </cfRule>
    <cfRule type="expression" dxfId="1243" priority="1255" stopIfTrue="1">
      <formula>WEEKDAY(B$4)=6</formula>
    </cfRule>
  </conditionalFormatting>
  <conditionalFormatting sqref="C53">
    <cfRule type="expression" dxfId="1242" priority="1252" stopIfTrue="1">
      <formula>B$4&lt;TODAY()</formula>
    </cfRule>
    <cfRule type="expression" dxfId="1241" priority="1253" stopIfTrue="1">
      <formula>WEEKDAY(B$4)=6</formula>
    </cfRule>
  </conditionalFormatting>
  <conditionalFormatting sqref="C53">
    <cfRule type="expression" dxfId="1240" priority="1250" stopIfTrue="1">
      <formula>B$4&lt;TODAY()</formula>
    </cfRule>
    <cfRule type="expression" dxfId="1239" priority="1251" stopIfTrue="1">
      <formula>WEEKDAY(B$4)=6</formula>
    </cfRule>
  </conditionalFormatting>
  <conditionalFormatting sqref="C53">
    <cfRule type="expression" dxfId="1238" priority="1248" stopIfTrue="1">
      <formula>B$4&lt;TODAY()</formula>
    </cfRule>
    <cfRule type="expression" dxfId="1237" priority="1249" stopIfTrue="1">
      <formula>WEEKDAY(B$4)=6</formula>
    </cfRule>
  </conditionalFormatting>
  <conditionalFormatting sqref="C53">
    <cfRule type="expression" dxfId="1236" priority="1246" stopIfTrue="1">
      <formula>B$4&lt;TODAY()</formula>
    </cfRule>
    <cfRule type="expression" dxfId="1235" priority="1247" stopIfTrue="1">
      <formula>WEEKDAY(B$4)=6</formula>
    </cfRule>
  </conditionalFormatting>
  <conditionalFormatting sqref="C53">
    <cfRule type="expression" dxfId="1234" priority="1244" stopIfTrue="1">
      <formula>B$4&lt;TODAY()</formula>
    </cfRule>
    <cfRule type="expression" dxfId="1233" priority="1245" stopIfTrue="1">
      <formula>WEEKDAY(B$4)=6</formula>
    </cfRule>
  </conditionalFormatting>
  <conditionalFormatting sqref="D53">
    <cfRule type="expression" dxfId="1232" priority="1242" stopIfTrue="1">
      <formula>D$4&lt;TODAY()</formula>
    </cfRule>
    <cfRule type="expression" dxfId="1231" priority="1243" stopIfTrue="1">
      <formula>WEEKDAY(D$4)=6</formula>
    </cfRule>
  </conditionalFormatting>
  <conditionalFormatting sqref="D53">
    <cfRule type="expression" dxfId="1230" priority="1240" stopIfTrue="1">
      <formula>B$4&lt;TODAY()</formula>
    </cfRule>
    <cfRule type="expression" dxfId="1229" priority="1241" stopIfTrue="1">
      <formula>WEEKDAY(B$4)=6</formula>
    </cfRule>
  </conditionalFormatting>
  <conditionalFormatting sqref="C53">
    <cfRule type="expression" dxfId="1228" priority="1238" stopIfTrue="1">
      <formula>B$4&lt;TODAY()</formula>
    </cfRule>
    <cfRule type="expression" dxfId="1227" priority="1239" stopIfTrue="1">
      <formula>WEEKDAY(B$4)=6</formula>
    </cfRule>
  </conditionalFormatting>
  <conditionalFormatting sqref="D53">
    <cfRule type="expression" dxfId="1226" priority="1236" stopIfTrue="1">
      <formula>B$4&lt;TODAY()</formula>
    </cfRule>
    <cfRule type="expression" dxfId="1225" priority="1237" stopIfTrue="1">
      <formula>WEEKDAY(B$4)=6</formula>
    </cfRule>
  </conditionalFormatting>
  <conditionalFormatting sqref="C53">
    <cfRule type="expression" dxfId="1224" priority="1234" stopIfTrue="1">
      <formula>B$4&lt;TODAY()</formula>
    </cfRule>
    <cfRule type="expression" dxfId="1223" priority="1235" stopIfTrue="1">
      <formula>WEEKDAY(B$4)=6</formula>
    </cfRule>
  </conditionalFormatting>
  <conditionalFormatting sqref="C53">
    <cfRule type="expression" dxfId="1222" priority="1230" stopIfTrue="1">
      <formula>B$4&lt;TODAY()</formula>
    </cfRule>
    <cfRule type="expression" dxfId="1221" priority="1231" stopIfTrue="1">
      <formula>WEEKDAY(B$4)=6</formula>
    </cfRule>
  </conditionalFormatting>
  <conditionalFormatting sqref="D53">
    <cfRule type="expression" dxfId="1220" priority="1232" stopIfTrue="1">
      <formula>B$4&lt;TODAY()</formula>
    </cfRule>
    <cfRule type="expression" dxfId="1219" priority="1233" stopIfTrue="1">
      <formula>WEEKDAY(B$4)=6</formula>
    </cfRule>
  </conditionalFormatting>
  <conditionalFormatting sqref="C54">
    <cfRule type="expression" dxfId="1218" priority="1228" stopIfTrue="1">
      <formula>B$4&lt;TODAY()</formula>
    </cfRule>
    <cfRule type="expression" dxfId="1217" priority="1229" stopIfTrue="1">
      <formula>WEEKDAY(B$4)=6</formula>
    </cfRule>
  </conditionalFormatting>
  <conditionalFormatting sqref="B48">
    <cfRule type="expression" dxfId="1216" priority="1226" stopIfTrue="1">
      <formula>XFD$4&lt;TODAY()</formula>
    </cfRule>
    <cfRule type="expression" dxfId="1215" priority="1227" stopIfTrue="1">
      <formula>WEEKDAY(XFD$4)=6</formula>
    </cfRule>
  </conditionalFormatting>
  <conditionalFormatting sqref="E49:E55">
    <cfRule type="expression" dxfId="1214" priority="1220" stopIfTrue="1">
      <formula>E$4&lt;TODAY()</formula>
    </cfRule>
    <cfRule type="expression" dxfId="1213" priority="1221" stopIfTrue="1">
      <formula>WEEKDAY(E$4)=6</formula>
    </cfRule>
  </conditionalFormatting>
  <conditionalFormatting sqref="F53:F54">
    <cfRule type="expression" dxfId="1212" priority="1222" stopIfTrue="1">
      <formula>E$4&lt;TODAY()</formula>
    </cfRule>
    <cfRule type="expression" dxfId="1211" priority="1223" stopIfTrue="1">
      <formula>WEEKDAY(E$4)=6</formula>
    </cfRule>
  </conditionalFormatting>
  <conditionalFormatting sqref="G52:G55">
    <cfRule type="expression" dxfId="1210" priority="1224" stopIfTrue="1">
      <formula>E$4&lt;TODAY()</formula>
    </cfRule>
    <cfRule type="expression" dxfId="1209" priority="1225" stopIfTrue="1">
      <formula>WEEKDAY(E$4)=6</formula>
    </cfRule>
  </conditionalFormatting>
  <conditionalFormatting sqref="F52">
    <cfRule type="expression" dxfId="1208" priority="1218" stopIfTrue="1">
      <formula>E$4&lt;TODAY()</formula>
    </cfRule>
    <cfRule type="expression" dxfId="1207" priority="1219" stopIfTrue="1">
      <formula>WEEKDAY(E$4)=6</formula>
    </cfRule>
  </conditionalFormatting>
  <conditionalFormatting sqref="G49">
    <cfRule type="expression" dxfId="1206" priority="1216" stopIfTrue="1">
      <formula>E$4&lt;TODAY()</formula>
    </cfRule>
    <cfRule type="expression" dxfId="1205" priority="1217" stopIfTrue="1">
      <formula>WEEKDAY(E$4)=6</formula>
    </cfRule>
  </conditionalFormatting>
  <conditionalFormatting sqref="F49">
    <cfRule type="expression" dxfId="1204" priority="1214" stopIfTrue="1">
      <formula>E$4&lt;TODAY()</formula>
    </cfRule>
    <cfRule type="expression" dxfId="1203" priority="1215" stopIfTrue="1">
      <formula>WEEKDAY(E$4)=6</formula>
    </cfRule>
  </conditionalFormatting>
  <conditionalFormatting sqref="F49">
    <cfRule type="expression" dxfId="1202" priority="1212" stopIfTrue="1">
      <formula>E$4&lt;TODAY()</formula>
    </cfRule>
    <cfRule type="expression" dxfId="1201" priority="1213" stopIfTrue="1">
      <formula>WEEKDAY(E$4)=6</formula>
    </cfRule>
  </conditionalFormatting>
  <conditionalFormatting sqref="F49">
    <cfRule type="expression" dxfId="1200" priority="1210" stopIfTrue="1">
      <formula>E$4&lt;TODAY()</formula>
    </cfRule>
    <cfRule type="expression" dxfId="1199" priority="1211" stopIfTrue="1">
      <formula>WEEKDAY(E$4)=6</formula>
    </cfRule>
  </conditionalFormatting>
  <conditionalFormatting sqref="F49">
    <cfRule type="expression" dxfId="1198" priority="1208" stopIfTrue="1">
      <formula>E$4&lt;TODAY()</formula>
    </cfRule>
    <cfRule type="expression" dxfId="1197" priority="1209" stopIfTrue="1">
      <formula>WEEKDAY(E$4)=6</formula>
    </cfRule>
  </conditionalFormatting>
  <conditionalFormatting sqref="F49">
    <cfRule type="expression" dxfId="1196" priority="1206" stopIfTrue="1">
      <formula>E$4&lt;TODAY()</formula>
    </cfRule>
    <cfRule type="expression" dxfId="1195" priority="1207" stopIfTrue="1">
      <formula>WEEKDAY(E$4)=6</formula>
    </cfRule>
  </conditionalFormatting>
  <conditionalFormatting sqref="F49">
    <cfRule type="expression" dxfId="1194" priority="1204" stopIfTrue="1">
      <formula>E$4&lt;TODAY()</formula>
    </cfRule>
    <cfRule type="expression" dxfId="1193" priority="1205" stopIfTrue="1">
      <formula>WEEKDAY(E$4)=6</formula>
    </cfRule>
  </conditionalFormatting>
  <conditionalFormatting sqref="F49">
    <cfRule type="expression" dxfId="1192" priority="1202" stopIfTrue="1">
      <formula>E$4&lt;TODAY()</formula>
    </cfRule>
    <cfRule type="expression" dxfId="1191" priority="1203" stopIfTrue="1">
      <formula>WEEKDAY(E$4)=6</formula>
    </cfRule>
  </conditionalFormatting>
  <conditionalFormatting sqref="F49">
    <cfRule type="expression" dxfId="1190" priority="1200" stopIfTrue="1">
      <formula>E$4&lt;TODAY()</formula>
    </cfRule>
    <cfRule type="expression" dxfId="1189" priority="1201" stopIfTrue="1">
      <formula>WEEKDAY(E$4)=6</formula>
    </cfRule>
  </conditionalFormatting>
  <conditionalFormatting sqref="F49">
    <cfRule type="expression" dxfId="1188" priority="1198" stopIfTrue="1">
      <formula>E$4&lt;TODAY()</formula>
    </cfRule>
    <cfRule type="expression" dxfId="1187" priority="1199" stopIfTrue="1">
      <formula>WEEKDAY(E$4)=6</formula>
    </cfRule>
  </conditionalFormatting>
  <conditionalFormatting sqref="F49">
    <cfRule type="expression" dxfId="1186" priority="1196" stopIfTrue="1">
      <formula>E$4&lt;TODAY()</formula>
    </cfRule>
    <cfRule type="expression" dxfId="1185" priority="1197" stopIfTrue="1">
      <formula>WEEKDAY(E$4)=6</formula>
    </cfRule>
  </conditionalFormatting>
  <conditionalFormatting sqref="F49">
    <cfRule type="expression" dxfId="1184" priority="1194" stopIfTrue="1">
      <formula>E$4&lt;TODAY()</formula>
    </cfRule>
    <cfRule type="expression" dxfId="1183" priority="1195" stopIfTrue="1">
      <formula>WEEKDAY(E$4)=6</formula>
    </cfRule>
  </conditionalFormatting>
  <conditionalFormatting sqref="F49">
    <cfRule type="expression" dxfId="1182" priority="1192" stopIfTrue="1">
      <formula>E$4&lt;TODAY()</formula>
    </cfRule>
    <cfRule type="expression" dxfId="1181" priority="1193" stopIfTrue="1">
      <formula>WEEKDAY(E$4)=6</formula>
    </cfRule>
  </conditionalFormatting>
  <conditionalFormatting sqref="F49">
    <cfRule type="expression" dxfId="1180" priority="1190" stopIfTrue="1">
      <formula>E$4&lt;TODAY()</formula>
    </cfRule>
    <cfRule type="expression" dxfId="1179" priority="1191" stopIfTrue="1">
      <formula>WEEKDAY(E$4)=6</formula>
    </cfRule>
  </conditionalFormatting>
  <conditionalFormatting sqref="F49">
    <cfRule type="expression" dxfId="1178" priority="1188" stopIfTrue="1">
      <formula>E$4&lt;TODAY()</formula>
    </cfRule>
    <cfRule type="expression" dxfId="1177" priority="1189" stopIfTrue="1">
      <formula>WEEKDAY(E$4)=6</formula>
    </cfRule>
  </conditionalFormatting>
  <conditionalFormatting sqref="F49">
    <cfRule type="expression" dxfId="1176" priority="1186" stopIfTrue="1">
      <formula>E$4&lt;TODAY()</formula>
    </cfRule>
    <cfRule type="expression" dxfId="1175" priority="1187" stopIfTrue="1">
      <formula>WEEKDAY(E$4)=6</formula>
    </cfRule>
  </conditionalFormatting>
  <conditionalFormatting sqref="F49">
    <cfRule type="expression" dxfId="1174" priority="1184" stopIfTrue="1">
      <formula>E$4&lt;TODAY()</formula>
    </cfRule>
    <cfRule type="expression" dxfId="1173" priority="1185" stopIfTrue="1">
      <formula>WEEKDAY(E$4)=6</formula>
    </cfRule>
  </conditionalFormatting>
  <conditionalFormatting sqref="F49">
    <cfRule type="expression" dxfId="1172" priority="1182" stopIfTrue="1">
      <formula>E$4&lt;TODAY()</formula>
    </cfRule>
    <cfRule type="expression" dxfId="1171" priority="1183" stopIfTrue="1">
      <formula>WEEKDAY(E$4)=6</formula>
    </cfRule>
  </conditionalFormatting>
  <conditionalFormatting sqref="F49">
    <cfRule type="expression" dxfId="1170" priority="1180" stopIfTrue="1">
      <formula>E$4&lt;TODAY()</formula>
    </cfRule>
    <cfRule type="expression" dxfId="1169" priority="1181" stopIfTrue="1">
      <formula>WEEKDAY(E$4)=6</formula>
    </cfRule>
  </conditionalFormatting>
  <conditionalFormatting sqref="F49">
    <cfRule type="expression" dxfId="1168" priority="1178" stopIfTrue="1">
      <formula>E$4&lt;TODAY()</formula>
    </cfRule>
    <cfRule type="expression" dxfId="1167" priority="1179" stopIfTrue="1">
      <formula>WEEKDAY(E$4)=6</formula>
    </cfRule>
  </conditionalFormatting>
  <conditionalFormatting sqref="F49">
    <cfRule type="expression" dxfId="1166" priority="1176" stopIfTrue="1">
      <formula>E$4&lt;TODAY()</formula>
    </cfRule>
    <cfRule type="expression" dxfId="1165" priority="1177" stopIfTrue="1">
      <formula>WEEKDAY(E$4)=6</formula>
    </cfRule>
  </conditionalFormatting>
  <conditionalFormatting sqref="F49">
    <cfRule type="expression" dxfId="1164" priority="1174" stopIfTrue="1">
      <formula>E$4&lt;TODAY()</formula>
    </cfRule>
    <cfRule type="expression" dxfId="1163" priority="1175" stopIfTrue="1">
      <formula>WEEKDAY(E$4)=6</formula>
    </cfRule>
  </conditionalFormatting>
  <conditionalFormatting sqref="F49">
    <cfRule type="expression" dxfId="1162" priority="1173" stopIfTrue="1">
      <formula>E$4&lt;TODAY()</formula>
    </cfRule>
  </conditionalFormatting>
  <conditionalFormatting sqref="F49">
    <cfRule type="expression" dxfId="1161" priority="1172" stopIfTrue="1">
      <formula>E$4&lt;TODAY()</formula>
    </cfRule>
  </conditionalFormatting>
  <conditionalFormatting sqref="F49">
    <cfRule type="expression" dxfId="1160" priority="1171" stopIfTrue="1">
      <formula>E$4&lt;TODAY()</formula>
    </cfRule>
  </conditionalFormatting>
  <conditionalFormatting sqref="F49">
    <cfRule type="expression" dxfId="1159" priority="1170" stopIfTrue="1">
      <formula>E$4&lt;TODAY()</formula>
    </cfRule>
  </conditionalFormatting>
  <conditionalFormatting sqref="F49">
    <cfRule type="expression" dxfId="1158" priority="1169" stopIfTrue="1">
      <formula>E$4&lt;TODAY()</formula>
    </cfRule>
  </conditionalFormatting>
  <conditionalFormatting sqref="F49">
    <cfRule type="expression" dxfId="1157" priority="1168" stopIfTrue="1">
      <formula>E$4&lt;TODAY()</formula>
    </cfRule>
  </conditionalFormatting>
  <conditionalFormatting sqref="F49">
    <cfRule type="expression" dxfId="1156" priority="1167" stopIfTrue="1">
      <formula>E$4&lt;TODAY()</formula>
    </cfRule>
  </conditionalFormatting>
  <conditionalFormatting sqref="F49">
    <cfRule type="expression" dxfId="1155" priority="1166" stopIfTrue="1">
      <formula>E$4&lt;TODAY()</formula>
    </cfRule>
  </conditionalFormatting>
  <conditionalFormatting sqref="F49">
    <cfRule type="expression" dxfId="1154" priority="1165" stopIfTrue="1">
      <formula>E$4&lt;TODAY()</formula>
    </cfRule>
  </conditionalFormatting>
  <conditionalFormatting sqref="F49">
    <cfRule type="expression" dxfId="1153" priority="1164" stopIfTrue="1">
      <formula>E$4&lt;TODAY()</formula>
    </cfRule>
  </conditionalFormatting>
  <conditionalFormatting sqref="F49">
    <cfRule type="expression" dxfId="1152" priority="1163" stopIfTrue="1">
      <formula>E$4&lt;TODAY()</formula>
    </cfRule>
  </conditionalFormatting>
  <conditionalFormatting sqref="F49">
    <cfRule type="expression" dxfId="1151" priority="1162" stopIfTrue="1">
      <formula>E$4&lt;TODAY()</formula>
    </cfRule>
  </conditionalFormatting>
  <conditionalFormatting sqref="F49">
    <cfRule type="expression" dxfId="1150" priority="1161" stopIfTrue="1">
      <formula>E$4&lt;TODAY()</formula>
    </cfRule>
  </conditionalFormatting>
  <conditionalFormatting sqref="F49">
    <cfRule type="expression" dxfId="1149" priority="1160" stopIfTrue="1">
      <formula>E$4&lt;TODAY()</formula>
    </cfRule>
  </conditionalFormatting>
  <conditionalFormatting sqref="F49">
    <cfRule type="expression" dxfId="1148" priority="1159" stopIfTrue="1">
      <formula>E$4&lt;TODAY()</formula>
    </cfRule>
  </conditionalFormatting>
  <conditionalFormatting sqref="F49">
    <cfRule type="expression" dxfId="1147" priority="1158" stopIfTrue="1">
      <formula>E$4&lt;TODAY()</formula>
    </cfRule>
  </conditionalFormatting>
  <conditionalFormatting sqref="F49">
    <cfRule type="expression" dxfId="1146" priority="1157" stopIfTrue="1">
      <formula>E$4&lt;TODAY()</formula>
    </cfRule>
  </conditionalFormatting>
  <conditionalFormatting sqref="F49">
    <cfRule type="expression" dxfId="1145" priority="1156" stopIfTrue="1">
      <formula>E$4&lt;TODAY()</formula>
    </cfRule>
  </conditionalFormatting>
  <conditionalFormatting sqref="F49">
    <cfRule type="expression" dxfId="1144" priority="1155" stopIfTrue="1">
      <formula>E$4&lt;TODAY()</formula>
    </cfRule>
  </conditionalFormatting>
  <conditionalFormatting sqref="F49">
    <cfRule type="expression" dxfId="1143" priority="1154" stopIfTrue="1">
      <formula>E$4&lt;TODAY()</formula>
    </cfRule>
  </conditionalFormatting>
  <conditionalFormatting sqref="F49">
    <cfRule type="expression" dxfId="1142" priority="1153" stopIfTrue="1">
      <formula>E$4&lt;TODAY()</formula>
    </cfRule>
  </conditionalFormatting>
  <conditionalFormatting sqref="F49">
    <cfRule type="expression" dxfId="1141" priority="1152" stopIfTrue="1">
      <formula>E$4&lt;TODAY()</formula>
    </cfRule>
  </conditionalFormatting>
  <conditionalFormatting sqref="F49">
    <cfRule type="expression" dxfId="1140" priority="1151" stopIfTrue="1">
      <formula>E$4&lt;TODAY()</formula>
    </cfRule>
  </conditionalFormatting>
  <conditionalFormatting sqref="F49">
    <cfRule type="expression" dxfId="1139" priority="1150" stopIfTrue="1">
      <formula>E$4&lt;TODAY()</formula>
    </cfRule>
  </conditionalFormatting>
  <conditionalFormatting sqref="F49">
    <cfRule type="expression" dxfId="1138" priority="1149" stopIfTrue="1">
      <formula>E$4&lt;TODAY()</formula>
    </cfRule>
  </conditionalFormatting>
  <conditionalFormatting sqref="F49">
    <cfRule type="expression" dxfId="1137" priority="1148" stopIfTrue="1">
      <formula>E$4&lt;TODAY()</formula>
    </cfRule>
  </conditionalFormatting>
  <conditionalFormatting sqref="F49">
    <cfRule type="expression" dxfId="1136" priority="1147" stopIfTrue="1">
      <formula>E$4&lt;TODAY()</formula>
    </cfRule>
  </conditionalFormatting>
  <conditionalFormatting sqref="F49">
    <cfRule type="expression" dxfId="1135" priority="1146" stopIfTrue="1">
      <formula>E$4&lt;TODAY()</formula>
    </cfRule>
  </conditionalFormatting>
  <conditionalFormatting sqref="F49">
    <cfRule type="expression" dxfId="1134" priority="1145" stopIfTrue="1">
      <formula>E$4&lt;TODAY()</formula>
    </cfRule>
  </conditionalFormatting>
  <conditionalFormatting sqref="F49">
    <cfRule type="expression" dxfId="1133" priority="1144" stopIfTrue="1">
      <formula>E$4&lt;TODAY()</formula>
    </cfRule>
  </conditionalFormatting>
  <conditionalFormatting sqref="F49">
    <cfRule type="expression" dxfId="1132" priority="1143" stopIfTrue="1">
      <formula>E$4&lt;TODAY()</formula>
    </cfRule>
  </conditionalFormatting>
  <conditionalFormatting sqref="F49">
    <cfRule type="expression" dxfId="1131" priority="1142" stopIfTrue="1">
      <formula>E$4&lt;TODAY()</formula>
    </cfRule>
  </conditionalFormatting>
  <conditionalFormatting sqref="F49">
    <cfRule type="expression" dxfId="1130" priority="1141" stopIfTrue="1">
      <formula>E$4&lt;TODAY()</formula>
    </cfRule>
  </conditionalFormatting>
  <conditionalFormatting sqref="F49">
    <cfRule type="expression" dxfId="1129" priority="1140" stopIfTrue="1">
      <formula>E$4&lt;TODAY()</formula>
    </cfRule>
  </conditionalFormatting>
  <conditionalFormatting sqref="F49">
    <cfRule type="expression" dxfId="1128" priority="1139" stopIfTrue="1">
      <formula>E$4&lt;TODAY()</formula>
    </cfRule>
  </conditionalFormatting>
  <conditionalFormatting sqref="F49">
    <cfRule type="expression" dxfId="1127" priority="1138" stopIfTrue="1">
      <formula>E$4&lt;TODAY()</formula>
    </cfRule>
  </conditionalFormatting>
  <conditionalFormatting sqref="F49">
    <cfRule type="expression" dxfId="1126" priority="1137" stopIfTrue="1">
      <formula>E$4&lt;TODAY()</formula>
    </cfRule>
  </conditionalFormatting>
  <conditionalFormatting sqref="F49">
    <cfRule type="expression" dxfId="1125" priority="1136" stopIfTrue="1">
      <formula>E$4&lt;TODAY()</formula>
    </cfRule>
  </conditionalFormatting>
  <conditionalFormatting sqref="F49">
    <cfRule type="expression" dxfId="1124" priority="1135" stopIfTrue="1">
      <formula>E$4&lt;TODAY()</formula>
    </cfRule>
  </conditionalFormatting>
  <conditionalFormatting sqref="F49">
    <cfRule type="expression" dxfId="1123" priority="1134" stopIfTrue="1">
      <formula>E$4&lt;TODAY()</formula>
    </cfRule>
  </conditionalFormatting>
  <conditionalFormatting sqref="F49">
    <cfRule type="expression" dxfId="1122" priority="1133" stopIfTrue="1">
      <formula>E$4&lt;TODAY()</formula>
    </cfRule>
  </conditionalFormatting>
  <conditionalFormatting sqref="F49">
    <cfRule type="expression" dxfId="1121" priority="1132" stopIfTrue="1">
      <formula>E$4&lt;TODAY()</formula>
    </cfRule>
  </conditionalFormatting>
  <conditionalFormatting sqref="F49">
    <cfRule type="expression" dxfId="1120" priority="1131" stopIfTrue="1">
      <formula>E$4&lt;TODAY()</formula>
    </cfRule>
  </conditionalFormatting>
  <conditionalFormatting sqref="F49">
    <cfRule type="expression" dxfId="1119" priority="1130" stopIfTrue="1">
      <formula>E$4&lt;TODAY()</formula>
    </cfRule>
  </conditionalFormatting>
  <conditionalFormatting sqref="F49">
    <cfRule type="expression" dxfId="1118" priority="1129" stopIfTrue="1">
      <formula>E$4&lt;TODAY()</formula>
    </cfRule>
  </conditionalFormatting>
  <conditionalFormatting sqref="F49">
    <cfRule type="expression" dxfId="1117" priority="1128" stopIfTrue="1">
      <formula>E$4&lt;TODAY()</formula>
    </cfRule>
  </conditionalFormatting>
  <conditionalFormatting sqref="F49">
    <cfRule type="expression" dxfId="1116" priority="1127" stopIfTrue="1">
      <formula>E$4&lt;TODAY()</formula>
    </cfRule>
  </conditionalFormatting>
  <conditionalFormatting sqref="F49">
    <cfRule type="expression" dxfId="1115" priority="1126" stopIfTrue="1">
      <formula>E$4&lt;TODAY()</formula>
    </cfRule>
  </conditionalFormatting>
  <conditionalFormatting sqref="F49">
    <cfRule type="expression" dxfId="1114" priority="1125" stopIfTrue="1">
      <formula>E$4&lt;TODAY()</formula>
    </cfRule>
  </conditionalFormatting>
  <conditionalFormatting sqref="F49">
    <cfRule type="expression" dxfId="1113" priority="1124" stopIfTrue="1">
      <formula>E$4&lt;TODAY()</formula>
    </cfRule>
  </conditionalFormatting>
  <conditionalFormatting sqref="F49">
    <cfRule type="expression" dxfId="1112" priority="1123" stopIfTrue="1">
      <formula>E$4&lt;TODAY()</formula>
    </cfRule>
  </conditionalFormatting>
  <conditionalFormatting sqref="F49">
    <cfRule type="expression" dxfId="1111" priority="1122" stopIfTrue="1">
      <formula>E$4&lt;TODAY()</formula>
    </cfRule>
  </conditionalFormatting>
  <conditionalFormatting sqref="F49">
    <cfRule type="expression" dxfId="1110" priority="1121" stopIfTrue="1">
      <formula>E$4&lt;TODAY()</formula>
    </cfRule>
  </conditionalFormatting>
  <conditionalFormatting sqref="F49">
    <cfRule type="expression" dxfId="1109" priority="1120" stopIfTrue="1">
      <formula>E$4&lt;TODAY()</formula>
    </cfRule>
  </conditionalFormatting>
  <conditionalFormatting sqref="F49">
    <cfRule type="expression" dxfId="1108" priority="1119" stopIfTrue="1">
      <formula>E$4&lt;TODAY()</formula>
    </cfRule>
  </conditionalFormatting>
  <conditionalFormatting sqref="F49">
    <cfRule type="expression" dxfId="1107" priority="1118" stopIfTrue="1">
      <formula>E$4&lt;TODAY()</formula>
    </cfRule>
  </conditionalFormatting>
  <conditionalFormatting sqref="F49">
    <cfRule type="expression" dxfId="1106" priority="1117" stopIfTrue="1">
      <formula>E$4&lt;TODAY()</formula>
    </cfRule>
  </conditionalFormatting>
  <conditionalFormatting sqref="F49">
    <cfRule type="expression" dxfId="1105" priority="1116" stopIfTrue="1">
      <formula>E$4&lt;TODAY()</formula>
    </cfRule>
  </conditionalFormatting>
  <conditionalFormatting sqref="F49">
    <cfRule type="expression" dxfId="1104" priority="1115" stopIfTrue="1">
      <formula>E$4&lt;TODAY()</formula>
    </cfRule>
  </conditionalFormatting>
  <conditionalFormatting sqref="F49">
    <cfRule type="expression" dxfId="1103" priority="1114" stopIfTrue="1">
      <formula>E$4&lt;TODAY()</formula>
    </cfRule>
  </conditionalFormatting>
  <conditionalFormatting sqref="F49">
    <cfRule type="expression" dxfId="1102" priority="1113" stopIfTrue="1">
      <formula>E$4&lt;TODAY()</formula>
    </cfRule>
  </conditionalFormatting>
  <conditionalFormatting sqref="F49">
    <cfRule type="expression" dxfId="1101" priority="1112" stopIfTrue="1">
      <formula>E$4&lt;TODAY()</formula>
    </cfRule>
  </conditionalFormatting>
  <conditionalFormatting sqref="F49">
    <cfRule type="expression" dxfId="1100" priority="1111" stopIfTrue="1">
      <formula>E$4&lt;TODAY()</formula>
    </cfRule>
  </conditionalFormatting>
  <conditionalFormatting sqref="F49">
    <cfRule type="expression" dxfId="1099" priority="1110" stopIfTrue="1">
      <formula>E$4&lt;TODAY()</formula>
    </cfRule>
  </conditionalFormatting>
  <conditionalFormatting sqref="F49">
    <cfRule type="expression" dxfId="1098" priority="1109" stopIfTrue="1">
      <formula>E$4&lt;TODAY()</formula>
    </cfRule>
  </conditionalFormatting>
  <conditionalFormatting sqref="F49">
    <cfRule type="expression" dxfId="1097" priority="1108" stopIfTrue="1">
      <formula>E$4&lt;TODAY()</formula>
    </cfRule>
  </conditionalFormatting>
  <conditionalFormatting sqref="F49">
    <cfRule type="expression" dxfId="1096" priority="1107" stopIfTrue="1">
      <formula>E$4&lt;TODAY()</formula>
    </cfRule>
  </conditionalFormatting>
  <conditionalFormatting sqref="F49">
    <cfRule type="expression" dxfId="1095" priority="1106" stopIfTrue="1">
      <formula>E$4&lt;TODAY()</formula>
    </cfRule>
  </conditionalFormatting>
  <conditionalFormatting sqref="F49">
    <cfRule type="expression" dxfId="1094" priority="1105" stopIfTrue="1">
      <formula>E$4&lt;TODAY()</formula>
    </cfRule>
  </conditionalFormatting>
  <conditionalFormatting sqref="F49">
    <cfRule type="expression" dxfId="1093" priority="1104" stopIfTrue="1">
      <formula>E$4&lt;TODAY()</formula>
    </cfRule>
  </conditionalFormatting>
  <conditionalFormatting sqref="F49">
    <cfRule type="expression" dxfId="1092" priority="1103" stopIfTrue="1">
      <formula>E$4&lt;TODAY()</formula>
    </cfRule>
  </conditionalFormatting>
  <conditionalFormatting sqref="F49">
    <cfRule type="expression" dxfId="1091" priority="1102" stopIfTrue="1">
      <formula>E$4&lt;TODAY()</formula>
    </cfRule>
  </conditionalFormatting>
  <conditionalFormatting sqref="F49">
    <cfRule type="expression" dxfId="1090" priority="1101" stopIfTrue="1">
      <formula>E$4&lt;TODAY()</formula>
    </cfRule>
  </conditionalFormatting>
  <conditionalFormatting sqref="F49">
    <cfRule type="expression" dxfId="1089" priority="1100" stopIfTrue="1">
      <formula>E$4&lt;TODAY()</formula>
    </cfRule>
  </conditionalFormatting>
  <conditionalFormatting sqref="F49">
    <cfRule type="expression" dxfId="1088" priority="1099" stopIfTrue="1">
      <formula>E$4&lt;TODAY()</formula>
    </cfRule>
  </conditionalFormatting>
  <conditionalFormatting sqref="F49">
    <cfRule type="expression" dxfId="1087" priority="1098" stopIfTrue="1">
      <formula>E$4&lt;TODAY()</formula>
    </cfRule>
  </conditionalFormatting>
  <conditionalFormatting sqref="F49">
    <cfRule type="expression" dxfId="1086" priority="1097" stopIfTrue="1">
      <formula>E$4&lt;TODAY()</formula>
    </cfRule>
  </conditionalFormatting>
  <conditionalFormatting sqref="F49">
    <cfRule type="expression" dxfId="1085" priority="1096" stopIfTrue="1">
      <formula>E$4&lt;TODAY()</formula>
    </cfRule>
  </conditionalFormatting>
  <conditionalFormatting sqref="F49">
    <cfRule type="expression" dxfId="1084" priority="1095" stopIfTrue="1">
      <formula>E$4&lt;TODAY()</formula>
    </cfRule>
  </conditionalFormatting>
  <conditionalFormatting sqref="F49">
    <cfRule type="expression" dxfId="1083" priority="1094" stopIfTrue="1">
      <formula>E$4&lt;TODAY()</formula>
    </cfRule>
  </conditionalFormatting>
  <conditionalFormatting sqref="F49">
    <cfRule type="expression" dxfId="1082" priority="1093" stopIfTrue="1">
      <formula>E$4&lt;TODAY()</formula>
    </cfRule>
  </conditionalFormatting>
  <conditionalFormatting sqref="F49">
    <cfRule type="expression" dxfId="1081" priority="1092" stopIfTrue="1">
      <formula>E$4&lt;TODAY()</formula>
    </cfRule>
  </conditionalFormatting>
  <conditionalFormatting sqref="F49">
    <cfRule type="expression" dxfId="1080" priority="1091" stopIfTrue="1">
      <formula>E$4&lt;TODAY()</formula>
    </cfRule>
  </conditionalFormatting>
  <conditionalFormatting sqref="F49">
    <cfRule type="expression" dxfId="1079" priority="1090" stopIfTrue="1">
      <formula>E$4&lt;TODAY()</formula>
    </cfRule>
  </conditionalFormatting>
  <conditionalFormatting sqref="F49">
    <cfRule type="expression" dxfId="1078" priority="1089" stopIfTrue="1">
      <formula>E$4&lt;TODAY()</formula>
    </cfRule>
  </conditionalFormatting>
  <conditionalFormatting sqref="F49">
    <cfRule type="expression" dxfId="1077" priority="1088" stopIfTrue="1">
      <formula>E$4&lt;TODAY()</formula>
    </cfRule>
  </conditionalFormatting>
  <conditionalFormatting sqref="F49">
    <cfRule type="expression" dxfId="1076" priority="1087" stopIfTrue="1">
      <formula>E$4&lt;TODAY()</formula>
    </cfRule>
  </conditionalFormatting>
  <conditionalFormatting sqref="F49">
    <cfRule type="expression" dxfId="1075" priority="1086" stopIfTrue="1">
      <formula>E$4&lt;TODAY()</formula>
    </cfRule>
  </conditionalFormatting>
  <conditionalFormatting sqref="F49">
    <cfRule type="expression" dxfId="1074" priority="1085" stopIfTrue="1">
      <formula>E$4&lt;TODAY()</formula>
    </cfRule>
  </conditionalFormatting>
  <conditionalFormatting sqref="F49">
    <cfRule type="expression" dxfId="1073" priority="1084" stopIfTrue="1">
      <formula>E$4&lt;TODAY()</formula>
    </cfRule>
  </conditionalFormatting>
  <conditionalFormatting sqref="F49">
    <cfRule type="expression" dxfId="1072" priority="1083" stopIfTrue="1">
      <formula>E$4&lt;TODAY()</formula>
    </cfRule>
  </conditionalFormatting>
  <conditionalFormatting sqref="F49">
    <cfRule type="expression" dxfId="1071" priority="1082" stopIfTrue="1">
      <formula>E$4&lt;TODAY()</formula>
    </cfRule>
  </conditionalFormatting>
  <conditionalFormatting sqref="F49">
    <cfRule type="expression" dxfId="1070" priority="1081" stopIfTrue="1">
      <formula>E$4&lt;TODAY()</formula>
    </cfRule>
  </conditionalFormatting>
  <conditionalFormatting sqref="F49">
    <cfRule type="expression" dxfId="1069" priority="1080" stopIfTrue="1">
      <formula>E$4&lt;TODAY()</formula>
    </cfRule>
  </conditionalFormatting>
  <conditionalFormatting sqref="F49">
    <cfRule type="expression" dxfId="1068" priority="1079" stopIfTrue="1">
      <formula>E$4&lt;TODAY()</formula>
    </cfRule>
  </conditionalFormatting>
  <conditionalFormatting sqref="F49">
    <cfRule type="expression" dxfId="1067" priority="1078" stopIfTrue="1">
      <formula>E$4&lt;TODAY()</formula>
    </cfRule>
  </conditionalFormatting>
  <conditionalFormatting sqref="F49">
    <cfRule type="expression" dxfId="1066" priority="1077" stopIfTrue="1">
      <formula>E$4&lt;TODAY()</formula>
    </cfRule>
  </conditionalFormatting>
  <conditionalFormatting sqref="F49">
    <cfRule type="expression" dxfId="1065" priority="1076" stopIfTrue="1">
      <formula>E$4&lt;TODAY()</formula>
    </cfRule>
  </conditionalFormatting>
  <conditionalFormatting sqref="F49">
    <cfRule type="expression" dxfId="1064" priority="1075" stopIfTrue="1">
      <formula>E$4&lt;TODAY()</formula>
    </cfRule>
  </conditionalFormatting>
  <conditionalFormatting sqref="F49">
    <cfRule type="expression" dxfId="1063" priority="1074" stopIfTrue="1">
      <formula>E$4&lt;TODAY()</formula>
    </cfRule>
  </conditionalFormatting>
  <conditionalFormatting sqref="F49">
    <cfRule type="expression" dxfId="1062" priority="1073" stopIfTrue="1">
      <formula>E$4&lt;TODAY()</formula>
    </cfRule>
  </conditionalFormatting>
  <conditionalFormatting sqref="F49">
    <cfRule type="expression" dxfId="1061" priority="1072" stopIfTrue="1">
      <formula>E$4&lt;TODAY()</formula>
    </cfRule>
  </conditionalFormatting>
  <conditionalFormatting sqref="F49">
    <cfRule type="expression" dxfId="1060" priority="1071" stopIfTrue="1">
      <formula>E$4&lt;TODAY()</formula>
    </cfRule>
  </conditionalFormatting>
  <conditionalFormatting sqref="F49">
    <cfRule type="expression" dxfId="1059" priority="1070" stopIfTrue="1">
      <formula>E$4&lt;TODAY()</formula>
    </cfRule>
  </conditionalFormatting>
  <conditionalFormatting sqref="F49">
    <cfRule type="expression" dxfId="1058" priority="1069" stopIfTrue="1">
      <formula>E$4&lt;TODAY()</formula>
    </cfRule>
  </conditionalFormatting>
  <conditionalFormatting sqref="F49">
    <cfRule type="expression" dxfId="1057" priority="1068" stopIfTrue="1">
      <formula>E$4&lt;TODAY()</formula>
    </cfRule>
  </conditionalFormatting>
  <conditionalFormatting sqref="F49">
    <cfRule type="expression" dxfId="1056" priority="1067" stopIfTrue="1">
      <formula>E$4&lt;TODAY()</formula>
    </cfRule>
  </conditionalFormatting>
  <conditionalFormatting sqref="F49">
    <cfRule type="expression" dxfId="1055" priority="1066" stopIfTrue="1">
      <formula>E$4&lt;TODAY()</formula>
    </cfRule>
  </conditionalFormatting>
  <conditionalFormatting sqref="F49">
    <cfRule type="expression" dxfId="1054" priority="1065" stopIfTrue="1">
      <formula>E$4&lt;TODAY()</formula>
    </cfRule>
  </conditionalFormatting>
  <conditionalFormatting sqref="F49">
    <cfRule type="expression" dxfId="1053" priority="1064" stopIfTrue="1">
      <formula>E$4&lt;TODAY()</formula>
    </cfRule>
  </conditionalFormatting>
  <conditionalFormatting sqref="F49">
    <cfRule type="expression" dxfId="1052" priority="1063" stopIfTrue="1">
      <formula>E$4&lt;TODAY()</formula>
    </cfRule>
  </conditionalFormatting>
  <conditionalFormatting sqref="F49">
    <cfRule type="expression" dxfId="1051" priority="1062" stopIfTrue="1">
      <formula>E$4&lt;TODAY()</formula>
    </cfRule>
  </conditionalFormatting>
  <conditionalFormatting sqref="F49">
    <cfRule type="expression" dxfId="1050" priority="1061" stopIfTrue="1">
      <formula>E$4&lt;TODAY()</formula>
    </cfRule>
  </conditionalFormatting>
  <conditionalFormatting sqref="F49">
    <cfRule type="expression" dxfId="1049" priority="1060" stopIfTrue="1">
      <formula>E$4&lt;TODAY()</formula>
    </cfRule>
  </conditionalFormatting>
  <conditionalFormatting sqref="F49">
    <cfRule type="expression" dxfId="1048" priority="1059" stopIfTrue="1">
      <formula>E$4&lt;TODAY()</formula>
    </cfRule>
  </conditionalFormatting>
  <conditionalFormatting sqref="F49">
    <cfRule type="expression" dxfId="1047" priority="1058" stopIfTrue="1">
      <formula>E$4&lt;TODAY()</formula>
    </cfRule>
  </conditionalFormatting>
  <conditionalFormatting sqref="F49">
    <cfRule type="expression" dxfId="1046" priority="1057" stopIfTrue="1">
      <formula>E$4&lt;TODAY()</formula>
    </cfRule>
  </conditionalFormatting>
  <conditionalFormatting sqref="F49">
    <cfRule type="expression" dxfId="1045" priority="1056" stopIfTrue="1">
      <formula>E$4&lt;TODAY()</formula>
    </cfRule>
  </conditionalFormatting>
  <conditionalFormatting sqref="F49">
    <cfRule type="expression" dxfId="1044" priority="1055" stopIfTrue="1">
      <formula>E$4&lt;TODAY()</formula>
    </cfRule>
  </conditionalFormatting>
  <conditionalFormatting sqref="F49">
    <cfRule type="expression" dxfId="1043" priority="1054" stopIfTrue="1">
      <formula>E$4&lt;TODAY()</formula>
    </cfRule>
  </conditionalFormatting>
  <conditionalFormatting sqref="F49">
    <cfRule type="expression" dxfId="1042" priority="1053" stopIfTrue="1">
      <formula>E$4&lt;TODAY()</formula>
    </cfRule>
  </conditionalFormatting>
  <conditionalFormatting sqref="F49">
    <cfRule type="expression" dxfId="1041" priority="1052" stopIfTrue="1">
      <formula>E$4&lt;TODAY()</formula>
    </cfRule>
  </conditionalFormatting>
  <conditionalFormatting sqref="F49">
    <cfRule type="expression" dxfId="1040" priority="1050" stopIfTrue="1">
      <formula>E$4&lt;TODAY()</formula>
    </cfRule>
    <cfRule type="expression" dxfId="1039" priority="1051" stopIfTrue="1">
      <formula>WEEKDAY(E$4)=6</formula>
    </cfRule>
  </conditionalFormatting>
  <conditionalFormatting sqref="F49">
    <cfRule type="expression" dxfId="1038" priority="1048" stopIfTrue="1">
      <formula>E$4&lt;TODAY()</formula>
    </cfRule>
    <cfRule type="expression" dxfId="1037" priority="1049" stopIfTrue="1">
      <formula>WEEKDAY(E$4)=6</formula>
    </cfRule>
  </conditionalFormatting>
  <conditionalFormatting sqref="F49">
    <cfRule type="expression" dxfId="1036" priority="1046" stopIfTrue="1">
      <formula>E$4&lt;TODAY()</formula>
    </cfRule>
    <cfRule type="expression" dxfId="1035" priority="1047" stopIfTrue="1">
      <formula>WEEKDAY(E$4)=6</formula>
    </cfRule>
  </conditionalFormatting>
  <conditionalFormatting sqref="F49">
    <cfRule type="expression" dxfId="1034" priority="1044" stopIfTrue="1">
      <formula>E$4&lt;TODAY()</formula>
    </cfRule>
    <cfRule type="expression" dxfId="1033" priority="1045" stopIfTrue="1">
      <formula>WEEKDAY(E$4)=6</formula>
    </cfRule>
  </conditionalFormatting>
  <conditionalFormatting sqref="F49">
    <cfRule type="expression" dxfId="1032" priority="1042" stopIfTrue="1">
      <formula>E$4&lt;TODAY()</formula>
    </cfRule>
    <cfRule type="expression" dxfId="1031" priority="1043" stopIfTrue="1">
      <formula>WEEKDAY(E$4)=6</formula>
    </cfRule>
  </conditionalFormatting>
  <conditionalFormatting sqref="F49">
    <cfRule type="expression" dxfId="1030" priority="1040" stopIfTrue="1">
      <formula>E$4&lt;TODAY()</formula>
    </cfRule>
    <cfRule type="expression" dxfId="1029" priority="1041" stopIfTrue="1">
      <formula>WEEKDAY(E$4)=6</formula>
    </cfRule>
  </conditionalFormatting>
  <conditionalFormatting sqref="F49">
    <cfRule type="expression" dxfId="1028" priority="1038" stopIfTrue="1">
      <formula>E$4&lt;TODAY()</formula>
    </cfRule>
    <cfRule type="expression" dxfId="1027" priority="1039" stopIfTrue="1">
      <formula>WEEKDAY(E$4)=6</formula>
    </cfRule>
  </conditionalFormatting>
  <conditionalFormatting sqref="F49">
    <cfRule type="expression" dxfId="1026" priority="1036" stopIfTrue="1">
      <formula>E$4&lt;TODAY()</formula>
    </cfRule>
    <cfRule type="expression" dxfId="1025" priority="1037" stopIfTrue="1">
      <formula>WEEKDAY(E$4)=6</formula>
    </cfRule>
  </conditionalFormatting>
  <conditionalFormatting sqref="F49">
    <cfRule type="expression" dxfId="1024" priority="1034" stopIfTrue="1">
      <formula>E$4&lt;TODAY()</formula>
    </cfRule>
    <cfRule type="expression" dxfId="1023" priority="1035" stopIfTrue="1">
      <formula>WEEKDAY(E$4)=6</formula>
    </cfRule>
  </conditionalFormatting>
  <conditionalFormatting sqref="F49">
    <cfRule type="expression" dxfId="1022" priority="1032" stopIfTrue="1">
      <formula>E$4&lt;TODAY()</formula>
    </cfRule>
    <cfRule type="expression" dxfId="1021" priority="1033" stopIfTrue="1">
      <formula>WEEKDAY(E$4)=6</formula>
    </cfRule>
  </conditionalFormatting>
  <conditionalFormatting sqref="F49">
    <cfRule type="expression" dxfId="1020" priority="1030" stopIfTrue="1">
      <formula>E$4&lt;TODAY()</formula>
    </cfRule>
    <cfRule type="expression" dxfId="1019" priority="1031" stopIfTrue="1">
      <formula>WEEKDAY(E$4)=6</formula>
    </cfRule>
  </conditionalFormatting>
  <conditionalFormatting sqref="F49">
    <cfRule type="expression" dxfId="1018" priority="1028" stopIfTrue="1">
      <formula>E$4&lt;TODAY()</formula>
    </cfRule>
    <cfRule type="expression" dxfId="1017" priority="1029" stopIfTrue="1">
      <formula>WEEKDAY(E$4)=6</formula>
    </cfRule>
  </conditionalFormatting>
  <conditionalFormatting sqref="F49">
    <cfRule type="expression" dxfId="1016" priority="1026" stopIfTrue="1">
      <formula>E$4&lt;TODAY()</formula>
    </cfRule>
    <cfRule type="expression" dxfId="1015" priority="1027" stopIfTrue="1">
      <formula>WEEKDAY(E$4)=6</formula>
    </cfRule>
  </conditionalFormatting>
  <conditionalFormatting sqref="F49">
    <cfRule type="expression" dxfId="1014" priority="1024" stopIfTrue="1">
      <formula>E$4&lt;TODAY()</formula>
    </cfRule>
    <cfRule type="expression" dxfId="1013" priority="1025" stopIfTrue="1">
      <formula>WEEKDAY(E$4)=6</formula>
    </cfRule>
  </conditionalFormatting>
  <conditionalFormatting sqref="F49">
    <cfRule type="expression" dxfId="1012" priority="1022" stopIfTrue="1">
      <formula>E$4&lt;TODAY()</formula>
    </cfRule>
    <cfRule type="expression" dxfId="1011" priority="1023" stopIfTrue="1">
      <formula>WEEKDAY(E$4)=6</formula>
    </cfRule>
  </conditionalFormatting>
  <conditionalFormatting sqref="F49">
    <cfRule type="expression" dxfId="1010" priority="1020" stopIfTrue="1">
      <formula>E$4&lt;TODAY()</formula>
    </cfRule>
    <cfRule type="expression" dxfId="1009" priority="1021" stopIfTrue="1">
      <formula>WEEKDAY(E$4)=6</formula>
    </cfRule>
  </conditionalFormatting>
  <conditionalFormatting sqref="F49">
    <cfRule type="expression" dxfId="1008" priority="1018" stopIfTrue="1">
      <formula>E$4&lt;TODAY()</formula>
    </cfRule>
    <cfRule type="expression" dxfId="1007" priority="1019" stopIfTrue="1">
      <formula>WEEKDAY(E$4)=6</formula>
    </cfRule>
  </conditionalFormatting>
  <conditionalFormatting sqref="F49">
    <cfRule type="expression" dxfId="1006" priority="1016" stopIfTrue="1">
      <formula>E$4&lt;TODAY()</formula>
    </cfRule>
    <cfRule type="expression" dxfId="1005" priority="1017" stopIfTrue="1">
      <formula>WEEKDAY(E$4)=6</formula>
    </cfRule>
  </conditionalFormatting>
  <conditionalFormatting sqref="F49">
    <cfRule type="expression" dxfId="1004" priority="1014" stopIfTrue="1">
      <formula>E$4&lt;TODAY()</formula>
    </cfRule>
    <cfRule type="expression" dxfId="1003" priority="1015" stopIfTrue="1">
      <formula>WEEKDAY(E$4)=6</formula>
    </cfRule>
  </conditionalFormatting>
  <conditionalFormatting sqref="F49">
    <cfRule type="expression" dxfId="1002" priority="1012" stopIfTrue="1">
      <formula>E$4&lt;TODAY()</formula>
    </cfRule>
    <cfRule type="expression" dxfId="1001" priority="1013" stopIfTrue="1">
      <formula>WEEKDAY(E$4)=6</formula>
    </cfRule>
  </conditionalFormatting>
  <conditionalFormatting sqref="F49">
    <cfRule type="expression" dxfId="1000" priority="1010" stopIfTrue="1">
      <formula>E$4&lt;TODAY()</formula>
    </cfRule>
    <cfRule type="expression" dxfId="999" priority="1011" stopIfTrue="1">
      <formula>WEEKDAY(E$4)=6</formula>
    </cfRule>
  </conditionalFormatting>
  <conditionalFormatting sqref="G50">
    <cfRule type="expression" dxfId="998" priority="1008" stopIfTrue="1">
      <formula>E$4&lt;TODAY()</formula>
    </cfRule>
    <cfRule type="expression" dxfId="997" priority="1009" stopIfTrue="1">
      <formula>WEEKDAY(E$4)=6</formula>
    </cfRule>
  </conditionalFormatting>
  <conditionalFormatting sqref="F50">
    <cfRule type="expression" dxfId="996" priority="1006" stopIfTrue="1">
      <formula>E$4&lt;TODAY()</formula>
    </cfRule>
    <cfRule type="expression" dxfId="995" priority="1007" stopIfTrue="1">
      <formula>WEEKDAY(E$4)=6</formula>
    </cfRule>
  </conditionalFormatting>
  <conditionalFormatting sqref="F55">
    <cfRule type="expression" dxfId="994" priority="1004" stopIfTrue="1">
      <formula>E$4&lt;TODAY()</formula>
    </cfRule>
    <cfRule type="expression" dxfId="993" priority="1005" stopIfTrue="1">
      <formula>WEEKDAY(E$4)=6</formula>
    </cfRule>
  </conditionalFormatting>
  <conditionalFormatting sqref="G51">
    <cfRule type="expression" dxfId="992" priority="1002" stopIfTrue="1">
      <formula>E$4&lt;TODAY()</formula>
    </cfRule>
    <cfRule type="expression" dxfId="991" priority="1003" stopIfTrue="1">
      <formula>WEEKDAY(E$4)=6</formula>
    </cfRule>
  </conditionalFormatting>
  <conditionalFormatting sqref="F51">
    <cfRule type="expression" dxfId="990" priority="1000" stopIfTrue="1">
      <formula>E$4&lt;TODAY()</formula>
    </cfRule>
    <cfRule type="expression" dxfId="989" priority="1001" stopIfTrue="1">
      <formula>WEEKDAY(E$4)=6</formula>
    </cfRule>
  </conditionalFormatting>
  <conditionalFormatting sqref="G51">
    <cfRule type="expression" dxfId="988" priority="998" stopIfTrue="1">
      <formula>G$4&lt;TODAY()</formula>
    </cfRule>
    <cfRule type="expression" dxfId="987" priority="999" stopIfTrue="1">
      <formula>WEEKDAY(G$4)=6</formula>
    </cfRule>
  </conditionalFormatting>
  <conditionalFormatting sqref="F51">
    <cfRule type="expression" dxfId="986" priority="996" stopIfTrue="1">
      <formula>E$4&lt;TODAY()</formula>
    </cfRule>
    <cfRule type="expression" dxfId="985" priority="997" stopIfTrue="1">
      <formula>WEEKDAY(E$4)=6</formula>
    </cfRule>
  </conditionalFormatting>
  <conditionalFormatting sqref="F51">
    <cfRule type="expression" dxfId="984" priority="994" stopIfTrue="1">
      <formula>E$4&lt;TODAY()</formula>
    </cfRule>
    <cfRule type="expression" dxfId="983" priority="995" stopIfTrue="1">
      <formula>WEEKDAY(E$4)=6</formula>
    </cfRule>
  </conditionalFormatting>
  <conditionalFormatting sqref="G51">
    <cfRule type="expression" dxfId="982" priority="992" stopIfTrue="1">
      <formula>G$4&lt;TODAY()</formula>
    </cfRule>
    <cfRule type="expression" dxfId="981" priority="993" stopIfTrue="1">
      <formula>WEEKDAY(G$4)=6</formula>
    </cfRule>
  </conditionalFormatting>
  <conditionalFormatting sqref="F51">
    <cfRule type="expression" dxfId="980" priority="990" stopIfTrue="1">
      <formula>E$4&lt;TODAY()</formula>
    </cfRule>
    <cfRule type="expression" dxfId="979" priority="991" stopIfTrue="1">
      <formula>WEEKDAY(E$4)=6</formula>
    </cfRule>
  </conditionalFormatting>
  <conditionalFormatting sqref="F51">
    <cfRule type="expression" dxfId="978" priority="988" stopIfTrue="1">
      <formula>E$4&lt;TODAY()</formula>
    </cfRule>
    <cfRule type="expression" dxfId="977" priority="989" stopIfTrue="1">
      <formula>WEEKDAY(E$4)=6</formula>
    </cfRule>
  </conditionalFormatting>
  <conditionalFormatting sqref="F51">
    <cfRule type="expression" dxfId="976" priority="986" stopIfTrue="1">
      <formula>E$4&lt;TODAY()</formula>
    </cfRule>
    <cfRule type="expression" dxfId="975" priority="987" stopIfTrue="1">
      <formula>WEEKDAY(E$4)=6</formula>
    </cfRule>
  </conditionalFormatting>
  <conditionalFormatting sqref="F51">
    <cfRule type="expression" dxfId="974" priority="984" stopIfTrue="1">
      <formula>E$4&lt;TODAY()</formula>
    </cfRule>
    <cfRule type="expression" dxfId="973" priority="985" stopIfTrue="1">
      <formula>WEEKDAY(E$4)=6</formula>
    </cfRule>
  </conditionalFormatting>
  <conditionalFormatting sqref="F51">
    <cfRule type="expression" dxfId="972" priority="982" stopIfTrue="1">
      <formula>E$4&lt;TODAY()</formula>
    </cfRule>
    <cfRule type="expression" dxfId="971" priority="983" stopIfTrue="1">
      <formula>WEEKDAY(E$4)=6</formula>
    </cfRule>
  </conditionalFormatting>
  <conditionalFormatting sqref="F51">
    <cfRule type="expression" dxfId="970" priority="980" stopIfTrue="1">
      <formula>E$4&lt;TODAY()</formula>
    </cfRule>
    <cfRule type="expression" dxfId="969" priority="981" stopIfTrue="1">
      <formula>WEEKDAY(E$4)=6</formula>
    </cfRule>
  </conditionalFormatting>
  <conditionalFormatting sqref="F51">
    <cfRule type="expression" dxfId="968" priority="978" stopIfTrue="1">
      <formula>E$4&lt;TODAY()</formula>
    </cfRule>
    <cfRule type="expression" dxfId="967" priority="979" stopIfTrue="1">
      <formula>WEEKDAY(E$4)=6</formula>
    </cfRule>
  </conditionalFormatting>
  <conditionalFormatting sqref="F51">
    <cfRule type="expression" dxfId="966" priority="976" stopIfTrue="1">
      <formula>E$4&lt;TODAY()</formula>
    </cfRule>
    <cfRule type="expression" dxfId="965" priority="977" stopIfTrue="1">
      <formula>WEEKDAY(E$4)=6</formula>
    </cfRule>
  </conditionalFormatting>
  <conditionalFormatting sqref="F51">
    <cfRule type="expression" dxfId="964" priority="974" stopIfTrue="1">
      <formula>E$4&lt;TODAY()</formula>
    </cfRule>
    <cfRule type="expression" dxfId="963" priority="975" stopIfTrue="1">
      <formula>WEEKDAY(E$4)=6</formula>
    </cfRule>
  </conditionalFormatting>
  <conditionalFormatting sqref="F51">
    <cfRule type="expression" dxfId="962" priority="972" stopIfTrue="1">
      <formula>E$4&lt;TODAY()</formula>
    </cfRule>
    <cfRule type="expression" dxfId="961" priority="973" stopIfTrue="1">
      <formula>WEEKDAY(E$4)=6</formula>
    </cfRule>
  </conditionalFormatting>
  <conditionalFormatting sqref="F51">
    <cfRule type="expression" dxfId="960" priority="970" stopIfTrue="1">
      <formula>E$4&lt;TODAY()</formula>
    </cfRule>
    <cfRule type="expression" dxfId="959" priority="971" stopIfTrue="1">
      <formula>WEEKDAY(E$4)=6</formula>
    </cfRule>
  </conditionalFormatting>
  <conditionalFormatting sqref="F51">
    <cfRule type="expression" dxfId="958" priority="968" stopIfTrue="1">
      <formula>E$4&lt;TODAY()</formula>
    </cfRule>
    <cfRule type="expression" dxfId="957" priority="969" stopIfTrue="1">
      <formula>WEEKDAY(E$4)=6</formula>
    </cfRule>
  </conditionalFormatting>
  <conditionalFormatting sqref="G51">
    <cfRule type="expression" dxfId="956" priority="966" stopIfTrue="1">
      <formula>G$4&lt;TODAY()</formula>
    </cfRule>
    <cfRule type="expression" dxfId="955" priority="967" stopIfTrue="1">
      <formula>WEEKDAY(G$4)=6</formula>
    </cfRule>
  </conditionalFormatting>
  <conditionalFormatting sqref="G51">
    <cfRule type="expression" dxfId="954" priority="964" stopIfTrue="1">
      <formula>G$4&lt;TODAY()</formula>
    </cfRule>
    <cfRule type="expression" dxfId="953" priority="965" stopIfTrue="1">
      <formula>WEEKDAY(G$4)=6</formula>
    </cfRule>
  </conditionalFormatting>
  <conditionalFormatting sqref="F51">
    <cfRule type="expression" dxfId="952" priority="962" stopIfTrue="1">
      <formula>E$4&lt;TODAY()</formula>
    </cfRule>
    <cfRule type="expression" dxfId="951" priority="963" stopIfTrue="1">
      <formula>WEEKDAY(E$4)=6</formula>
    </cfRule>
  </conditionalFormatting>
  <conditionalFormatting sqref="F51">
    <cfRule type="expression" dxfId="950" priority="960" stopIfTrue="1">
      <formula>E$4&lt;TODAY()</formula>
    </cfRule>
    <cfRule type="expression" dxfId="949" priority="961" stopIfTrue="1">
      <formula>WEEKDAY(E$4)=6</formula>
    </cfRule>
  </conditionalFormatting>
  <conditionalFormatting sqref="G51">
    <cfRule type="expression" dxfId="948" priority="958" stopIfTrue="1">
      <formula>G$4&lt;TODAY()</formula>
    </cfRule>
    <cfRule type="expression" dxfId="947" priority="959" stopIfTrue="1">
      <formula>WEEKDAY(G$4)=6</formula>
    </cfRule>
  </conditionalFormatting>
  <conditionalFormatting sqref="F51">
    <cfRule type="expression" dxfId="946" priority="956" stopIfTrue="1">
      <formula>E$4&lt;TODAY()</formula>
    </cfRule>
    <cfRule type="expression" dxfId="945" priority="957" stopIfTrue="1">
      <formula>WEEKDAY(E$4)=6</formula>
    </cfRule>
  </conditionalFormatting>
  <conditionalFormatting sqref="F51">
    <cfRule type="expression" dxfId="944" priority="954" stopIfTrue="1">
      <formula>E$4&lt;TODAY()</formula>
    </cfRule>
    <cfRule type="expression" dxfId="943" priority="955" stopIfTrue="1">
      <formula>WEEKDAY(E$4)=6</formula>
    </cfRule>
  </conditionalFormatting>
  <conditionalFormatting sqref="F51">
    <cfRule type="expression" dxfId="942" priority="952" stopIfTrue="1">
      <formula>E$4&lt;TODAY()</formula>
    </cfRule>
    <cfRule type="expression" dxfId="941" priority="953" stopIfTrue="1">
      <formula>WEEKDAY(E$4)=6</formula>
    </cfRule>
  </conditionalFormatting>
  <conditionalFormatting sqref="F51">
    <cfRule type="expression" dxfId="940" priority="950" stopIfTrue="1">
      <formula>E$4&lt;TODAY()</formula>
    </cfRule>
    <cfRule type="expression" dxfId="939" priority="951" stopIfTrue="1">
      <formula>WEEKDAY(E$4)=6</formula>
    </cfRule>
  </conditionalFormatting>
  <conditionalFormatting sqref="F51">
    <cfRule type="expression" dxfId="938" priority="948" stopIfTrue="1">
      <formula>E$4&lt;TODAY()</formula>
    </cfRule>
    <cfRule type="expression" dxfId="937" priority="949" stopIfTrue="1">
      <formula>WEEKDAY(E$4)=6</formula>
    </cfRule>
  </conditionalFormatting>
  <conditionalFormatting sqref="F51">
    <cfRule type="expression" dxfId="936" priority="946" stopIfTrue="1">
      <formula>E$4&lt;TODAY()</formula>
    </cfRule>
    <cfRule type="expression" dxfId="935" priority="947" stopIfTrue="1">
      <formula>WEEKDAY(E$4)=6</formula>
    </cfRule>
  </conditionalFormatting>
  <conditionalFormatting sqref="F51">
    <cfRule type="expression" dxfId="934" priority="944" stopIfTrue="1">
      <formula>E$4&lt;TODAY()</formula>
    </cfRule>
    <cfRule type="expression" dxfId="933" priority="945" stopIfTrue="1">
      <formula>WEEKDAY(E$4)=6</formula>
    </cfRule>
  </conditionalFormatting>
  <conditionalFormatting sqref="F51">
    <cfRule type="expression" dxfId="932" priority="942" stopIfTrue="1">
      <formula>E$4&lt;TODAY()</formula>
    </cfRule>
    <cfRule type="expression" dxfId="931" priority="943" stopIfTrue="1">
      <formula>WEEKDAY(E$4)=6</formula>
    </cfRule>
  </conditionalFormatting>
  <conditionalFormatting sqref="F51">
    <cfRule type="expression" dxfId="930" priority="940" stopIfTrue="1">
      <formula>E$4&lt;TODAY()</formula>
    </cfRule>
    <cfRule type="expression" dxfId="929" priority="941" stopIfTrue="1">
      <formula>WEEKDAY(E$4)=6</formula>
    </cfRule>
  </conditionalFormatting>
  <conditionalFormatting sqref="F51">
    <cfRule type="expression" dxfId="928" priority="938" stopIfTrue="1">
      <formula>E$4&lt;TODAY()</formula>
    </cfRule>
    <cfRule type="expression" dxfId="927" priority="939" stopIfTrue="1">
      <formula>WEEKDAY(E$4)=6</formula>
    </cfRule>
  </conditionalFormatting>
  <conditionalFormatting sqref="F51">
    <cfRule type="expression" dxfId="926" priority="936" stopIfTrue="1">
      <formula>E$4&lt;TODAY()</formula>
    </cfRule>
    <cfRule type="expression" dxfId="925" priority="937" stopIfTrue="1">
      <formula>WEEKDAY(E$4)=6</formula>
    </cfRule>
  </conditionalFormatting>
  <conditionalFormatting sqref="F51">
    <cfRule type="expression" dxfId="924" priority="934" stopIfTrue="1">
      <formula>E$4&lt;TODAY()</formula>
    </cfRule>
    <cfRule type="expression" dxfId="923" priority="935" stopIfTrue="1">
      <formula>WEEKDAY(E$4)=6</formula>
    </cfRule>
  </conditionalFormatting>
  <conditionalFormatting sqref="G51">
    <cfRule type="expression" dxfId="922" priority="932" stopIfTrue="1">
      <formula>G$4&lt;TODAY()</formula>
    </cfRule>
    <cfRule type="expression" dxfId="921" priority="933" stopIfTrue="1">
      <formula>WEEKDAY(G$4)=6</formula>
    </cfRule>
  </conditionalFormatting>
  <conditionalFormatting sqref="G51">
    <cfRule type="expression" dxfId="920" priority="930" stopIfTrue="1">
      <formula>E$4&lt;TODAY()</formula>
    </cfRule>
    <cfRule type="expression" dxfId="919" priority="931" stopIfTrue="1">
      <formula>WEEKDAY(E$4)=6</formula>
    </cfRule>
  </conditionalFormatting>
  <conditionalFormatting sqref="F51">
    <cfRule type="expression" dxfId="918" priority="928" stopIfTrue="1">
      <formula>E$4&lt;TODAY()</formula>
    </cfRule>
    <cfRule type="expression" dxfId="917" priority="929" stopIfTrue="1">
      <formula>WEEKDAY(E$4)=6</formula>
    </cfRule>
  </conditionalFormatting>
  <conditionalFormatting sqref="H52:H53 H50 H55:H57">
    <cfRule type="expression" dxfId="916" priority="924" stopIfTrue="1">
      <formula>H$4&lt;TODAY()</formula>
    </cfRule>
    <cfRule type="expression" dxfId="915" priority="925" stopIfTrue="1">
      <formula>WEEKDAY(H$4)=6</formula>
    </cfRule>
  </conditionalFormatting>
  <conditionalFormatting sqref="J49:J52 J56">
    <cfRule type="expression" dxfId="914" priority="926" stopIfTrue="1">
      <formula>H$4&lt;TODAY()</formula>
    </cfRule>
    <cfRule type="expression" dxfId="913" priority="927" stopIfTrue="1">
      <formula>WEEKDAY(H$4)=6</formula>
    </cfRule>
  </conditionalFormatting>
  <conditionalFormatting sqref="I50">
    <cfRule type="expression" dxfId="912" priority="922" stopIfTrue="1">
      <formula>H$4&lt;TODAY()</formula>
    </cfRule>
    <cfRule type="expression" dxfId="911" priority="923" stopIfTrue="1">
      <formula>WEEKDAY(H$4)=6</formula>
    </cfRule>
  </conditionalFormatting>
  <conditionalFormatting sqref="I50">
    <cfRule type="expression" dxfId="910" priority="920" stopIfTrue="1">
      <formula>H$4&lt;TODAY()</formula>
    </cfRule>
    <cfRule type="expression" dxfId="909" priority="921" stopIfTrue="1">
      <formula>WEEKDAY(H$4)=6</formula>
    </cfRule>
  </conditionalFormatting>
  <conditionalFormatting sqref="I50">
    <cfRule type="expression" dxfId="908" priority="918" stopIfTrue="1">
      <formula>H$4&lt;TODAY()</formula>
    </cfRule>
    <cfRule type="expression" dxfId="907" priority="919" stopIfTrue="1">
      <formula>WEEKDAY(H$4)=6</formula>
    </cfRule>
  </conditionalFormatting>
  <conditionalFormatting sqref="I50">
    <cfRule type="expression" dxfId="906" priority="916" stopIfTrue="1">
      <formula>H$4&lt;TODAY()</formula>
    </cfRule>
    <cfRule type="expression" dxfId="905" priority="917" stopIfTrue="1">
      <formula>WEEKDAY(H$4)=6</formula>
    </cfRule>
  </conditionalFormatting>
  <conditionalFormatting sqref="I50">
    <cfRule type="expression" dxfId="904" priority="914" stopIfTrue="1">
      <formula>H$4&lt;TODAY()</formula>
    </cfRule>
    <cfRule type="expression" dxfId="903" priority="915" stopIfTrue="1">
      <formula>WEEKDAY(H$4)=6</formula>
    </cfRule>
  </conditionalFormatting>
  <conditionalFormatting sqref="I50">
    <cfRule type="expression" dxfId="902" priority="912" stopIfTrue="1">
      <formula>H$4&lt;TODAY()</formula>
    </cfRule>
    <cfRule type="expression" dxfId="901" priority="913" stopIfTrue="1">
      <formula>WEEKDAY(H$4)=6</formula>
    </cfRule>
  </conditionalFormatting>
  <conditionalFormatting sqref="I50">
    <cfRule type="expression" dxfId="900" priority="910" stopIfTrue="1">
      <formula>H$4&lt;TODAY()</formula>
    </cfRule>
    <cfRule type="expression" dxfId="899" priority="911" stopIfTrue="1">
      <formula>WEEKDAY(H$4)=6</formula>
    </cfRule>
  </conditionalFormatting>
  <conditionalFormatting sqref="I50">
    <cfRule type="expression" dxfId="898" priority="908" stopIfTrue="1">
      <formula>H$4&lt;TODAY()</formula>
    </cfRule>
    <cfRule type="expression" dxfId="897" priority="909" stopIfTrue="1">
      <formula>WEEKDAY(H$4)=6</formula>
    </cfRule>
  </conditionalFormatting>
  <conditionalFormatting sqref="I50">
    <cfRule type="expression" dxfId="896" priority="906" stopIfTrue="1">
      <formula>H$4&lt;TODAY()</formula>
    </cfRule>
    <cfRule type="expression" dxfId="895" priority="907" stopIfTrue="1">
      <formula>WEEKDAY(H$4)=6</formula>
    </cfRule>
  </conditionalFormatting>
  <conditionalFormatting sqref="I50">
    <cfRule type="expression" dxfId="894" priority="904" stopIfTrue="1">
      <formula>H$4&lt;TODAY()</formula>
    </cfRule>
    <cfRule type="expression" dxfId="893" priority="905" stopIfTrue="1">
      <formula>WEEKDAY(H$4)=6</formula>
    </cfRule>
  </conditionalFormatting>
  <conditionalFormatting sqref="I50">
    <cfRule type="expression" dxfId="892" priority="902" stopIfTrue="1">
      <formula>H$4&lt;TODAY()</formula>
    </cfRule>
    <cfRule type="expression" dxfId="891" priority="903" stopIfTrue="1">
      <formula>WEEKDAY(H$4)=6</formula>
    </cfRule>
  </conditionalFormatting>
  <conditionalFormatting sqref="I50">
    <cfRule type="expression" dxfId="890" priority="900" stopIfTrue="1">
      <formula>H$4&lt;TODAY()</formula>
    </cfRule>
    <cfRule type="expression" dxfId="889" priority="901" stopIfTrue="1">
      <formula>WEEKDAY(H$4)=6</formula>
    </cfRule>
  </conditionalFormatting>
  <conditionalFormatting sqref="H51">
    <cfRule type="expression" dxfId="888" priority="898" stopIfTrue="1">
      <formula>H$4&lt;TODAY()</formula>
    </cfRule>
    <cfRule type="expression" dxfId="887" priority="899" stopIfTrue="1">
      <formula>WEEKDAY(H$4)=6</formula>
    </cfRule>
  </conditionalFormatting>
  <conditionalFormatting sqref="H49">
    <cfRule type="expression" dxfId="886" priority="894" stopIfTrue="1">
      <formula>H$4&lt;TODAY()</formula>
    </cfRule>
    <cfRule type="expression" dxfId="885" priority="895" stopIfTrue="1">
      <formula>WEEKDAY(H$4)=6</formula>
    </cfRule>
  </conditionalFormatting>
  <conditionalFormatting sqref="I49">
    <cfRule type="expression" dxfId="884" priority="896" stopIfTrue="1">
      <formula>H$4&lt;TODAY()</formula>
    </cfRule>
    <cfRule type="expression" dxfId="883" priority="897" stopIfTrue="1">
      <formula>WEEKDAY(H$4)=6</formula>
    </cfRule>
  </conditionalFormatting>
  <conditionalFormatting sqref="I51">
    <cfRule type="expression" dxfId="882" priority="892" stopIfTrue="1">
      <formula>H$4&lt;TODAY()</formula>
    </cfRule>
    <cfRule type="expression" dxfId="881" priority="893" stopIfTrue="1">
      <formula>WEEKDAY(H$4)=6</formula>
    </cfRule>
  </conditionalFormatting>
  <conditionalFormatting sqref="H54">
    <cfRule type="expression" dxfId="880" priority="890" stopIfTrue="1">
      <formula>H$4&lt;TODAY()</formula>
    </cfRule>
    <cfRule type="expression" dxfId="879" priority="891" stopIfTrue="1">
      <formula>WEEKDAY(H$4)=6</formula>
    </cfRule>
  </conditionalFormatting>
  <conditionalFormatting sqref="J53">
    <cfRule type="expression" dxfId="878" priority="888" stopIfTrue="1">
      <formula>H$4&lt;TODAY()</formula>
    </cfRule>
    <cfRule type="expression" dxfId="877" priority="889" stopIfTrue="1">
      <formula>WEEKDAY(H$4)=6</formula>
    </cfRule>
  </conditionalFormatting>
  <conditionalFormatting sqref="J53">
    <cfRule type="expression" dxfId="876" priority="886" stopIfTrue="1">
      <formula>H$4&lt;TODAY()</formula>
    </cfRule>
    <cfRule type="expression" dxfId="875" priority="887" stopIfTrue="1">
      <formula>WEEKDAY(H$4)=6</formula>
    </cfRule>
  </conditionalFormatting>
  <conditionalFormatting sqref="I53">
    <cfRule type="expression" dxfId="874" priority="885" stopIfTrue="1">
      <formula>H$4&lt;TODAY()</formula>
    </cfRule>
  </conditionalFormatting>
  <conditionalFormatting sqref="I53">
    <cfRule type="expression" dxfId="873" priority="884" stopIfTrue="1">
      <formula>H$4&lt;TODAY()</formula>
    </cfRule>
  </conditionalFormatting>
  <conditionalFormatting sqref="I53">
    <cfRule type="expression" dxfId="872" priority="883" stopIfTrue="1">
      <formula>H$4&lt;TODAY()</formula>
    </cfRule>
  </conditionalFormatting>
  <conditionalFormatting sqref="I53">
    <cfRule type="expression" dxfId="871" priority="882" stopIfTrue="1">
      <formula>H$4&lt;TODAY()</formula>
    </cfRule>
  </conditionalFormatting>
  <conditionalFormatting sqref="I53">
    <cfRule type="expression" dxfId="870" priority="881" stopIfTrue="1">
      <formula>H$4&lt;TODAY()</formula>
    </cfRule>
  </conditionalFormatting>
  <conditionalFormatting sqref="I53">
    <cfRule type="expression" dxfId="869" priority="880" stopIfTrue="1">
      <formula>H$4&lt;TODAY()</formula>
    </cfRule>
  </conditionalFormatting>
  <conditionalFormatting sqref="I53">
    <cfRule type="expression" dxfId="868" priority="879" stopIfTrue="1">
      <formula>H$4&lt;TODAY()</formula>
    </cfRule>
  </conditionalFormatting>
  <conditionalFormatting sqref="I53">
    <cfRule type="expression" dxfId="867" priority="878" stopIfTrue="1">
      <formula>H$4&lt;TODAY()</formula>
    </cfRule>
  </conditionalFormatting>
  <conditionalFormatting sqref="I53">
    <cfRule type="expression" dxfId="866" priority="877" stopIfTrue="1">
      <formula>H$4&lt;TODAY()</formula>
    </cfRule>
  </conditionalFormatting>
  <conditionalFormatting sqref="I53">
    <cfRule type="expression" dxfId="865" priority="876" stopIfTrue="1">
      <formula>H$4&lt;TODAY()</formula>
    </cfRule>
  </conditionalFormatting>
  <conditionalFormatting sqref="I53">
    <cfRule type="expression" dxfId="864" priority="875" stopIfTrue="1">
      <formula>H$4&lt;TODAY()</formula>
    </cfRule>
  </conditionalFormatting>
  <conditionalFormatting sqref="I53">
    <cfRule type="expression" dxfId="863" priority="874" stopIfTrue="1">
      <formula>H$4&lt;TODAY()</formula>
    </cfRule>
  </conditionalFormatting>
  <conditionalFormatting sqref="I53">
    <cfRule type="expression" dxfId="862" priority="873" stopIfTrue="1">
      <formula>H$4&lt;TODAY()</formula>
    </cfRule>
  </conditionalFormatting>
  <conditionalFormatting sqref="I53">
    <cfRule type="expression" dxfId="861" priority="872" stopIfTrue="1">
      <formula>H$4&lt;TODAY()</formula>
    </cfRule>
  </conditionalFormatting>
  <conditionalFormatting sqref="I53">
    <cfRule type="expression" dxfId="860" priority="871" stopIfTrue="1">
      <formula>H$4&lt;TODAY()</formula>
    </cfRule>
  </conditionalFormatting>
  <conditionalFormatting sqref="I53">
    <cfRule type="expression" dxfId="859" priority="870" stopIfTrue="1">
      <formula>H$4&lt;TODAY()</formula>
    </cfRule>
  </conditionalFormatting>
  <conditionalFormatting sqref="I53">
    <cfRule type="expression" dxfId="858" priority="869" stopIfTrue="1">
      <formula>H$4&lt;TODAY()</formula>
    </cfRule>
  </conditionalFormatting>
  <conditionalFormatting sqref="I53">
    <cfRule type="expression" dxfId="857" priority="868" stopIfTrue="1">
      <formula>H$4&lt;TODAY()</formula>
    </cfRule>
  </conditionalFormatting>
  <conditionalFormatting sqref="I53">
    <cfRule type="expression" dxfId="856" priority="867" stopIfTrue="1">
      <formula>H$4&lt;TODAY()</formula>
    </cfRule>
  </conditionalFormatting>
  <conditionalFormatting sqref="I53">
    <cfRule type="expression" dxfId="855" priority="866" stopIfTrue="1">
      <formula>H$4&lt;TODAY()</formula>
    </cfRule>
  </conditionalFormatting>
  <conditionalFormatting sqref="I53">
    <cfRule type="expression" dxfId="854" priority="865" stopIfTrue="1">
      <formula>H$4&lt;TODAY()</formula>
    </cfRule>
  </conditionalFormatting>
  <conditionalFormatting sqref="I53">
    <cfRule type="expression" dxfId="853" priority="864" stopIfTrue="1">
      <formula>H$4&lt;TODAY()</formula>
    </cfRule>
  </conditionalFormatting>
  <conditionalFormatting sqref="I53">
    <cfRule type="expression" dxfId="852" priority="863" stopIfTrue="1">
      <formula>H$4&lt;TODAY()</formula>
    </cfRule>
  </conditionalFormatting>
  <conditionalFormatting sqref="I53">
    <cfRule type="expression" dxfId="851" priority="862" stopIfTrue="1">
      <formula>H$4&lt;TODAY()</formula>
    </cfRule>
  </conditionalFormatting>
  <conditionalFormatting sqref="I53">
    <cfRule type="expression" dxfId="850" priority="861" stopIfTrue="1">
      <formula>H$4&lt;TODAY()</formula>
    </cfRule>
  </conditionalFormatting>
  <conditionalFormatting sqref="I53">
    <cfRule type="expression" dxfId="849" priority="860" stopIfTrue="1">
      <formula>H$4&lt;TODAY()</formula>
    </cfRule>
  </conditionalFormatting>
  <conditionalFormatting sqref="I53">
    <cfRule type="expression" dxfId="848" priority="859" stopIfTrue="1">
      <formula>H$4&lt;TODAY()</formula>
    </cfRule>
  </conditionalFormatting>
  <conditionalFormatting sqref="I53">
    <cfRule type="expression" dxfId="847" priority="858" stopIfTrue="1">
      <formula>H$4&lt;TODAY()</formula>
    </cfRule>
  </conditionalFormatting>
  <conditionalFormatting sqref="I53">
    <cfRule type="expression" dxfId="846" priority="857" stopIfTrue="1">
      <formula>H$4&lt;TODAY()</formula>
    </cfRule>
  </conditionalFormatting>
  <conditionalFormatting sqref="I53">
    <cfRule type="expression" dxfId="845" priority="856" stopIfTrue="1">
      <formula>H$4&lt;TODAY()</formula>
    </cfRule>
  </conditionalFormatting>
  <conditionalFormatting sqref="I53">
    <cfRule type="expression" dxfId="844" priority="855" stopIfTrue="1">
      <formula>H$4&lt;TODAY()</formula>
    </cfRule>
  </conditionalFormatting>
  <conditionalFormatting sqref="I53">
    <cfRule type="expression" dxfId="843" priority="854" stopIfTrue="1">
      <formula>H$4&lt;TODAY()</formula>
    </cfRule>
  </conditionalFormatting>
  <conditionalFormatting sqref="I53">
    <cfRule type="expression" dxfId="842" priority="853" stopIfTrue="1">
      <formula>H$4&lt;TODAY()</formula>
    </cfRule>
  </conditionalFormatting>
  <conditionalFormatting sqref="I53">
    <cfRule type="expression" dxfId="841" priority="852" stopIfTrue="1">
      <formula>H$4&lt;TODAY()</formula>
    </cfRule>
  </conditionalFormatting>
  <conditionalFormatting sqref="I53">
    <cfRule type="expression" dxfId="840" priority="851" stopIfTrue="1">
      <formula>H$4&lt;TODAY()</formula>
    </cfRule>
  </conditionalFormatting>
  <conditionalFormatting sqref="I53">
    <cfRule type="expression" dxfId="839" priority="850" stopIfTrue="1">
      <formula>H$4&lt;TODAY()</formula>
    </cfRule>
  </conditionalFormatting>
  <conditionalFormatting sqref="I53">
    <cfRule type="expression" dxfId="838" priority="849" stopIfTrue="1">
      <formula>H$4&lt;TODAY()</formula>
    </cfRule>
  </conditionalFormatting>
  <conditionalFormatting sqref="I53">
    <cfRule type="expression" dxfId="837" priority="848" stopIfTrue="1">
      <formula>H$4&lt;TODAY()</formula>
    </cfRule>
  </conditionalFormatting>
  <conditionalFormatting sqref="I53">
    <cfRule type="expression" dxfId="836" priority="847" stopIfTrue="1">
      <formula>H$4&lt;TODAY()</formula>
    </cfRule>
  </conditionalFormatting>
  <conditionalFormatting sqref="I53">
    <cfRule type="expression" dxfId="835" priority="846" stopIfTrue="1">
      <formula>H$4&lt;TODAY()</formula>
    </cfRule>
  </conditionalFormatting>
  <conditionalFormatting sqref="I53">
    <cfRule type="expression" dxfId="834" priority="845" stopIfTrue="1">
      <formula>H$4&lt;TODAY()</formula>
    </cfRule>
  </conditionalFormatting>
  <conditionalFormatting sqref="I53">
    <cfRule type="expression" dxfId="833" priority="844" stopIfTrue="1">
      <formula>H$4&lt;TODAY()</formula>
    </cfRule>
  </conditionalFormatting>
  <conditionalFormatting sqref="I53">
    <cfRule type="expression" dxfId="832" priority="843" stopIfTrue="1">
      <formula>H$4&lt;TODAY()</formula>
    </cfRule>
  </conditionalFormatting>
  <conditionalFormatting sqref="I53">
    <cfRule type="expression" dxfId="831" priority="842" stopIfTrue="1">
      <formula>H$4&lt;TODAY()</formula>
    </cfRule>
  </conditionalFormatting>
  <conditionalFormatting sqref="I53">
    <cfRule type="expression" dxfId="830" priority="841" stopIfTrue="1">
      <formula>H$4&lt;TODAY()</formula>
    </cfRule>
  </conditionalFormatting>
  <conditionalFormatting sqref="I53">
    <cfRule type="expression" dxfId="829" priority="840" stopIfTrue="1">
      <formula>H$4&lt;TODAY()</formula>
    </cfRule>
  </conditionalFormatting>
  <conditionalFormatting sqref="I53">
    <cfRule type="expression" dxfId="828" priority="839" stopIfTrue="1">
      <formula>H$4&lt;TODAY()</formula>
    </cfRule>
  </conditionalFormatting>
  <conditionalFormatting sqref="I53">
    <cfRule type="expression" dxfId="827" priority="838" stopIfTrue="1">
      <formula>H$4&lt;TODAY()</formula>
    </cfRule>
  </conditionalFormatting>
  <conditionalFormatting sqref="I53">
    <cfRule type="expression" dxfId="826" priority="837" stopIfTrue="1">
      <formula>H$4&lt;TODAY()</formula>
    </cfRule>
  </conditionalFormatting>
  <conditionalFormatting sqref="I53">
    <cfRule type="expression" dxfId="825" priority="836" stopIfTrue="1">
      <formula>H$4&lt;TODAY()</formula>
    </cfRule>
  </conditionalFormatting>
  <conditionalFormatting sqref="I53">
    <cfRule type="expression" dxfId="824" priority="835" stopIfTrue="1">
      <formula>H$4&lt;TODAY()</formula>
    </cfRule>
  </conditionalFormatting>
  <conditionalFormatting sqref="I53">
    <cfRule type="expression" dxfId="823" priority="834" stopIfTrue="1">
      <formula>H$4&lt;TODAY()</formula>
    </cfRule>
  </conditionalFormatting>
  <conditionalFormatting sqref="I53">
    <cfRule type="expression" dxfId="822" priority="833" stopIfTrue="1">
      <formula>H$4&lt;TODAY()</formula>
    </cfRule>
  </conditionalFormatting>
  <conditionalFormatting sqref="I53">
    <cfRule type="expression" dxfId="821" priority="832" stopIfTrue="1">
      <formula>H$4&lt;TODAY()</formula>
    </cfRule>
  </conditionalFormatting>
  <conditionalFormatting sqref="I53">
    <cfRule type="expression" dxfId="820" priority="831" stopIfTrue="1">
      <formula>H$4&lt;TODAY()</formula>
    </cfRule>
  </conditionalFormatting>
  <conditionalFormatting sqref="I53">
    <cfRule type="expression" dxfId="819" priority="830" stopIfTrue="1">
      <formula>H$4&lt;TODAY()</formula>
    </cfRule>
  </conditionalFormatting>
  <conditionalFormatting sqref="I53">
    <cfRule type="expression" dxfId="818" priority="829" stopIfTrue="1">
      <formula>H$4&lt;TODAY()</formula>
    </cfRule>
  </conditionalFormatting>
  <conditionalFormatting sqref="I53">
    <cfRule type="expression" dxfId="817" priority="828" stopIfTrue="1">
      <formula>H$4&lt;TODAY()</formula>
    </cfRule>
  </conditionalFormatting>
  <conditionalFormatting sqref="I53">
    <cfRule type="expression" dxfId="816" priority="827" stopIfTrue="1">
      <formula>H$4&lt;TODAY()</formula>
    </cfRule>
  </conditionalFormatting>
  <conditionalFormatting sqref="I53">
    <cfRule type="expression" dxfId="815" priority="826" stopIfTrue="1">
      <formula>H$4&lt;TODAY()</formula>
    </cfRule>
  </conditionalFormatting>
  <conditionalFormatting sqref="I53">
    <cfRule type="expression" dxfId="814" priority="825" stopIfTrue="1">
      <formula>H$4&lt;TODAY()</formula>
    </cfRule>
  </conditionalFormatting>
  <conditionalFormatting sqref="I53">
    <cfRule type="expression" dxfId="813" priority="824" stopIfTrue="1">
      <formula>H$4&lt;TODAY()</formula>
    </cfRule>
  </conditionalFormatting>
  <conditionalFormatting sqref="I53">
    <cfRule type="expression" dxfId="812" priority="823" stopIfTrue="1">
      <formula>H$4&lt;TODAY()</formula>
    </cfRule>
  </conditionalFormatting>
  <conditionalFormatting sqref="I53">
    <cfRule type="expression" dxfId="811" priority="822" stopIfTrue="1">
      <formula>H$4&lt;TODAY()</formula>
    </cfRule>
  </conditionalFormatting>
  <conditionalFormatting sqref="I53">
    <cfRule type="expression" dxfId="810" priority="821" stopIfTrue="1">
      <formula>H$4&lt;TODAY()</formula>
    </cfRule>
  </conditionalFormatting>
  <conditionalFormatting sqref="I53">
    <cfRule type="expression" dxfId="809" priority="820" stopIfTrue="1">
      <formula>H$4&lt;TODAY()</formula>
    </cfRule>
  </conditionalFormatting>
  <conditionalFormatting sqref="I53">
    <cfRule type="expression" dxfId="808" priority="819" stopIfTrue="1">
      <formula>H$4&lt;TODAY()</formula>
    </cfRule>
  </conditionalFormatting>
  <conditionalFormatting sqref="I53">
    <cfRule type="expression" dxfId="807" priority="818" stopIfTrue="1">
      <formula>H$4&lt;TODAY()</formula>
    </cfRule>
  </conditionalFormatting>
  <conditionalFormatting sqref="I53">
    <cfRule type="expression" dxfId="806" priority="817" stopIfTrue="1">
      <formula>H$4&lt;TODAY()</formula>
    </cfRule>
  </conditionalFormatting>
  <conditionalFormatting sqref="I53">
    <cfRule type="expression" dxfId="805" priority="816" stopIfTrue="1">
      <formula>H$4&lt;TODAY()</formula>
    </cfRule>
  </conditionalFormatting>
  <conditionalFormatting sqref="I53">
    <cfRule type="expression" dxfId="804" priority="815" stopIfTrue="1">
      <formula>H$4&lt;TODAY()</formula>
    </cfRule>
  </conditionalFormatting>
  <conditionalFormatting sqref="I53">
    <cfRule type="expression" dxfId="803" priority="814" stopIfTrue="1">
      <formula>H$4&lt;TODAY()</formula>
    </cfRule>
  </conditionalFormatting>
  <conditionalFormatting sqref="I53">
    <cfRule type="expression" dxfId="802" priority="813" stopIfTrue="1">
      <formula>H$4&lt;TODAY()</formula>
    </cfRule>
  </conditionalFormatting>
  <conditionalFormatting sqref="I53">
    <cfRule type="expression" dxfId="801" priority="812" stopIfTrue="1">
      <formula>H$4&lt;TODAY()</formula>
    </cfRule>
  </conditionalFormatting>
  <conditionalFormatting sqref="I53">
    <cfRule type="expression" dxfId="800" priority="811" stopIfTrue="1">
      <formula>H$4&lt;TODAY()</formula>
    </cfRule>
  </conditionalFormatting>
  <conditionalFormatting sqref="I53">
    <cfRule type="expression" dxfId="799" priority="810" stopIfTrue="1">
      <formula>H$4&lt;TODAY()</formula>
    </cfRule>
  </conditionalFormatting>
  <conditionalFormatting sqref="I53">
    <cfRule type="expression" dxfId="798" priority="809" stopIfTrue="1">
      <formula>H$4&lt;TODAY()</formula>
    </cfRule>
  </conditionalFormatting>
  <conditionalFormatting sqref="I53">
    <cfRule type="expression" dxfId="797" priority="808" stopIfTrue="1">
      <formula>H$4&lt;TODAY()</formula>
    </cfRule>
  </conditionalFormatting>
  <conditionalFormatting sqref="I53">
    <cfRule type="expression" dxfId="796" priority="807" stopIfTrue="1">
      <formula>H$4&lt;TODAY()</formula>
    </cfRule>
  </conditionalFormatting>
  <conditionalFormatting sqref="I53">
    <cfRule type="expression" dxfId="795" priority="806" stopIfTrue="1">
      <formula>H$4&lt;TODAY()</formula>
    </cfRule>
  </conditionalFormatting>
  <conditionalFormatting sqref="I53">
    <cfRule type="expression" dxfId="794" priority="805" stopIfTrue="1">
      <formula>H$4&lt;TODAY()</formula>
    </cfRule>
  </conditionalFormatting>
  <conditionalFormatting sqref="I53">
    <cfRule type="expression" dxfId="793" priority="804" stopIfTrue="1">
      <formula>H$4&lt;TODAY()</formula>
    </cfRule>
  </conditionalFormatting>
  <conditionalFormatting sqref="I53">
    <cfRule type="expression" dxfId="792" priority="803" stopIfTrue="1">
      <formula>H$4&lt;TODAY()</formula>
    </cfRule>
  </conditionalFormatting>
  <conditionalFormatting sqref="I53">
    <cfRule type="expression" dxfId="791" priority="802" stopIfTrue="1">
      <formula>H$4&lt;TODAY()</formula>
    </cfRule>
  </conditionalFormatting>
  <conditionalFormatting sqref="I53">
    <cfRule type="expression" dxfId="790" priority="801" stopIfTrue="1">
      <formula>H$4&lt;TODAY()</formula>
    </cfRule>
  </conditionalFormatting>
  <conditionalFormatting sqref="I53">
    <cfRule type="expression" dxfId="789" priority="800" stopIfTrue="1">
      <formula>H$4&lt;TODAY()</formula>
    </cfRule>
  </conditionalFormatting>
  <conditionalFormatting sqref="I53">
    <cfRule type="expression" dxfId="788" priority="799" stopIfTrue="1">
      <formula>H$4&lt;TODAY()</formula>
    </cfRule>
  </conditionalFormatting>
  <conditionalFormatting sqref="I53">
    <cfRule type="expression" dxfId="787" priority="798" stopIfTrue="1">
      <formula>H$4&lt;TODAY()</formula>
    </cfRule>
  </conditionalFormatting>
  <conditionalFormatting sqref="I53">
    <cfRule type="expression" dxfId="786" priority="797" stopIfTrue="1">
      <formula>H$4&lt;TODAY()</formula>
    </cfRule>
  </conditionalFormatting>
  <conditionalFormatting sqref="I53">
    <cfRule type="expression" dxfId="785" priority="796" stopIfTrue="1">
      <formula>H$4&lt;TODAY()</formula>
    </cfRule>
  </conditionalFormatting>
  <conditionalFormatting sqref="I53">
    <cfRule type="expression" dxfId="784" priority="795" stopIfTrue="1">
      <formula>H$4&lt;TODAY()</formula>
    </cfRule>
  </conditionalFormatting>
  <conditionalFormatting sqref="I53">
    <cfRule type="expression" dxfId="783" priority="794" stopIfTrue="1">
      <formula>H$4&lt;TODAY()</formula>
    </cfRule>
  </conditionalFormatting>
  <conditionalFormatting sqref="I53">
    <cfRule type="expression" dxfId="782" priority="793" stopIfTrue="1">
      <formula>H$4&lt;TODAY()</formula>
    </cfRule>
  </conditionalFormatting>
  <conditionalFormatting sqref="I53">
    <cfRule type="expression" dxfId="781" priority="792" stopIfTrue="1">
      <formula>H$4&lt;TODAY()</formula>
    </cfRule>
  </conditionalFormatting>
  <conditionalFormatting sqref="I53">
    <cfRule type="expression" dxfId="780" priority="791" stopIfTrue="1">
      <formula>H$4&lt;TODAY()</formula>
    </cfRule>
  </conditionalFormatting>
  <conditionalFormatting sqref="I53">
    <cfRule type="expression" dxfId="779" priority="790" stopIfTrue="1">
      <formula>H$4&lt;TODAY()</formula>
    </cfRule>
  </conditionalFormatting>
  <conditionalFormatting sqref="I53">
    <cfRule type="expression" dxfId="778" priority="789" stopIfTrue="1">
      <formula>H$4&lt;TODAY()</formula>
    </cfRule>
  </conditionalFormatting>
  <conditionalFormatting sqref="I53">
    <cfRule type="expression" dxfId="777" priority="788" stopIfTrue="1">
      <formula>H$4&lt;TODAY()</formula>
    </cfRule>
  </conditionalFormatting>
  <conditionalFormatting sqref="I53">
    <cfRule type="expression" dxfId="776" priority="787" stopIfTrue="1">
      <formula>H$4&lt;TODAY()</formula>
    </cfRule>
  </conditionalFormatting>
  <conditionalFormatting sqref="I53">
    <cfRule type="expression" dxfId="775" priority="786" stopIfTrue="1">
      <formula>H$4&lt;TODAY()</formula>
    </cfRule>
  </conditionalFormatting>
  <conditionalFormatting sqref="I53">
    <cfRule type="expression" dxfId="774" priority="785" stopIfTrue="1">
      <formula>H$4&lt;TODAY()</formula>
    </cfRule>
  </conditionalFormatting>
  <conditionalFormatting sqref="I53">
    <cfRule type="expression" dxfId="773" priority="784" stopIfTrue="1">
      <formula>H$4&lt;TODAY()</formula>
    </cfRule>
  </conditionalFormatting>
  <conditionalFormatting sqref="I53">
    <cfRule type="expression" dxfId="772" priority="783" stopIfTrue="1">
      <formula>H$4&lt;TODAY()</formula>
    </cfRule>
  </conditionalFormatting>
  <conditionalFormatting sqref="I53">
    <cfRule type="expression" dxfId="771" priority="782" stopIfTrue="1">
      <formula>H$4&lt;TODAY()</formula>
    </cfRule>
  </conditionalFormatting>
  <conditionalFormatting sqref="I53">
    <cfRule type="expression" dxfId="770" priority="781" stopIfTrue="1">
      <formula>H$4&lt;TODAY()</formula>
    </cfRule>
  </conditionalFormatting>
  <conditionalFormatting sqref="I53">
    <cfRule type="expression" dxfId="769" priority="780" stopIfTrue="1">
      <formula>H$4&lt;TODAY()</formula>
    </cfRule>
  </conditionalFormatting>
  <conditionalFormatting sqref="I53">
    <cfRule type="expression" dxfId="768" priority="779" stopIfTrue="1">
      <formula>H$4&lt;TODAY()</formula>
    </cfRule>
  </conditionalFormatting>
  <conditionalFormatting sqref="I53">
    <cfRule type="expression" dxfId="767" priority="778" stopIfTrue="1">
      <formula>H$4&lt;TODAY()</formula>
    </cfRule>
  </conditionalFormatting>
  <conditionalFormatting sqref="I53">
    <cfRule type="expression" dxfId="766" priority="777" stopIfTrue="1">
      <formula>H$4&lt;TODAY()</formula>
    </cfRule>
  </conditionalFormatting>
  <conditionalFormatting sqref="I53">
    <cfRule type="expression" dxfId="765" priority="776" stopIfTrue="1">
      <formula>H$4&lt;TODAY()</formula>
    </cfRule>
  </conditionalFormatting>
  <conditionalFormatting sqref="I53">
    <cfRule type="expression" dxfId="764" priority="775" stopIfTrue="1">
      <formula>H$4&lt;TODAY()</formula>
    </cfRule>
  </conditionalFormatting>
  <conditionalFormatting sqref="I53">
    <cfRule type="expression" dxfId="763" priority="774" stopIfTrue="1">
      <formula>H$4&lt;TODAY()</formula>
    </cfRule>
  </conditionalFormatting>
  <conditionalFormatting sqref="I53">
    <cfRule type="expression" dxfId="762" priority="773" stopIfTrue="1">
      <formula>H$4&lt;TODAY()</formula>
    </cfRule>
  </conditionalFormatting>
  <conditionalFormatting sqref="I53">
    <cfRule type="expression" dxfId="761" priority="772" stopIfTrue="1">
      <formula>H$4&lt;TODAY()</formula>
    </cfRule>
  </conditionalFormatting>
  <conditionalFormatting sqref="I53">
    <cfRule type="expression" dxfId="760" priority="771" stopIfTrue="1">
      <formula>H$4&lt;TODAY()</formula>
    </cfRule>
  </conditionalFormatting>
  <conditionalFormatting sqref="I53">
    <cfRule type="expression" dxfId="759" priority="770" stopIfTrue="1">
      <formula>H$4&lt;TODAY()</formula>
    </cfRule>
  </conditionalFormatting>
  <conditionalFormatting sqref="I53">
    <cfRule type="expression" dxfId="758" priority="769" stopIfTrue="1">
      <formula>H$4&lt;TODAY()</formula>
    </cfRule>
  </conditionalFormatting>
  <conditionalFormatting sqref="I53">
    <cfRule type="expression" dxfId="757" priority="768" stopIfTrue="1">
      <formula>H$4&lt;TODAY()</formula>
    </cfRule>
  </conditionalFormatting>
  <conditionalFormatting sqref="I53">
    <cfRule type="expression" dxfId="756" priority="767" stopIfTrue="1">
      <formula>H$4&lt;TODAY()</formula>
    </cfRule>
  </conditionalFormatting>
  <conditionalFormatting sqref="I53">
    <cfRule type="expression" dxfId="755" priority="766" stopIfTrue="1">
      <formula>H$4&lt;TODAY()</formula>
    </cfRule>
  </conditionalFormatting>
  <conditionalFormatting sqref="I53">
    <cfRule type="expression" dxfId="754" priority="765" stopIfTrue="1">
      <formula>H$4&lt;TODAY()</formula>
    </cfRule>
  </conditionalFormatting>
  <conditionalFormatting sqref="I53">
    <cfRule type="expression" dxfId="753" priority="764" stopIfTrue="1">
      <formula>H$4&lt;TODAY()</formula>
    </cfRule>
  </conditionalFormatting>
  <conditionalFormatting sqref="I53">
    <cfRule type="expression" dxfId="752" priority="763" stopIfTrue="1">
      <formula>H$4&lt;TODAY()</formula>
    </cfRule>
  </conditionalFormatting>
  <conditionalFormatting sqref="J53">
    <cfRule type="expression" dxfId="751" priority="761" stopIfTrue="1">
      <formula>H$4&lt;TODAY()</formula>
    </cfRule>
    <cfRule type="expression" dxfId="750" priority="762" stopIfTrue="1">
      <formula>WEEKDAY(H$4)=6</formula>
    </cfRule>
  </conditionalFormatting>
  <conditionalFormatting sqref="I53">
    <cfRule type="expression" dxfId="749" priority="759" stopIfTrue="1">
      <formula>H$4&lt;TODAY()</formula>
    </cfRule>
    <cfRule type="expression" dxfId="748" priority="760" stopIfTrue="1">
      <formula>WEEKDAY(H$4)=6</formula>
    </cfRule>
  </conditionalFormatting>
  <conditionalFormatting sqref="I53">
    <cfRule type="expression" dxfId="747" priority="757" stopIfTrue="1">
      <formula>H$4&lt;TODAY()</formula>
    </cfRule>
    <cfRule type="expression" dxfId="746" priority="758" stopIfTrue="1">
      <formula>WEEKDAY(H$4)=6</formula>
    </cfRule>
  </conditionalFormatting>
  <conditionalFormatting sqref="I53">
    <cfRule type="expression" dxfId="745" priority="755" stopIfTrue="1">
      <formula>H$4&lt;TODAY()</formula>
    </cfRule>
    <cfRule type="expression" dxfId="744" priority="756" stopIfTrue="1">
      <formula>WEEKDAY(H$4)=6</formula>
    </cfRule>
  </conditionalFormatting>
  <conditionalFormatting sqref="I53">
    <cfRule type="expression" dxfId="743" priority="753" stopIfTrue="1">
      <formula>H$4&lt;TODAY()</formula>
    </cfRule>
    <cfRule type="expression" dxfId="742" priority="754" stopIfTrue="1">
      <formula>WEEKDAY(H$4)=6</formula>
    </cfRule>
  </conditionalFormatting>
  <conditionalFormatting sqref="I53">
    <cfRule type="expression" dxfId="741" priority="751" stopIfTrue="1">
      <formula>H$4&lt;TODAY()</formula>
    </cfRule>
    <cfRule type="expression" dxfId="740" priority="752" stopIfTrue="1">
      <formula>WEEKDAY(H$4)=6</formula>
    </cfRule>
  </conditionalFormatting>
  <conditionalFormatting sqref="I53">
    <cfRule type="expression" dxfId="739" priority="749" stopIfTrue="1">
      <formula>H$4&lt;TODAY()</formula>
    </cfRule>
    <cfRule type="expression" dxfId="738" priority="750" stopIfTrue="1">
      <formula>WEEKDAY(H$4)=6</formula>
    </cfRule>
  </conditionalFormatting>
  <conditionalFormatting sqref="I53">
    <cfRule type="expression" dxfId="737" priority="747" stopIfTrue="1">
      <formula>H$4&lt;TODAY()</formula>
    </cfRule>
    <cfRule type="expression" dxfId="736" priority="748" stopIfTrue="1">
      <formula>WEEKDAY(H$4)=6</formula>
    </cfRule>
  </conditionalFormatting>
  <conditionalFormatting sqref="I53">
    <cfRule type="expression" dxfId="735" priority="745" stopIfTrue="1">
      <formula>H$4&lt;TODAY()</formula>
    </cfRule>
    <cfRule type="expression" dxfId="734" priority="746" stopIfTrue="1">
      <formula>WEEKDAY(H$4)=6</formula>
    </cfRule>
  </conditionalFormatting>
  <conditionalFormatting sqref="I53">
    <cfRule type="expression" dxfId="733" priority="743" stopIfTrue="1">
      <formula>H$4&lt;TODAY()</formula>
    </cfRule>
    <cfRule type="expression" dxfId="732" priority="744" stopIfTrue="1">
      <formula>WEEKDAY(H$4)=6</formula>
    </cfRule>
  </conditionalFormatting>
  <conditionalFormatting sqref="I53">
    <cfRule type="expression" dxfId="731" priority="741" stopIfTrue="1">
      <formula>H$4&lt;TODAY()</formula>
    </cfRule>
    <cfRule type="expression" dxfId="730" priority="742" stopIfTrue="1">
      <formula>WEEKDAY(H$4)=6</formula>
    </cfRule>
  </conditionalFormatting>
  <conditionalFormatting sqref="I53">
    <cfRule type="expression" dxfId="729" priority="739" stopIfTrue="1">
      <formula>H$4&lt;TODAY()</formula>
    </cfRule>
    <cfRule type="expression" dxfId="728" priority="740" stopIfTrue="1">
      <formula>WEEKDAY(H$4)=6</formula>
    </cfRule>
  </conditionalFormatting>
  <conditionalFormatting sqref="I53">
    <cfRule type="expression" dxfId="727" priority="737" stopIfTrue="1">
      <formula>H$4&lt;TODAY()</formula>
    </cfRule>
    <cfRule type="expression" dxfId="726" priority="738" stopIfTrue="1">
      <formula>WEEKDAY(H$4)=6</formula>
    </cfRule>
  </conditionalFormatting>
  <conditionalFormatting sqref="I53">
    <cfRule type="expression" dxfId="725" priority="735" stopIfTrue="1">
      <formula>H$4&lt;TODAY()</formula>
    </cfRule>
    <cfRule type="expression" dxfId="724" priority="736" stopIfTrue="1">
      <formula>WEEKDAY(H$4)=6</formula>
    </cfRule>
  </conditionalFormatting>
  <conditionalFormatting sqref="I53">
    <cfRule type="expression" dxfId="723" priority="733" stopIfTrue="1">
      <formula>H$4&lt;TODAY()</formula>
    </cfRule>
    <cfRule type="expression" dxfId="722" priority="734" stopIfTrue="1">
      <formula>WEEKDAY(H$4)=6</formula>
    </cfRule>
  </conditionalFormatting>
  <conditionalFormatting sqref="I53">
    <cfRule type="expression" dxfId="721" priority="731" stopIfTrue="1">
      <formula>H$4&lt;TODAY()</formula>
    </cfRule>
    <cfRule type="expression" dxfId="720" priority="732" stopIfTrue="1">
      <formula>WEEKDAY(H$4)=6</formula>
    </cfRule>
  </conditionalFormatting>
  <conditionalFormatting sqref="I53">
    <cfRule type="expression" dxfId="719" priority="729" stopIfTrue="1">
      <formula>H$4&lt;TODAY()</formula>
    </cfRule>
    <cfRule type="expression" dxfId="718" priority="730" stopIfTrue="1">
      <formula>WEEKDAY(H$4)=6</formula>
    </cfRule>
  </conditionalFormatting>
  <conditionalFormatting sqref="I53">
    <cfRule type="expression" dxfId="717" priority="727" stopIfTrue="1">
      <formula>H$4&lt;TODAY()</formula>
    </cfRule>
    <cfRule type="expression" dxfId="716" priority="728" stopIfTrue="1">
      <formula>WEEKDAY(H$4)=6</formula>
    </cfRule>
  </conditionalFormatting>
  <conditionalFormatting sqref="I53">
    <cfRule type="expression" dxfId="715" priority="725" stopIfTrue="1">
      <formula>H$4&lt;TODAY()</formula>
    </cfRule>
    <cfRule type="expression" dxfId="714" priority="726" stopIfTrue="1">
      <formula>WEEKDAY(H$4)=6</formula>
    </cfRule>
  </conditionalFormatting>
  <conditionalFormatting sqref="I53">
    <cfRule type="expression" dxfId="713" priority="723" stopIfTrue="1">
      <formula>H$4&lt;TODAY()</formula>
    </cfRule>
    <cfRule type="expression" dxfId="712" priority="724" stopIfTrue="1">
      <formula>WEEKDAY(H$4)=6</formula>
    </cfRule>
  </conditionalFormatting>
  <conditionalFormatting sqref="I53">
    <cfRule type="expression" dxfId="711" priority="721" stopIfTrue="1">
      <formula>H$4&lt;TODAY()</formula>
    </cfRule>
    <cfRule type="expression" dxfId="710" priority="722" stopIfTrue="1">
      <formula>WEEKDAY(H$4)=6</formula>
    </cfRule>
  </conditionalFormatting>
  <conditionalFormatting sqref="I53">
    <cfRule type="expression" dxfId="709" priority="719" stopIfTrue="1">
      <formula>H$4&lt;TODAY()</formula>
    </cfRule>
    <cfRule type="expression" dxfId="708" priority="720" stopIfTrue="1">
      <formula>WEEKDAY(H$4)=6</formula>
    </cfRule>
  </conditionalFormatting>
  <conditionalFormatting sqref="J54">
    <cfRule type="expression" dxfId="707" priority="717" stopIfTrue="1">
      <formula>H$4&lt;TODAY()</formula>
    </cfRule>
    <cfRule type="expression" dxfId="706" priority="718" stopIfTrue="1">
      <formula>WEEKDAY(H$4)=6</formula>
    </cfRule>
  </conditionalFormatting>
  <conditionalFormatting sqref="I54">
    <cfRule type="expression" dxfId="705" priority="715" stopIfTrue="1">
      <formula>H$4&lt;TODAY()</formula>
    </cfRule>
    <cfRule type="expression" dxfId="704" priority="716" stopIfTrue="1">
      <formula>WEEKDAY(H$4)=6</formula>
    </cfRule>
  </conditionalFormatting>
  <conditionalFormatting sqref="I54">
    <cfRule type="expression" dxfId="703" priority="713" stopIfTrue="1">
      <formula>H$4&lt;TODAY()</formula>
    </cfRule>
    <cfRule type="expression" dxfId="702" priority="714" stopIfTrue="1">
      <formula>WEEKDAY(H$4)=6</formula>
    </cfRule>
  </conditionalFormatting>
  <conditionalFormatting sqref="I54">
    <cfRule type="expression" dxfId="701" priority="711" stopIfTrue="1">
      <formula>H$4&lt;TODAY()</formula>
    </cfRule>
    <cfRule type="expression" dxfId="700" priority="712" stopIfTrue="1">
      <formula>WEEKDAY(H$4)=6</formula>
    </cfRule>
  </conditionalFormatting>
  <conditionalFormatting sqref="I54">
    <cfRule type="expression" dxfId="699" priority="709" stopIfTrue="1">
      <formula>H$4&lt;TODAY()</formula>
    </cfRule>
    <cfRule type="expression" dxfId="698" priority="710" stopIfTrue="1">
      <formula>WEEKDAY(H$4)=6</formula>
    </cfRule>
  </conditionalFormatting>
  <conditionalFormatting sqref="I54">
    <cfRule type="expression" dxfId="697" priority="707" stopIfTrue="1">
      <formula>H$4&lt;TODAY()</formula>
    </cfRule>
    <cfRule type="expression" dxfId="696" priority="708" stopIfTrue="1">
      <formula>WEEKDAY(H$4)=6</formula>
    </cfRule>
  </conditionalFormatting>
  <conditionalFormatting sqref="I54">
    <cfRule type="expression" dxfId="695" priority="705" stopIfTrue="1">
      <formula>H$4&lt;TODAY()</formula>
    </cfRule>
    <cfRule type="expression" dxfId="694" priority="706" stopIfTrue="1">
      <formula>WEEKDAY(H$4)=6</formula>
    </cfRule>
  </conditionalFormatting>
  <conditionalFormatting sqref="I54">
    <cfRule type="expression" dxfId="693" priority="703" stopIfTrue="1">
      <formula>H$4&lt;TODAY()</formula>
    </cfRule>
    <cfRule type="expression" dxfId="692" priority="704" stopIfTrue="1">
      <formula>WEEKDAY(H$4)=6</formula>
    </cfRule>
  </conditionalFormatting>
  <conditionalFormatting sqref="I54">
    <cfRule type="expression" dxfId="691" priority="701" stopIfTrue="1">
      <formula>H$4&lt;TODAY()</formula>
    </cfRule>
    <cfRule type="expression" dxfId="690" priority="702" stopIfTrue="1">
      <formula>WEEKDAY(H$4)=6</formula>
    </cfRule>
  </conditionalFormatting>
  <conditionalFormatting sqref="I54">
    <cfRule type="expression" dxfId="689" priority="699" stopIfTrue="1">
      <formula>H$4&lt;TODAY()</formula>
    </cfRule>
    <cfRule type="expression" dxfId="688" priority="700" stopIfTrue="1">
      <formula>WEEKDAY(H$4)=6</formula>
    </cfRule>
  </conditionalFormatting>
  <conditionalFormatting sqref="I54">
    <cfRule type="expression" dxfId="687" priority="697" stopIfTrue="1">
      <formula>H$4&lt;TODAY()</formula>
    </cfRule>
    <cfRule type="expression" dxfId="686" priority="698" stopIfTrue="1">
      <formula>WEEKDAY(H$4)=6</formula>
    </cfRule>
  </conditionalFormatting>
  <conditionalFormatting sqref="I54">
    <cfRule type="expression" dxfId="685" priority="695" stopIfTrue="1">
      <formula>H$4&lt;TODAY()</formula>
    </cfRule>
    <cfRule type="expression" dxfId="684" priority="696" stopIfTrue="1">
      <formula>WEEKDAY(H$4)=6</formula>
    </cfRule>
  </conditionalFormatting>
  <conditionalFormatting sqref="I54">
    <cfRule type="expression" dxfId="683" priority="693" stopIfTrue="1">
      <formula>H$4&lt;TODAY()</formula>
    </cfRule>
    <cfRule type="expression" dxfId="682" priority="694" stopIfTrue="1">
      <formula>WEEKDAY(H$4)=6</formula>
    </cfRule>
  </conditionalFormatting>
  <conditionalFormatting sqref="I54">
    <cfRule type="expression" dxfId="681" priority="691" stopIfTrue="1">
      <formula>H$4&lt;TODAY()</formula>
    </cfRule>
    <cfRule type="expression" dxfId="680" priority="692" stopIfTrue="1">
      <formula>WEEKDAY(H$4)=6</formula>
    </cfRule>
  </conditionalFormatting>
  <conditionalFormatting sqref="I54">
    <cfRule type="expression" dxfId="679" priority="689" stopIfTrue="1">
      <formula>H$4&lt;TODAY()</formula>
    </cfRule>
    <cfRule type="expression" dxfId="678" priority="690" stopIfTrue="1">
      <formula>WEEKDAY(H$4)=6</formula>
    </cfRule>
  </conditionalFormatting>
  <conditionalFormatting sqref="I54">
    <cfRule type="expression" dxfId="677" priority="687" stopIfTrue="1">
      <formula>H$4&lt;TODAY()</formula>
    </cfRule>
    <cfRule type="expression" dxfId="676" priority="688" stopIfTrue="1">
      <formula>WEEKDAY(H$4)=6</formula>
    </cfRule>
  </conditionalFormatting>
  <conditionalFormatting sqref="I54">
    <cfRule type="expression" dxfId="675" priority="685" stopIfTrue="1">
      <formula>H$4&lt;TODAY()</formula>
    </cfRule>
    <cfRule type="expression" dxfId="674" priority="686" stopIfTrue="1">
      <formula>WEEKDAY(H$4)=6</formula>
    </cfRule>
  </conditionalFormatting>
  <conditionalFormatting sqref="I54">
    <cfRule type="expression" dxfId="673" priority="683" stopIfTrue="1">
      <formula>H$4&lt;TODAY()</formula>
    </cfRule>
    <cfRule type="expression" dxfId="672" priority="684" stopIfTrue="1">
      <formula>WEEKDAY(H$4)=6</formula>
    </cfRule>
  </conditionalFormatting>
  <conditionalFormatting sqref="I54">
    <cfRule type="expression" dxfId="671" priority="681" stopIfTrue="1">
      <formula>H$4&lt;TODAY()</formula>
    </cfRule>
    <cfRule type="expression" dxfId="670" priority="682" stopIfTrue="1">
      <formula>WEEKDAY(H$4)=6</formula>
    </cfRule>
  </conditionalFormatting>
  <conditionalFormatting sqref="I54">
    <cfRule type="expression" dxfId="669" priority="679" stopIfTrue="1">
      <formula>H$4&lt;TODAY()</formula>
    </cfRule>
    <cfRule type="expression" dxfId="668" priority="680" stopIfTrue="1">
      <formula>WEEKDAY(H$4)=6</formula>
    </cfRule>
  </conditionalFormatting>
  <conditionalFormatting sqref="I54">
    <cfRule type="expression" dxfId="667" priority="677" stopIfTrue="1">
      <formula>H$4&lt;TODAY()</formula>
    </cfRule>
    <cfRule type="expression" dxfId="666" priority="678" stopIfTrue="1">
      <formula>WEEKDAY(H$4)=6</formula>
    </cfRule>
  </conditionalFormatting>
  <conditionalFormatting sqref="I54">
    <cfRule type="expression" dxfId="665" priority="675" stopIfTrue="1">
      <formula>H$4&lt;TODAY()</formula>
    </cfRule>
    <cfRule type="expression" dxfId="664" priority="676" stopIfTrue="1">
      <formula>WEEKDAY(H$4)=6</formula>
    </cfRule>
  </conditionalFormatting>
  <conditionalFormatting sqref="I54">
    <cfRule type="expression" dxfId="663" priority="674" stopIfTrue="1">
      <formula>H$4&lt;TODAY()</formula>
    </cfRule>
  </conditionalFormatting>
  <conditionalFormatting sqref="I54">
    <cfRule type="expression" dxfId="662" priority="673" stopIfTrue="1">
      <formula>H$4&lt;TODAY()</formula>
    </cfRule>
  </conditionalFormatting>
  <conditionalFormatting sqref="I54">
    <cfRule type="expression" dxfId="661" priority="672" stopIfTrue="1">
      <formula>H$4&lt;TODAY()</formula>
    </cfRule>
  </conditionalFormatting>
  <conditionalFormatting sqref="I54">
    <cfRule type="expression" dxfId="660" priority="671" stopIfTrue="1">
      <formula>H$4&lt;TODAY()</formula>
    </cfRule>
  </conditionalFormatting>
  <conditionalFormatting sqref="I54">
    <cfRule type="expression" dxfId="659" priority="670" stopIfTrue="1">
      <formula>H$4&lt;TODAY()</formula>
    </cfRule>
  </conditionalFormatting>
  <conditionalFormatting sqref="I54">
    <cfRule type="expression" dxfId="658" priority="669" stopIfTrue="1">
      <formula>H$4&lt;TODAY()</formula>
    </cfRule>
  </conditionalFormatting>
  <conditionalFormatting sqref="I54">
    <cfRule type="expression" dxfId="657" priority="668" stopIfTrue="1">
      <formula>H$4&lt;TODAY()</formula>
    </cfRule>
  </conditionalFormatting>
  <conditionalFormatting sqref="I54">
    <cfRule type="expression" dxfId="656" priority="667" stopIfTrue="1">
      <formula>H$4&lt;TODAY()</formula>
    </cfRule>
  </conditionalFormatting>
  <conditionalFormatting sqref="I54">
    <cfRule type="expression" dxfId="655" priority="666" stopIfTrue="1">
      <formula>H$4&lt;TODAY()</formula>
    </cfRule>
  </conditionalFormatting>
  <conditionalFormatting sqref="I54">
    <cfRule type="expression" dxfId="654" priority="665" stopIfTrue="1">
      <formula>H$4&lt;TODAY()</formula>
    </cfRule>
  </conditionalFormatting>
  <conditionalFormatting sqref="I54">
    <cfRule type="expression" dxfId="653" priority="664" stopIfTrue="1">
      <formula>H$4&lt;TODAY()</formula>
    </cfRule>
  </conditionalFormatting>
  <conditionalFormatting sqref="I54">
    <cfRule type="expression" dxfId="652" priority="663" stopIfTrue="1">
      <formula>H$4&lt;TODAY()</formula>
    </cfRule>
  </conditionalFormatting>
  <conditionalFormatting sqref="I54">
    <cfRule type="expression" dxfId="651" priority="662" stopIfTrue="1">
      <formula>H$4&lt;TODAY()</formula>
    </cfRule>
  </conditionalFormatting>
  <conditionalFormatting sqref="I54">
    <cfRule type="expression" dxfId="650" priority="661" stopIfTrue="1">
      <formula>H$4&lt;TODAY()</formula>
    </cfRule>
  </conditionalFormatting>
  <conditionalFormatting sqref="I54">
    <cfRule type="expression" dxfId="649" priority="660" stopIfTrue="1">
      <formula>H$4&lt;TODAY()</formula>
    </cfRule>
  </conditionalFormatting>
  <conditionalFormatting sqref="I54">
    <cfRule type="expression" dxfId="648" priority="659" stopIfTrue="1">
      <formula>H$4&lt;TODAY()</formula>
    </cfRule>
  </conditionalFormatting>
  <conditionalFormatting sqref="I54">
    <cfRule type="expression" dxfId="647" priority="658" stopIfTrue="1">
      <formula>H$4&lt;TODAY()</formula>
    </cfRule>
  </conditionalFormatting>
  <conditionalFormatting sqref="I54">
    <cfRule type="expression" dxfId="646" priority="657" stopIfTrue="1">
      <formula>H$4&lt;TODAY()</formula>
    </cfRule>
  </conditionalFormatting>
  <conditionalFormatting sqref="I54">
    <cfRule type="expression" dxfId="645" priority="656" stopIfTrue="1">
      <formula>H$4&lt;TODAY()</formula>
    </cfRule>
  </conditionalFormatting>
  <conditionalFormatting sqref="I54">
    <cfRule type="expression" dxfId="644" priority="655" stopIfTrue="1">
      <formula>H$4&lt;TODAY()</formula>
    </cfRule>
  </conditionalFormatting>
  <conditionalFormatting sqref="I54">
    <cfRule type="expression" dxfId="643" priority="654" stopIfTrue="1">
      <formula>H$4&lt;TODAY()</formula>
    </cfRule>
  </conditionalFormatting>
  <conditionalFormatting sqref="I54">
    <cfRule type="expression" dxfId="642" priority="653" stopIfTrue="1">
      <formula>H$4&lt;TODAY()</formula>
    </cfRule>
  </conditionalFormatting>
  <conditionalFormatting sqref="I54">
    <cfRule type="expression" dxfId="641" priority="652" stopIfTrue="1">
      <formula>H$4&lt;TODAY()</formula>
    </cfRule>
  </conditionalFormatting>
  <conditionalFormatting sqref="I54">
    <cfRule type="expression" dxfId="640" priority="651" stopIfTrue="1">
      <formula>H$4&lt;TODAY()</formula>
    </cfRule>
  </conditionalFormatting>
  <conditionalFormatting sqref="I54">
    <cfRule type="expression" dxfId="639" priority="650" stopIfTrue="1">
      <formula>H$4&lt;TODAY()</formula>
    </cfRule>
  </conditionalFormatting>
  <conditionalFormatting sqref="I54">
    <cfRule type="expression" dxfId="638" priority="649" stopIfTrue="1">
      <formula>H$4&lt;TODAY()</formula>
    </cfRule>
  </conditionalFormatting>
  <conditionalFormatting sqref="I54">
    <cfRule type="expression" dxfId="637" priority="648" stopIfTrue="1">
      <formula>H$4&lt;TODAY()</formula>
    </cfRule>
  </conditionalFormatting>
  <conditionalFormatting sqref="I54">
    <cfRule type="expression" dxfId="636" priority="647" stopIfTrue="1">
      <formula>H$4&lt;TODAY()</formula>
    </cfRule>
  </conditionalFormatting>
  <conditionalFormatting sqref="I54">
    <cfRule type="expression" dxfId="635" priority="646" stopIfTrue="1">
      <formula>H$4&lt;TODAY()</formula>
    </cfRule>
  </conditionalFormatting>
  <conditionalFormatting sqref="I54">
    <cfRule type="expression" dxfId="634" priority="645" stopIfTrue="1">
      <formula>H$4&lt;TODAY()</formula>
    </cfRule>
  </conditionalFormatting>
  <conditionalFormatting sqref="I54">
    <cfRule type="expression" dxfId="633" priority="644" stopIfTrue="1">
      <formula>H$4&lt;TODAY()</formula>
    </cfRule>
  </conditionalFormatting>
  <conditionalFormatting sqref="I54">
    <cfRule type="expression" dxfId="632" priority="643" stopIfTrue="1">
      <formula>H$4&lt;TODAY()</formula>
    </cfRule>
  </conditionalFormatting>
  <conditionalFormatting sqref="I54">
    <cfRule type="expression" dxfId="631" priority="642" stopIfTrue="1">
      <formula>H$4&lt;TODAY()</formula>
    </cfRule>
  </conditionalFormatting>
  <conditionalFormatting sqref="I54">
    <cfRule type="expression" dxfId="630" priority="641" stopIfTrue="1">
      <formula>H$4&lt;TODAY()</formula>
    </cfRule>
  </conditionalFormatting>
  <conditionalFormatting sqref="I54">
    <cfRule type="expression" dxfId="629" priority="640" stopIfTrue="1">
      <formula>H$4&lt;TODAY()</formula>
    </cfRule>
  </conditionalFormatting>
  <conditionalFormatting sqref="I54">
    <cfRule type="expression" dxfId="628" priority="639" stopIfTrue="1">
      <formula>H$4&lt;TODAY()</formula>
    </cfRule>
  </conditionalFormatting>
  <conditionalFormatting sqref="I54">
    <cfRule type="expression" dxfId="627" priority="638" stopIfTrue="1">
      <formula>H$4&lt;TODAY()</formula>
    </cfRule>
  </conditionalFormatting>
  <conditionalFormatting sqref="I54">
    <cfRule type="expression" dxfId="626" priority="637" stopIfTrue="1">
      <formula>H$4&lt;TODAY()</formula>
    </cfRule>
  </conditionalFormatting>
  <conditionalFormatting sqref="I54">
    <cfRule type="expression" dxfId="625" priority="636" stopIfTrue="1">
      <formula>H$4&lt;TODAY()</formula>
    </cfRule>
  </conditionalFormatting>
  <conditionalFormatting sqref="I54">
    <cfRule type="expression" dxfId="624" priority="635" stopIfTrue="1">
      <formula>H$4&lt;TODAY()</formula>
    </cfRule>
  </conditionalFormatting>
  <conditionalFormatting sqref="I54">
    <cfRule type="expression" dxfId="623" priority="634" stopIfTrue="1">
      <formula>H$4&lt;TODAY()</formula>
    </cfRule>
  </conditionalFormatting>
  <conditionalFormatting sqref="I54">
    <cfRule type="expression" dxfId="622" priority="633" stopIfTrue="1">
      <formula>H$4&lt;TODAY()</formula>
    </cfRule>
  </conditionalFormatting>
  <conditionalFormatting sqref="I54">
    <cfRule type="expression" dxfId="621" priority="632" stopIfTrue="1">
      <formula>H$4&lt;TODAY()</formula>
    </cfRule>
  </conditionalFormatting>
  <conditionalFormatting sqref="I54">
    <cfRule type="expression" dxfId="620" priority="631" stopIfTrue="1">
      <formula>H$4&lt;TODAY()</formula>
    </cfRule>
  </conditionalFormatting>
  <conditionalFormatting sqref="I54">
    <cfRule type="expression" dxfId="619" priority="630" stopIfTrue="1">
      <formula>H$4&lt;TODAY()</formula>
    </cfRule>
  </conditionalFormatting>
  <conditionalFormatting sqref="I54">
    <cfRule type="expression" dxfId="618" priority="629" stopIfTrue="1">
      <formula>H$4&lt;TODAY()</formula>
    </cfRule>
  </conditionalFormatting>
  <conditionalFormatting sqref="I54">
    <cfRule type="expression" dxfId="617" priority="628" stopIfTrue="1">
      <formula>H$4&lt;TODAY()</formula>
    </cfRule>
  </conditionalFormatting>
  <conditionalFormatting sqref="I54">
    <cfRule type="expression" dxfId="616" priority="627" stopIfTrue="1">
      <formula>H$4&lt;TODAY()</formula>
    </cfRule>
  </conditionalFormatting>
  <conditionalFormatting sqref="I54">
    <cfRule type="expression" dxfId="615" priority="626" stopIfTrue="1">
      <formula>H$4&lt;TODAY()</formula>
    </cfRule>
  </conditionalFormatting>
  <conditionalFormatting sqref="I54">
    <cfRule type="expression" dxfId="614" priority="625" stopIfTrue="1">
      <formula>H$4&lt;TODAY()</formula>
    </cfRule>
  </conditionalFormatting>
  <conditionalFormatting sqref="I54">
    <cfRule type="expression" dxfId="613" priority="624" stopIfTrue="1">
      <formula>H$4&lt;TODAY()</formula>
    </cfRule>
  </conditionalFormatting>
  <conditionalFormatting sqref="I54">
    <cfRule type="expression" dxfId="612" priority="623" stopIfTrue="1">
      <formula>H$4&lt;TODAY()</formula>
    </cfRule>
  </conditionalFormatting>
  <conditionalFormatting sqref="I54">
    <cfRule type="expression" dxfId="611" priority="622" stopIfTrue="1">
      <formula>H$4&lt;TODAY()</formula>
    </cfRule>
  </conditionalFormatting>
  <conditionalFormatting sqref="I54">
    <cfRule type="expression" dxfId="610" priority="621" stopIfTrue="1">
      <formula>H$4&lt;TODAY()</formula>
    </cfRule>
  </conditionalFormatting>
  <conditionalFormatting sqref="I54">
    <cfRule type="expression" dxfId="609" priority="620" stopIfTrue="1">
      <formula>H$4&lt;TODAY()</formula>
    </cfRule>
  </conditionalFormatting>
  <conditionalFormatting sqref="I54">
    <cfRule type="expression" dxfId="608" priority="619" stopIfTrue="1">
      <formula>H$4&lt;TODAY()</formula>
    </cfRule>
  </conditionalFormatting>
  <conditionalFormatting sqref="I54">
    <cfRule type="expression" dxfId="607" priority="618" stopIfTrue="1">
      <formula>H$4&lt;TODAY()</formula>
    </cfRule>
  </conditionalFormatting>
  <conditionalFormatting sqref="I54">
    <cfRule type="expression" dxfId="606" priority="617" stopIfTrue="1">
      <formula>H$4&lt;TODAY()</formula>
    </cfRule>
  </conditionalFormatting>
  <conditionalFormatting sqref="I54">
    <cfRule type="expression" dxfId="605" priority="616" stopIfTrue="1">
      <formula>H$4&lt;TODAY()</formula>
    </cfRule>
  </conditionalFormatting>
  <conditionalFormatting sqref="I54">
    <cfRule type="expression" dxfId="604" priority="615" stopIfTrue="1">
      <formula>H$4&lt;TODAY()</formula>
    </cfRule>
  </conditionalFormatting>
  <conditionalFormatting sqref="I54">
    <cfRule type="expression" dxfId="603" priority="614" stopIfTrue="1">
      <formula>H$4&lt;TODAY()</formula>
    </cfRule>
  </conditionalFormatting>
  <conditionalFormatting sqref="I54">
    <cfRule type="expression" dxfId="602" priority="613" stopIfTrue="1">
      <formula>H$4&lt;TODAY()</formula>
    </cfRule>
  </conditionalFormatting>
  <conditionalFormatting sqref="I54">
    <cfRule type="expression" dxfId="601" priority="612" stopIfTrue="1">
      <formula>H$4&lt;TODAY()</formula>
    </cfRule>
  </conditionalFormatting>
  <conditionalFormatting sqref="I54">
    <cfRule type="expression" dxfId="600" priority="611" stopIfTrue="1">
      <formula>H$4&lt;TODAY()</formula>
    </cfRule>
  </conditionalFormatting>
  <conditionalFormatting sqref="I54">
    <cfRule type="expression" dxfId="599" priority="610" stopIfTrue="1">
      <formula>H$4&lt;TODAY()</formula>
    </cfRule>
  </conditionalFormatting>
  <conditionalFormatting sqref="I54">
    <cfRule type="expression" dxfId="598" priority="609" stopIfTrue="1">
      <formula>H$4&lt;TODAY()</formula>
    </cfRule>
  </conditionalFormatting>
  <conditionalFormatting sqref="I54">
    <cfRule type="expression" dxfId="597" priority="608" stopIfTrue="1">
      <formula>H$4&lt;TODAY()</formula>
    </cfRule>
  </conditionalFormatting>
  <conditionalFormatting sqref="I54">
    <cfRule type="expression" dxfId="596" priority="607" stopIfTrue="1">
      <formula>H$4&lt;TODAY()</formula>
    </cfRule>
  </conditionalFormatting>
  <conditionalFormatting sqref="I54">
    <cfRule type="expression" dxfId="595" priority="606" stopIfTrue="1">
      <formula>H$4&lt;TODAY()</formula>
    </cfRule>
  </conditionalFormatting>
  <conditionalFormatting sqref="I54">
    <cfRule type="expression" dxfId="594" priority="605" stopIfTrue="1">
      <formula>H$4&lt;TODAY()</formula>
    </cfRule>
  </conditionalFormatting>
  <conditionalFormatting sqref="I54">
    <cfRule type="expression" dxfId="593" priority="604" stopIfTrue="1">
      <formula>H$4&lt;TODAY()</formula>
    </cfRule>
  </conditionalFormatting>
  <conditionalFormatting sqref="I54">
    <cfRule type="expression" dxfId="592" priority="603" stopIfTrue="1">
      <formula>H$4&lt;TODAY()</formula>
    </cfRule>
  </conditionalFormatting>
  <conditionalFormatting sqref="I54">
    <cfRule type="expression" dxfId="591" priority="602" stopIfTrue="1">
      <formula>H$4&lt;TODAY()</formula>
    </cfRule>
  </conditionalFormatting>
  <conditionalFormatting sqref="I54">
    <cfRule type="expression" dxfId="590" priority="601" stopIfTrue="1">
      <formula>H$4&lt;TODAY()</formula>
    </cfRule>
  </conditionalFormatting>
  <conditionalFormatting sqref="I54">
    <cfRule type="expression" dxfId="589" priority="600" stopIfTrue="1">
      <formula>H$4&lt;TODAY()</formula>
    </cfRule>
  </conditionalFormatting>
  <conditionalFormatting sqref="I54">
    <cfRule type="expression" dxfId="588" priority="599" stopIfTrue="1">
      <formula>H$4&lt;TODAY()</formula>
    </cfRule>
  </conditionalFormatting>
  <conditionalFormatting sqref="I54">
    <cfRule type="expression" dxfId="587" priority="598" stopIfTrue="1">
      <formula>H$4&lt;TODAY()</formula>
    </cfRule>
  </conditionalFormatting>
  <conditionalFormatting sqref="I54">
    <cfRule type="expression" dxfId="586" priority="597" stopIfTrue="1">
      <formula>H$4&lt;TODAY()</formula>
    </cfRule>
  </conditionalFormatting>
  <conditionalFormatting sqref="I54">
    <cfRule type="expression" dxfId="585" priority="596" stopIfTrue="1">
      <formula>H$4&lt;TODAY()</formula>
    </cfRule>
  </conditionalFormatting>
  <conditionalFormatting sqref="I54">
    <cfRule type="expression" dxfId="584" priority="595" stopIfTrue="1">
      <formula>H$4&lt;TODAY()</formula>
    </cfRule>
  </conditionalFormatting>
  <conditionalFormatting sqref="I54">
    <cfRule type="expression" dxfId="583" priority="594" stopIfTrue="1">
      <formula>H$4&lt;TODAY()</formula>
    </cfRule>
  </conditionalFormatting>
  <conditionalFormatting sqref="I54">
    <cfRule type="expression" dxfId="582" priority="593" stopIfTrue="1">
      <formula>H$4&lt;TODAY()</formula>
    </cfRule>
  </conditionalFormatting>
  <conditionalFormatting sqref="I54">
    <cfRule type="expression" dxfId="581" priority="592" stopIfTrue="1">
      <formula>H$4&lt;TODAY()</formula>
    </cfRule>
  </conditionalFormatting>
  <conditionalFormatting sqref="I54">
    <cfRule type="expression" dxfId="580" priority="591" stopIfTrue="1">
      <formula>H$4&lt;TODAY()</formula>
    </cfRule>
  </conditionalFormatting>
  <conditionalFormatting sqref="I54">
    <cfRule type="expression" dxfId="579" priority="590" stopIfTrue="1">
      <formula>H$4&lt;TODAY()</formula>
    </cfRule>
  </conditionalFormatting>
  <conditionalFormatting sqref="I54">
    <cfRule type="expression" dxfId="578" priority="589" stopIfTrue="1">
      <formula>H$4&lt;TODAY()</formula>
    </cfRule>
  </conditionalFormatting>
  <conditionalFormatting sqref="I54">
    <cfRule type="expression" dxfId="577" priority="588" stopIfTrue="1">
      <formula>H$4&lt;TODAY()</formula>
    </cfRule>
  </conditionalFormatting>
  <conditionalFormatting sqref="I54">
    <cfRule type="expression" dxfId="576" priority="587" stopIfTrue="1">
      <formula>H$4&lt;TODAY()</formula>
    </cfRule>
  </conditionalFormatting>
  <conditionalFormatting sqref="I54">
    <cfRule type="expression" dxfId="575" priority="586" stopIfTrue="1">
      <formula>H$4&lt;TODAY()</formula>
    </cfRule>
  </conditionalFormatting>
  <conditionalFormatting sqref="I54">
    <cfRule type="expression" dxfId="574" priority="585" stopIfTrue="1">
      <formula>H$4&lt;TODAY()</formula>
    </cfRule>
  </conditionalFormatting>
  <conditionalFormatting sqref="I54">
    <cfRule type="expression" dxfId="573" priority="584" stopIfTrue="1">
      <formula>H$4&lt;TODAY()</formula>
    </cfRule>
  </conditionalFormatting>
  <conditionalFormatting sqref="I54">
    <cfRule type="expression" dxfId="572" priority="583" stopIfTrue="1">
      <formula>H$4&lt;TODAY()</formula>
    </cfRule>
  </conditionalFormatting>
  <conditionalFormatting sqref="I54">
    <cfRule type="expression" dxfId="571" priority="582" stopIfTrue="1">
      <formula>H$4&lt;TODAY()</formula>
    </cfRule>
  </conditionalFormatting>
  <conditionalFormatting sqref="I54">
    <cfRule type="expression" dxfId="570" priority="581" stopIfTrue="1">
      <formula>H$4&lt;TODAY()</formula>
    </cfRule>
  </conditionalFormatting>
  <conditionalFormatting sqref="I54">
    <cfRule type="expression" dxfId="569" priority="580" stopIfTrue="1">
      <formula>H$4&lt;TODAY()</formula>
    </cfRule>
  </conditionalFormatting>
  <conditionalFormatting sqref="I54">
    <cfRule type="expression" dxfId="568" priority="579" stopIfTrue="1">
      <formula>H$4&lt;TODAY()</formula>
    </cfRule>
  </conditionalFormatting>
  <conditionalFormatting sqref="I54">
    <cfRule type="expression" dxfId="567" priority="578" stopIfTrue="1">
      <formula>H$4&lt;TODAY()</formula>
    </cfRule>
  </conditionalFormatting>
  <conditionalFormatting sqref="I54">
    <cfRule type="expression" dxfId="566" priority="577" stopIfTrue="1">
      <formula>H$4&lt;TODAY()</formula>
    </cfRule>
  </conditionalFormatting>
  <conditionalFormatting sqref="I54">
    <cfRule type="expression" dxfId="565" priority="576" stopIfTrue="1">
      <formula>H$4&lt;TODAY()</formula>
    </cfRule>
  </conditionalFormatting>
  <conditionalFormatting sqref="I54">
    <cfRule type="expression" dxfId="564" priority="575" stopIfTrue="1">
      <formula>H$4&lt;TODAY()</formula>
    </cfRule>
  </conditionalFormatting>
  <conditionalFormatting sqref="I54">
    <cfRule type="expression" dxfId="563" priority="574" stopIfTrue="1">
      <formula>H$4&lt;TODAY()</formula>
    </cfRule>
  </conditionalFormatting>
  <conditionalFormatting sqref="I54">
    <cfRule type="expression" dxfId="562" priority="573" stopIfTrue="1">
      <formula>H$4&lt;TODAY()</formula>
    </cfRule>
  </conditionalFormatting>
  <conditionalFormatting sqref="I54">
    <cfRule type="expression" dxfId="561" priority="572" stopIfTrue="1">
      <formula>H$4&lt;TODAY()</formula>
    </cfRule>
  </conditionalFormatting>
  <conditionalFormatting sqref="I54">
    <cfRule type="expression" dxfId="560" priority="571" stopIfTrue="1">
      <formula>H$4&lt;TODAY()</formula>
    </cfRule>
  </conditionalFormatting>
  <conditionalFormatting sqref="I54">
    <cfRule type="expression" dxfId="559" priority="570" stopIfTrue="1">
      <formula>H$4&lt;TODAY()</formula>
    </cfRule>
  </conditionalFormatting>
  <conditionalFormatting sqref="I54">
    <cfRule type="expression" dxfId="558" priority="569" stopIfTrue="1">
      <formula>H$4&lt;TODAY()</formula>
    </cfRule>
  </conditionalFormatting>
  <conditionalFormatting sqref="I54">
    <cfRule type="expression" dxfId="557" priority="568" stopIfTrue="1">
      <formula>H$4&lt;TODAY()</formula>
    </cfRule>
  </conditionalFormatting>
  <conditionalFormatting sqref="I54">
    <cfRule type="expression" dxfId="556" priority="567" stopIfTrue="1">
      <formula>H$4&lt;TODAY()</formula>
    </cfRule>
  </conditionalFormatting>
  <conditionalFormatting sqref="I54">
    <cfRule type="expression" dxfId="555" priority="566" stopIfTrue="1">
      <formula>H$4&lt;TODAY()</formula>
    </cfRule>
  </conditionalFormatting>
  <conditionalFormatting sqref="I54">
    <cfRule type="expression" dxfId="554" priority="565" stopIfTrue="1">
      <formula>H$4&lt;TODAY()</formula>
    </cfRule>
  </conditionalFormatting>
  <conditionalFormatting sqref="I54">
    <cfRule type="expression" dxfId="553" priority="564" stopIfTrue="1">
      <formula>H$4&lt;TODAY()</formula>
    </cfRule>
  </conditionalFormatting>
  <conditionalFormatting sqref="I54">
    <cfRule type="expression" dxfId="552" priority="563" stopIfTrue="1">
      <formula>H$4&lt;TODAY()</formula>
    </cfRule>
  </conditionalFormatting>
  <conditionalFormatting sqref="I54">
    <cfRule type="expression" dxfId="551" priority="562" stopIfTrue="1">
      <formula>H$4&lt;TODAY()</formula>
    </cfRule>
  </conditionalFormatting>
  <conditionalFormatting sqref="I54">
    <cfRule type="expression" dxfId="550" priority="561" stopIfTrue="1">
      <formula>H$4&lt;TODAY()</formula>
    </cfRule>
  </conditionalFormatting>
  <conditionalFormatting sqref="I54">
    <cfRule type="expression" dxfId="549" priority="560" stopIfTrue="1">
      <formula>H$4&lt;TODAY()</formula>
    </cfRule>
  </conditionalFormatting>
  <conditionalFormatting sqref="I54">
    <cfRule type="expression" dxfId="548" priority="559" stopIfTrue="1">
      <formula>H$4&lt;TODAY()</formula>
    </cfRule>
  </conditionalFormatting>
  <conditionalFormatting sqref="I54">
    <cfRule type="expression" dxfId="547" priority="558" stopIfTrue="1">
      <formula>H$4&lt;TODAY()</formula>
    </cfRule>
  </conditionalFormatting>
  <conditionalFormatting sqref="I54">
    <cfRule type="expression" dxfId="546" priority="557" stopIfTrue="1">
      <formula>H$4&lt;TODAY()</formula>
    </cfRule>
  </conditionalFormatting>
  <conditionalFormatting sqref="I54">
    <cfRule type="expression" dxfId="545" priority="556" stopIfTrue="1">
      <formula>H$4&lt;TODAY()</formula>
    </cfRule>
  </conditionalFormatting>
  <conditionalFormatting sqref="I54">
    <cfRule type="expression" dxfId="544" priority="555" stopIfTrue="1">
      <formula>H$4&lt;TODAY()</formula>
    </cfRule>
  </conditionalFormatting>
  <conditionalFormatting sqref="I54">
    <cfRule type="expression" dxfId="543" priority="554" stopIfTrue="1">
      <formula>H$4&lt;TODAY()</formula>
    </cfRule>
  </conditionalFormatting>
  <conditionalFormatting sqref="I54">
    <cfRule type="expression" dxfId="542" priority="553" stopIfTrue="1">
      <formula>H$4&lt;TODAY()</formula>
    </cfRule>
  </conditionalFormatting>
  <conditionalFormatting sqref="I54">
    <cfRule type="expression" dxfId="541" priority="551" stopIfTrue="1">
      <formula>H$4&lt;TODAY()</formula>
    </cfRule>
    <cfRule type="expression" dxfId="540" priority="552" stopIfTrue="1">
      <formula>WEEKDAY(H$4)=6</formula>
    </cfRule>
  </conditionalFormatting>
  <conditionalFormatting sqref="I54">
    <cfRule type="expression" dxfId="539" priority="549" stopIfTrue="1">
      <formula>H$4&lt;TODAY()</formula>
    </cfRule>
    <cfRule type="expression" dxfId="538" priority="550" stopIfTrue="1">
      <formula>WEEKDAY(H$4)=6</formula>
    </cfRule>
  </conditionalFormatting>
  <conditionalFormatting sqref="I54">
    <cfRule type="expression" dxfId="537" priority="547" stopIfTrue="1">
      <formula>H$4&lt;TODAY()</formula>
    </cfRule>
    <cfRule type="expression" dxfId="536" priority="548" stopIfTrue="1">
      <formula>WEEKDAY(H$4)=6</formula>
    </cfRule>
  </conditionalFormatting>
  <conditionalFormatting sqref="I54">
    <cfRule type="expression" dxfId="535" priority="545" stopIfTrue="1">
      <formula>H$4&lt;TODAY()</formula>
    </cfRule>
    <cfRule type="expression" dxfId="534" priority="546" stopIfTrue="1">
      <formula>WEEKDAY(H$4)=6</formula>
    </cfRule>
  </conditionalFormatting>
  <conditionalFormatting sqref="I54">
    <cfRule type="expression" dxfId="533" priority="543" stopIfTrue="1">
      <formula>H$4&lt;TODAY()</formula>
    </cfRule>
    <cfRule type="expression" dxfId="532" priority="544" stopIfTrue="1">
      <formula>WEEKDAY(H$4)=6</formula>
    </cfRule>
  </conditionalFormatting>
  <conditionalFormatting sqref="I54">
    <cfRule type="expression" dxfId="531" priority="541" stopIfTrue="1">
      <formula>H$4&lt;TODAY()</formula>
    </cfRule>
    <cfRule type="expression" dxfId="530" priority="542" stopIfTrue="1">
      <formula>WEEKDAY(H$4)=6</formula>
    </cfRule>
  </conditionalFormatting>
  <conditionalFormatting sqref="I54">
    <cfRule type="expression" dxfId="529" priority="539" stopIfTrue="1">
      <formula>H$4&lt;TODAY()</formula>
    </cfRule>
    <cfRule type="expression" dxfId="528" priority="540" stopIfTrue="1">
      <formula>WEEKDAY(H$4)=6</formula>
    </cfRule>
  </conditionalFormatting>
  <conditionalFormatting sqref="I54">
    <cfRule type="expression" dxfId="527" priority="537" stopIfTrue="1">
      <formula>H$4&lt;TODAY()</formula>
    </cfRule>
    <cfRule type="expression" dxfId="526" priority="538" stopIfTrue="1">
      <formula>WEEKDAY(H$4)=6</formula>
    </cfRule>
  </conditionalFormatting>
  <conditionalFormatting sqref="I54">
    <cfRule type="expression" dxfId="525" priority="535" stopIfTrue="1">
      <formula>H$4&lt;TODAY()</formula>
    </cfRule>
    <cfRule type="expression" dxfId="524" priority="536" stopIfTrue="1">
      <formula>WEEKDAY(H$4)=6</formula>
    </cfRule>
  </conditionalFormatting>
  <conditionalFormatting sqref="I54">
    <cfRule type="expression" dxfId="523" priority="533" stopIfTrue="1">
      <formula>H$4&lt;TODAY()</formula>
    </cfRule>
    <cfRule type="expression" dxfId="522" priority="534" stopIfTrue="1">
      <formula>WEEKDAY(H$4)=6</formula>
    </cfRule>
  </conditionalFormatting>
  <conditionalFormatting sqref="I54">
    <cfRule type="expression" dxfId="521" priority="531" stopIfTrue="1">
      <formula>H$4&lt;TODAY()</formula>
    </cfRule>
    <cfRule type="expression" dxfId="520" priority="532" stopIfTrue="1">
      <formula>WEEKDAY(H$4)=6</formula>
    </cfRule>
  </conditionalFormatting>
  <conditionalFormatting sqref="I54">
    <cfRule type="expression" dxfId="519" priority="529" stopIfTrue="1">
      <formula>H$4&lt;TODAY()</formula>
    </cfRule>
    <cfRule type="expression" dxfId="518" priority="530" stopIfTrue="1">
      <formula>WEEKDAY(H$4)=6</formula>
    </cfRule>
  </conditionalFormatting>
  <conditionalFormatting sqref="I54">
    <cfRule type="expression" dxfId="517" priority="527" stopIfTrue="1">
      <formula>H$4&lt;TODAY()</formula>
    </cfRule>
    <cfRule type="expression" dxfId="516" priority="528" stopIfTrue="1">
      <formula>WEEKDAY(H$4)=6</formula>
    </cfRule>
  </conditionalFormatting>
  <conditionalFormatting sqref="I54">
    <cfRule type="expression" dxfId="515" priority="525" stopIfTrue="1">
      <formula>H$4&lt;TODAY()</formula>
    </cfRule>
    <cfRule type="expression" dxfId="514" priority="526" stopIfTrue="1">
      <formula>WEEKDAY(H$4)=6</formula>
    </cfRule>
  </conditionalFormatting>
  <conditionalFormatting sqref="I54">
    <cfRule type="expression" dxfId="513" priority="523" stopIfTrue="1">
      <formula>H$4&lt;TODAY()</formula>
    </cfRule>
    <cfRule type="expression" dxfId="512" priority="524" stopIfTrue="1">
      <formula>WEEKDAY(H$4)=6</formula>
    </cfRule>
  </conditionalFormatting>
  <conditionalFormatting sqref="I54">
    <cfRule type="expression" dxfId="511" priority="521" stopIfTrue="1">
      <formula>H$4&lt;TODAY()</formula>
    </cfRule>
    <cfRule type="expression" dxfId="510" priority="522" stopIfTrue="1">
      <formula>WEEKDAY(H$4)=6</formula>
    </cfRule>
  </conditionalFormatting>
  <conditionalFormatting sqref="I54">
    <cfRule type="expression" dxfId="509" priority="519" stopIfTrue="1">
      <formula>H$4&lt;TODAY()</formula>
    </cfRule>
    <cfRule type="expression" dxfId="508" priority="520" stopIfTrue="1">
      <formula>WEEKDAY(H$4)=6</formula>
    </cfRule>
  </conditionalFormatting>
  <conditionalFormatting sqref="I54">
    <cfRule type="expression" dxfId="507" priority="517" stopIfTrue="1">
      <formula>H$4&lt;TODAY()</formula>
    </cfRule>
    <cfRule type="expression" dxfId="506" priority="518" stopIfTrue="1">
      <formula>WEEKDAY(H$4)=6</formula>
    </cfRule>
  </conditionalFormatting>
  <conditionalFormatting sqref="I54">
    <cfRule type="expression" dxfId="505" priority="515" stopIfTrue="1">
      <formula>H$4&lt;TODAY()</formula>
    </cfRule>
    <cfRule type="expression" dxfId="504" priority="516" stopIfTrue="1">
      <formula>WEEKDAY(H$4)=6</formula>
    </cfRule>
  </conditionalFormatting>
  <conditionalFormatting sqref="I54">
    <cfRule type="expression" dxfId="503" priority="513" stopIfTrue="1">
      <formula>H$4&lt;TODAY()</formula>
    </cfRule>
    <cfRule type="expression" dxfId="502" priority="514" stopIfTrue="1">
      <formula>WEEKDAY(H$4)=6</formula>
    </cfRule>
  </conditionalFormatting>
  <conditionalFormatting sqref="I54">
    <cfRule type="expression" dxfId="501" priority="511" stopIfTrue="1">
      <formula>H$4&lt;TODAY()</formula>
    </cfRule>
    <cfRule type="expression" dxfId="500" priority="512" stopIfTrue="1">
      <formula>WEEKDAY(H$4)=6</formula>
    </cfRule>
  </conditionalFormatting>
  <conditionalFormatting sqref="J55">
    <cfRule type="expression" dxfId="499" priority="509" stopIfTrue="1">
      <formula>H$4&lt;TODAY()</formula>
    </cfRule>
    <cfRule type="expression" dxfId="498" priority="510" stopIfTrue="1">
      <formula>WEEKDAY(H$4)=6</formula>
    </cfRule>
  </conditionalFormatting>
  <conditionalFormatting sqref="I55">
    <cfRule type="expression" dxfId="497" priority="508" stopIfTrue="1">
      <formula>H$4&lt;TODAY()</formula>
    </cfRule>
  </conditionalFormatting>
  <conditionalFormatting sqref="I55">
    <cfRule type="expression" dxfId="496" priority="506" stopIfTrue="1">
      <formula>H$4&lt;TODAY()</formula>
    </cfRule>
    <cfRule type="expression" dxfId="495" priority="507" stopIfTrue="1">
      <formula>WEEKDAY(H$4)=6</formula>
    </cfRule>
  </conditionalFormatting>
  <conditionalFormatting sqref="I55">
    <cfRule type="expression" dxfId="494" priority="504" stopIfTrue="1">
      <formula>H$4&lt;TODAY()</formula>
    </cfRule>
    <cfRule type="expression" dxfId="493" priority="505" stopIfTrue="1">
      <formula>WEEKDAY(H$4)=6</formula>
    </cfRule>
  </conditionalFormatting>
  <conditionalFormatting sqref="I55">
    <cfRule type="expression" dxfId="492" priority="502" stopIfTrue="1">
      <formula>H$4&lt;TODAY()</formula>
    </cfRule>
    <cfRule type="expression" dxfId="491" priority="503" stopIfTrue="1">
      <formula>WEEKDAY(H$4)=6</formula>
    </cfRule>
  </conditionalFormatting>
  <conditionalFormatting sqref="I55">
    <cfRule type="expression" dxfId="490" priority="500" stopIfTrue="1">
      <formula>H$4&lt;TODAY()</formula>
    </cfRule>
    <cfRule type="expression" dxfId="489" priority="501" stopIfTrue="1">
      <formula>WEEKDAY(H$4)=6</formula>
    </cfRule>
  </conditionalFormatting>
  <conditionalFormatting sqref="I55">
    <cfRule type="expression" dxfId="488" priority="498" stopIfTrue="1">
      <formula>H$4&lt;TODAY()</formula>
    </cfRule>
    <cfRule type="expression" dxfId="487" priority="499" stopIfTrue="1">
      <formula>WEEKDAY(H$4)=6</formula>
    </cfRule>
  </conditionalFormatting>
  <conditionalFormatting sqref="I55">
    <cfRule type="expression" dxfId="486" priority="496" stopIfTrue="1">
      <formula>H$4&lt;TODAY()</formula>
    </cfRule>
    <cfRule type="expression" dxfId="485" priority="497" stopIfTrue="1">
      <formula>WEEKDAY(H$4)=6</formula>
    </cfRule>
  </conditionalFormatting>
  <conditionalFormatting sqref="I55">
    <cfRule type="expression" dxfId="484" priority="494" stopIfTrue="1">
      <formula>H$4&lt;TODAY()</formula>
    </cfRule>
    <cfRule type="expression" dxfId="483" priority="495" stopIfTrue="1">
      <formula>WEEKDAY(H$4)=6</formula>
    </cfRule>
  </conditionalFormatting>
  <conditionalFormatting sqref="I55">
    <cfRule type="expression" dxfId="482" priority="492" stopIfTrue="1">
      <formula>H$4&lt;TODAY()</formula>
    </cfRule>
    <cfRule type="expression" dxfId="481" priority="493" stopIfTrue="1">
      <formula>WEEKDAY(H$4)=6</formula>
    </cfRule>
  </conditionalFormatting>
  <conditionalFormatting sqref="I55">
    <cfRule type="expression" dxfId="480" priority="490" stopIfTrue="1">
      <formula>H$4&lt;TODAY()</formula>
    </cfRule>
    <cfRule type="expression" dxfId="479" priority="491" stopIfTrue="1">
      <formula>WEEKDAY(H$4)=6</formula>
    </cfRule>
  </conditionalFormatting>
  <conditionalFormatting sqref="I55">
    <cfRule type="expression" dxfId="478" priority="489" stopIfTrue="1">
      <formula>H$4&lt;TODAY()</formula>
    </cfRule>
  </conditionalFormatting>
  <conditionalFormatting sqref="I55">
    <cfRule type="expression" dxfId="477" priority="488" stopIfTrue="1">
      <formula>H$4&lt;TODAY()</formula>
    </cfRule>
  </conditionalFormatting>
  <conditionalFormatting sqref="I55">
    <cfRule type="expression" dxfId="476" priority="487" stopIfTrue="1">
      <formula>H$4&lt;TODAY()</formula>
    </cfRule>
  </conditionalFormatting>
  <conditionalFormatting sqref="I55">
    <cfRule type="expression" dxfId="475" priority="486" stopIfTrue="1">
      <formula>H$4&lt;TODAY()</formula>
    </cfRule>
  </conditionalFormatting>
  <conditionalFormatting sqref="I55">
    <cfRule type="expression" dxfId="474" priority="485" stopIfTrue="1">
      <formula>H$4&lt;TODAY()</formula>
    </cfRule>
  </conditionalFormatting>
  <conditionalFormatting sqref="I55">
    <cfRule type="expression" dxfId="473" priority="484" stopIfTrue="1">
      <formula>H$4&lt;TODAY()</formula>
    </cfRule>
  </conditionalFormatting>
  <conditionalFormatting sqref="I55">
    <cfRule type="expression" dxfId="472" priority="483" stopIfTrue="1">
      <formula>H$4&lt;TODAY()</formula>
    </cfRule>
  </conditionalFormatting>
  <conditionalFormatting sqref="I55">
    <cfRule type="expression" dxfId="471" priority="482" stopIfTrue="1">
      <formula>H$4&lt;TODAY()</formula>
    </cfRule>
  </conditionalFormatting>
  <conditionalFormatting sqref="I55">
    <cfRule type="expression" dxfId="470" priority="481" stopIfTrue="1">
      <formula>H$4&lt;TODAY()</formula>
    </cfRule>
  </conditionalFormatting>
  <conditionalFormatting sqref="I55">
    <cfRule type="expression" dxfId="469" priority="480" stopIfTrue="1">
      <formula>H$4&lt;TODAY()</formula>
    </cfRule>
  </conditionalFormatting>
  <conditionalFormatting sqref="I55">
    <cfRule type="expression" dxfId="468" priority="479" stopIfTrue="1">
      <formula>H$4&lt;TODAY()</formula>
    </cfRule>
  </conditionalFormatting>
  <conditionalFormatting sqref="I55">
    <cfRule type="expression" dxfId="467" priority="478" stopIfTrue="1">
      <formula>H$4&lt;TODAY()</formula>
    </cfRule>
  </conditionalFormatting>
  <conditionalFormatting sqref="I55">
    <cfRule type="expression" dxfId="466" priority="477" stopIfTrue="1">
      <formula>H$4&lt;TODAY()</formula>
    </cfRule>
  </conditionalFormatting>
  <conditionalFormatting sqref="I55">
    <cfRule type="expression" dxfId="465" priority="476" stopIfTrue="1">
      <formula>H$4&lt;TODAY()</formula>
    </cfRule>
  </conditionalFormatting>
  <conditionalFormatting sqref="I55">
    <cfRule type="expression" dxfId="464" priority="475" stopIfTrue="1">
      <formula>H$4&lt;TODAY()</formula>
    </cfRule>
  </conditionalFormatting>
  <conditionalFormatting sqref="I55">
    <cfRule type="expression" dxfId="463" priority="474" stopIfTrue="1">
      <formula>H$4&lt;TODAY()</formula>
    </cfRule>
  </conditionalFormatting>
  <conditionalFormatting sqref="I55">
    <cfRule type="expression" dxfId="462" priority="473" stopIfTrue="1">
      <formula>H$4&lt;TODAY()</formula>
    </cfRule>
  </conditionalFormatting>
  <conditionalFormatting sqref="I55">
    <cfRule type="expression" dxfId="461" priority="472" stopIfTrue="1">
      <formula>H$4&lt;TODAY()</formula>
    </cfRule>
  </conditionalFormatting>
  <conditionalFormatting sqref="I55">
    <cfRule type="expression" dxfId="460" priority="471" stopIfTrue="1">
      <formula>H$4&lt;TODAY()</formula>
    </cfRule>
  </conditionalFormatting>
  <conditionalFormatting sqref="I55">
    <cfRule type="expression" dxfId="459" priority="470" stopIfTrue="1">
      <formula>H$4&lt;TODAY()</formula>
    </cfRule>
  </conditionalFormatting>
  <conditionalFormatting sqref="I55">
    <cfRule type="expression" dxfId="458" priority="469" stopIfTrue="1">
      <formula>H$4&lt;TODAY()</formula>
    </cfRule>
  </conditionalFormatting>
  <conditionalFormatting sqref="I55">
    <cfRule type="expression" dxfId="457" priority="468" stopIfTrue="1">
      <formula>H$4&lt;TODAY()</formula>
    </cfRule>
  </conditionalFormatting>
  <conditionalFormatting sqref="I55">
    <cfRule type="expression" dxfId="456" priority="467" stopIfTrue="1">
      <formula>H$4&lt;TODAY()</formula>
    </cfRule>
  </conditionalFormatting>
  <conditionalFormatting sqref="I55">
    <cfRule type="expression" dxfId="455" priority="466" stopIfTrue="1">
      <formula>H$4&lt;TODAY()</formula>
    </cfRule>
  </conditionalFormatting>
  <conditionalFormatting sqref="I55">
    <cfRule type="expression" dxfId="454" priority="465" stopIfTrue="1">
      <formula>H$4&lt;TODAY()</formula>
    </cfRule>
  </conditionalFormatting>
  <conditionalFormatting sqref="I55">
    <cfRule type="expression" dxfId="453" priority="464" stopIfTrue="1">
      <formula>H$4&lt;TODAY()</formula>
    </cfRule>
  </conditionalFormatting>
  <conditionalFormatting sqref="I55">
    <cfRule type="expression" dxfId="452" priority="463" stopIfTrue="1">
      <formula>H$4&lt;TODAY()</formula>
    </cfRule>
  </conditionalFormatting>
  <conditionalFormatting sqref="I55">
    <cfRule type="expression" dxfId="451" priority="462" stopIfTrue="1">
      <formula>H$4&lt;TODAY()</formula>
    </cfRule>
  </conditionalFormatting>
  <conditionalFormatting sqref="I55">
    <cfRule type="expression" dxfId="450" priority="461" stopIfTrue="1">
      <formula>H$4&lt;TODAY()</formula>
    </cfRule>
  </conditionalFormatting>
  <conditionalFormatting sqref="I55">
    <cfRule type="expression" dxfId="449" priority="460" stopIfTrue="1">
      <formula>H$4&lt;TODAY()</formula>
    </cfRule>
  </conditionalFormatting>
  <conditionalFormatting sqref="I55">
    <cfRule type="expression" dxfId="448" priority="459" stopIfTrue="1">
      <formula>H$4&lt;TODAY()</formula>
    </cfRule>
  </conditionalFormatting>
  <conditionalFormatting sqref="I55">
    <cfRule type="expression" dxfId="447" priority="458" stopIfTrue="1">
      <formula>H$4&lt;TODAY()</formula>
    </cfRule>
  </conditionalFormatting>
  <conditionalFormatting sqref="I55">
    <cfRule type="expression" dxfId="446" priority="457" stopIfTrue="1">
      <formula>H$4&lt;TODAY()</formula>
    </cfRule>
  </conditionalFormatting>
  <conditionalFormatting sqref="I55">
    <cfRule type="expression" dxfId="445" priority="456" stopIfTrue="1">
      <formula>H$4&lt;TODAY()</formula>
    </cfRule>
  </conditionalFormatting>
  <conditionalFormatting sqref="I55">
    <cfRule type="expression" dxfId="444" priority="455" stopIfTrue="1">
      <formula>H$4&lt;TODAY()</formula>
    </cfRule>
  </conditionalFormatting>
  <conditionalFormatting sqref="I55">
    <cfRule type="expression" dxfId="443" priority="454" stopIfTrue="1">
      <formula>H$4&lt;TODAY()</formula>
    </cfRule>
  </conditionalFormatting>
  <conditionalFormatting sqref="I55">
    <cfRule type="expression" dxfId="442" priority="453" stopIfTrue="1">
      <formula>H$4&lt;TODAY()</formula>
    </cfRule>
  </conditionalFormatting>
  <conditionalFormatting sqref="I55">
    <cfRule type="expression" dxfId="441" priority="452" stopIfTrue="1">
      <formula>H$4&lt;TODAY()</formula>
    </cfRule>
  </conditionalFormatting>
  <conditionalFormatting sqref="I55">
    <cfRule type="expression" dxfId="440" priority="451" stopIfTrue="1">
      <formula>H$4&lt;TODAY()</formula>
    </cfRule>
  </conditionalFormatting>
  <conditionalFormatting sqref="I55">
    <cfRule type="expression" dxfId="439" priority="450" stopIfTrue="1">
      <formula>H$4&lt;TODAY()</formula>
    </cfRule>
  </conditionalFormatting>
  <conditionalFormatting sqref="I55">
    <cfRule type="expression" dxfId="438" priority="449" stopIfTrue="1">
      <formula>H$4&lt;TODAY()</formula>
    </cfRule>
  </conditionalFormatting>
  <conditionalFormatting sqref="I55">
    <cfRule type="expression" dxfId="437" priority="448" stopIfTrue="1">
      <formula>H$4&lt;TODAY()</formula>
    </cfRule>
  </conditionalFormatting>
  <conditionalFormatting sqref="I55">
    <cfRule type="expression" dxfId="436" priority="447" stopIfTrue="1">
      <formula>H$4&lt;TODAY()</formula>
    </cfRule>
  </conditionalFormatting>
  <conditionalFormatting sqref="I55">
    <cfRule type="expression" dxfId="435" priority="446" stopIfTrue="1">
      <formula>H$4&lt;TODAY()</formula>
    </cfRule>
  </conditionalFormatting>
  <conditionalFormatting sqref="I55">
    <cfRule type="expression" dxfId="434" priority="445" stopIfTrue="1">
      <formula>H$4&lt;TODAY()</formula>
    </cfRule>
  </conditionalFormatting>
  <conditionalFormatting sqref="I55">
    <cfRule type="expression" dxfId="433" priority="444" stopIfTrue="1">
      <formula>H$4&lt;TODAY()</formula>
    </cfRule>
  </conditionalFormatting>
  <conditionalFormatting sqref="I55">
    <cfRule type="expression" dxfId="432" priority="443" stopIfTrue="1">
      <formula>H$4&lt;TODAY()</formula>
    </cfRule>
  </conditionalFormatting>
  <conditionalFormatting sqref="I55">
    <cfRule type="expression" dxfId="431" priority="442" stopIfTrue="1">
      <formula>H$4&lt;TODAY()</formula>
    </cfRule>
  </conditionalFormatting>
  <conditionalFormatting sqref="I55">
    <cfRule type="expression" dxfId="430" priority="441" stopIfTrue="1">
      <formula>H$4&lt;TODAY()</formula>
    </cfRule>
  </conditionalFormatting>
  <conditionalFormatting sqref="I55">
    <cfRule type="expression" dxfId="429" priority="440" stopIfTrue="1">
      <formula>H$4&lt;TODAY()</formula>
    </cfRule>
  </conditionalFormatting>
  <conditionalFormatting sqref="I55">
    <cfRule type="expression" dxfId="428" priority="439" stopIfTrue="1">
      <formula>H$4&lt;TODAY()</formula>
    </cfRule>
  </conditionalFormatting>
  <conditionalFormatting sqref="I55">
    <cfRule type="expression" dxfId="427" priority="438" stopIfTrue="1">
      <formula>H$4&lt;TODAY()</formula>
    </cfRule>
  </conditionalFormatting>
  <conditionalFormatting sqref="I55">
    <cfRule type="expression" dxfId="426" priority="437" stopIfTrue="1">
      <formula>H$4&lt;TODAY()</formula>
    </cfRule>
  </conditionalFormatting>
  <conditionalFormatting sqref="I55">
    <cfRule type="expression" dxfId="425" priority="436" stopIfTrue="1">
      <formula>H$4&lt;TODAY()</formula>
    </cfRule>
  </conditionalFormatting>
  <conditionalFormatting sqref="I55">
    <cfRule type="expression" dxfId="424" priority="435" stopIfTrue="1">
      <formula>H$4&lt;TODAY()</formula>
    </cfRule>
  </conditionalFormatting>
  <conditionalFormatting sqref="I55">
    <cfRule type="expression" dxfId="423" priority="434" stopIfTrue="1">
      <formula>H$4&lt;TODAY()</formula>
    </cfRule>
  </conditionalFormatting>
  <conditionalFormatting sqref="I55">
    <cfRule type="expression" dxfId="422" priority="433" stopIfTrue="1">
      <formula>H$4&lt;TODAY()</formula>
    </cfRule>
  </conditionalFormatting>
  <conditionalFormatting sqref="I55">
    <cfRule type="expression" dxfId="421" priority="432" stopIfTrue="1">
      <formula>H$4&lt;TODAY()</formula>
    </cfRule>
  </conditionalFormatting>
  <conditionalFormatting sqref="I55">
    <cfRule type="expression" dxfId="420" priority="431" stopIfTrue="1">
      <formula>H$4&lt;TODAY()</formula>
    </cfRule>
  </conditionalFormatting>
  <conditionalFormatting sqref="I55">
    <cfRule type="expression" dxfId="419" priority="430" stopIfTrue="1">
      <formula>H$4&lt;TODAY()</formula>
    </cfRule>
  </conditionalFormatting>
  <conditionalFormatting sqref="I55">
    <cfRule type="expression" dxfId="418" priority="429" stopIfTrue="1">
      <formula>H$4&lt;TODAY()</formula>
    </cfRule>
  </conditionalFormatting>
  <conditionalFormatting sqref="I55">
    <cfRule type="expression" dxfId="417" priority="428" stopIfTrue="1">
      <formula>H$4&lt;TODAY()</formula>
    </cfRule>
  </conditionalFormatting>
  <conditionalFormatting sqref="I55">
    <cfRule type="expression" dxfId="416" priority="427" stopIfTrue="1">
      <formula>H$4&lt;TODAY()</formula>
    </cfRule>
  </conditionalFormatting>
  <conditionalFormatting sqref="I55">
    <cfRule type="expression" dxfId="415" priority="426" stopIfTrue="1">
      <formula>H$4&lt;TODAY()</formula>
    </cfRule>
  </conditionalFormatting>
  <conditionalFormatting sqref="I55">
    <cfRule type="expression" dxfId="414" priority="425" stopIfTrue="1">
      <formula>H$4&lt;TODAY()</formula>
    </cfRule>
  </conditionalFormatting>
  <conditionalFormatting sqref="I55">
    <cfRule type="expression" dxfId="413" priority="424" stopIfTrue="1">
      <formula>H$4&lt;TODAY()</formula>
    </cfRule>
  </conditionalFormatting>
  <conditionalFormatting sqref="I55">
    <cfRule type="expression" dxfId="412" priority="423" stopIfTrue="1">
      <formula>H$4&lt;TODAY()</formula>
    </cfRule>
  </conditionalFormatting>
  <conditionalFormatting sqref="I55">
    <cfRule type="expression" dxfId="411" priority="422" stopIfTrue="1">
      <formula>H$4&lt;TODAY()</formula>
    </cfRule>
  </conditionalFormatting>
  <conditionalFormatting sqref="I55">
    <cfRule type="expression" dxfId="410" priority="421" stopIfTrue="1">
      <formula>H$4&lt;TODAY()</formula>
    </cfRule>
  </conditionalFormatting>
  <conditionalFormatting sqref="I55">
    <cfRule type="expression" dxfId="409" priority="420" stopIfTrue="1">
      <formula>H$4&lt;TODAY()</formula>
    </cfRule>
  </conditionalFormatting>
  <conditionalFormatting sqref="I55">
    <cfRule type="expression" dxfId="408" priority="419" stopIfTrue="1">
      <formula>H$4&lt;TODAY()</formula>
    </cfRule>
  </conditionalFormatting>
  <conditionalFormatting sqref="I55">
    <cfRule type="expression" dxfId="407" priority="418" stopIfTrue="1">
      <formula>H$4&lt;TODAY()</formula>
    </cfRule>
  </conditionalFormatting>
  <conditionalFormatting sqref="I55">
    <cfRule type="expression" dxfId="406" priority="417" stopIfTrue="1">
      <formula>H$4&lt;TODAY()</formula>
    </cfRule>
  </conditionalFormatting>
  <conditionalFormatting sqref="I55">
    <cfRule type="expression" dxfId="405" priority="416" stopIfTrue="1">
      <formula>H$4&lt;TODAY()</formula>
    </cfRule>
  </conditionalFormatting>
  <conditionalFormatting sqref="I55">
    <cfRule type="expression" dxfId="404" priority="415" stopIfTrue="1">
      <formula>H$4&lt;TODAY()</formula>
    </cfRule>
  </conditionalFormatting>
  <conditionalFormatting sqref="I55">
    <cfRule type="expression" dxfId="403" priority="414" stopIfTrue="1">
      <formula>H$4&lt;TODAY()</formula>
    </cfRule>
  </conditionalFormatting>
  <conditionalFormatting sqref="I55">
    <cfRule type="expression" dxfId="402" priority="413" stopIfTrue="1">
      <formula>H$4&lt;TODAY()</formula>
    </cfRule>
  </conditionalFormatting>
  <conditionalFormatting sqref="I55">
    <cfRule type="expression" dxfId="401" priority="412" stopIfTrue="1">
      <formula>H$4&lt;TODAY()</formula>
    </cfRule>
  </conditionalFormatting>
  <conditionalFormatting sqref="I55">
    <cfRule type="expression" dxfId="400" priority="411" stopIfTrue="1">
      <formula>H$4&lt;TODAY()</formula>
    </cfRule>
  </conditionalFormatting>
  <conditionalFormatting sqref="I55">
    <cfRule type="expression" dxfId="399" priority="410" stopIfTrue="1">
      <formula>H$4&lt;TODAY()</formula>
    </cfRule>
  </conditionalFormatting>
  <conditionalFormatting sqref="I55">
    <cfRule type="expression" dxfId="398" priority="409" stopIfTrue="1">
      <formula>H$4&lt;TODAY()</formula>
    </cfRule>
  </conditionalFormatting>
  <conditionalFormatting sqref="I55">
    <cfRule type="expression" dxfId="397" priority="408" stopIfTrue="1">
      <formula>H$4&lt;TODAY()</formula>
    </cfRule>
  </conditionalFormatting>
  <conditionalFormatting sqref="I55">
    <cfRule type="expression" dxfId="396" priority="407" stopIfTrue="1">
      <formula>H$4&lt;TODAY()</formula>
    </cfRule>
  </conditionalFormatting>
  <conditionalFormatting sqref="I55">
    <cfRule type="expression" dxfId="395" priority="406" stopIfTrue="1">
      <formula>H$4&lt;TODAY()</formula>
    </cfRule>
  </conditionalFormatting>
  <conditionalFormatting sqref="I55">
    <cfRule type="expression" dxfId="394" priority="405" stopIfTrue="1">
      <formula>H$4&lt;TODAY()</formula>
    </cfRule>
  </conditionalFormatting>
  <conditionalFormatting sqref="I55">
    <cfRule type="expression" dxfId="393" priority="404" stopIfTrue="1">
      <formula>H$4&lt;TODAY()</formula>
    </cfRule>
  </conditionalFormatting>
  <conditionalFormatting sqref="I55">
    <cfRule type="expression" dxfId="392" priority="403" stopIfTrue="1">
      <formula>H$4&lt;TODAY()</formula>
    </cfRule>
  </conditionalFormatting>
  <conditionalFormatting sqref="I55">
    <cfRule type="expression" dxfId="391" priority="402" stopIfTrue="1">
      <formula>H$4&lt;TODAY()</formula>
    </cfRule>
  </conditionalFormatting>
  <conditionalFormatting sqref="I55">
    <cfRule type="expression" dxfId="390" priority="401" stopIfTrue="1">
      <formula>H$4&lt;TODAY()</formula>
    </cfRule>
  </conditionalFormatting>
  <conditionalFormatting sqref="I55">
    <cfRule type="expression" dxfId="389" priority="400" stopIfTrue="1">
      <formula>H$4&lt;TODAY()</formula>
    </cfRule>
  </conditionalFormatting>
  <conditionalFormatting sqref="I55">
    <cfRule type="expression" dxfId="388" priority="399" stopIfTrue="1">
      <formula>H$4&lt;TODAY()</formula>
    </cfRule>
  </conditionalFormatting>
  <conditionalFormatting sqref="I55">
    <cfRule type="expression" dxfId="387" priority="398" stopIfTrue="1">
      <formula>H$4&lt;TODAY()</formula>
    </cfRule>
  </conditionalFormatting>
  <conditionalFormatting sqref="I55">
    <cfRule type="expression" dxfId="386" priority="397" stopIfTrue="1">
      <formula>H$4&lt;TODAY()</formula>
    </cfRule>
  </conditionalFormatting>
  <conditionalFormatting sqref="I55">
    <cfRule type="expression" dxfId="385" priority="396" stopIfTrue="1">
      <formula>H$4&lt;TODAY()</formula>
    </cfRule>
  </conditionalFormatting>
  <conditionalFormatting sqref="I55">
    <cfRule type="expression" dxfId="384" priority="395" stopIfTrue="1">
      <formula>H$4&lt;TODAY()</formula>
    </cfRule>
  </conditionalFormatting>
  <conditionalFormatting sqref="I55">
    <cfRule type="expression" dxfId="383" priority="394" stopIfTrue="1">
      <formula>H$4&lt;TODAY()</formula>
    </cfRule>
  </conditionalFormatting>
  <conditionalFormatting sqref="I55">
    <cfRule type="expression" dxfId="382" priority="393" stopIfTrue="1">
      <formula>H$4&lt;TODAY()</formula>
    </cfRule>
  </conditionalFormatting>
  <conditionalFormatting sqref="I55">
    <cfRule type="expression" dxfId="381" priority="392" stopIfTrue="1">
      <formula>H$4&lt;TODAY()</formula>
    </cfRule>
  </conditionalFormatting>
  <conditionalFormatting sqref="I55">
    <cfRule type="expression" dxfId="380" priority="391" stopIfTrue="1">
      <formula>H$4&lt;TODAY()</formula>
    </cfRule>
  </conditionalFormatting>
  <conditionalFormatting sqref="I55">
    <cfRule type="expression" dxfId="379" priority="390" stopIfTrue="1">
      <formula>H$4&lt;TODAY()</formula>
    </cfRule>
  </conditionalFormatting>
  <conditionalFormatting sqref="I55">
    <cfRule type="expression" dxfId="378" priority="389" stopIfTrue="1">
      <formula>H$4&lt;TODAY()</formula>
    </cfRule>
  </conditionalFormatting>
  <conditionalFormatting sqref="I55">
    <cfRule type="expression" dxfId="377" priority="388" stopIfTrue="1">
      <formula>H$4&lt;TODAY()</formula>
    </cfRule>
  </conditionalFormatting>
  <conditionalFormatting sqref="I55">
    <cfRule type="expression" dxfId="376" priority="387" stopIfTrue="1">
      <formula>H$4&lt;TODAY()</formula>
    </cfRule>
  </conditionalFormatting>
  <conditionalFormatting sqref="I55">
    <cfRule type="expression" dxfId="375" priority="386" stopIfTrue="1">
      <formula>H$4&lt;TODAY()</formula>
    </cfRule>
  </conditionalFormatting>
  <conditionalFormatting sqref="I55">
    <cfRule type="expression" dxfId="374" priority="385" stopIfTrue="1">
      <formula>H$4&lt;TODAY()</formula>
    </cfRule>
  </conditionalFormatting>
  <conditionalFormatting sqref="I55">
    <cfRule type="expression" dxfId="373" priority="384" stopIfTrue="1">
      <formula>H$4&lt;TODAY()</formula>
    </cfRule>
  </conditionalFormatting>
  <conditionalFormatting sqref="I55">
    <cfRule type="expression" dxfId="372" priority="383" stopIfTrue="1">
      <formula>H$4&lt;TODAY()</formula>
    </cfRule>
  </conditionalFormatting>
  <conditionalFormatting sqref="I55">
    <cfRule type="expression" dxfId="371" priority="382" stopIfTrue="1">
      <formula>H$4&lt;TODAY()</formula>
    </cfRule>
  </conditionalFormatting>
  <conditionalFormatting sqref="I55">
    <cfRule type="expression" dxfId="370" priority="381" stopIfTrue="1">
      <formula>H$4&lt;TODAY()</formula>
    </cfRule>
  </conditionalFormatting>
  <conditionalFormatting sqref="I55">
    <cfRule type="expression" dxfId="369" priority="380" stopIfTrue="1">
      <formula>H$4&lt;TODAY()</formula>
    </cfRule>
  </conditionalFormatting>
  <conditionalFormatting sqref="I55">
    <cfRule type="expression" dxfId="368" priority="379" stopIfTrue="1">
      <formula>H$4&lt;TODAY()</formula>
    </cfRule>
  </conditionalFormatting>
  <conditionalFormatting sqref="I55">
    <cfRule type="expression" dxfId="367" priority="378" stopIfTrue="1">
      <formula>H$4&lt;TODAY()</formula>
    </cfRule>
  </conditionalFormatting>
  <conditionalFormatting sqref="I55">
    <cfRule type="expression" dxfId="366" priority="377" stopIfTrue="1">
      <formula>H$4&lt;TODAY()</formula>
    </cfRule>
  </conditionalFormatting>
  <conditionalFormatting sqref="I55">
    <cfRule type="expression" dxfId="365" priority="376" stopIfTrue="1">
      <formula>H$4&lt;TODAY()</formula>
    </cfRule>
  </conditionalFormatting>
  <conditionalFormatting sqref="I55">
    <cfRule type="expression" dxfId="364" priority="375" stopIfTrue="1">
      <formula>H$4&lt;TODAY()</formula>
    </cfRule>
  </conditionalFormatting>
  <conditionalFormatting sqref="I55">
    <cfRule type="expression" dxfId="363" priority="374" stopIfTrue="1">
      <formula>H$4&lt;TODAY()</formula>
    </cfRule>
  </conditionalFormatting>
  <conditionalFormatting sqref="I55">
    <cfRule type="expression" dxfId="362" priority="373" stopIfTrue="1">
      <formula>H$4&lt;TODAY()</formula>
    </cfRule>
  </conditionalFormatting>
  <conditionalFormatting sqref="I55">
    <cfRule type="expression" dxfId="361" priority="372" stopIfTrue="1">
      <formula>H$4&lt;TODAY()</formula>
    </cfRule>
  </conditionalFormatting>
  <conditionalFormatting sqref="I55">
    <cfRule type="expression" dxfId="360" priority="371" stopIfTrue="1">
      <formula>H$4&lt;TODAY()</formula>
    </cfRule>
  </conditionalFormatting>
  <conditionalFormatting sqref="I55">
    <cfRule type="expression" dxfId="359" priority="370" stopIfTrue="1">
      <formula>H$4&lt;TODAY()</formula>
    </cfRule>
  </conditionalFormatting>
  <conditionalFormatting sqref="I55">
    <cfRule type="expression" dxfId="358" priority="369" stopIfTrue="1">
      <formula>H$4&lt;TODAY()</formula>
    </cfRule>
  </conditionalFormatting>
  <conditionalFormatting sqref="I55">
    <cfRule type="expression" dxfId="357" priority="368" stopIfTrue="1">
      <formula>H$4&lt;TODAY()</formula>
    </cfRule>
  </conditionalFormatting>
  <conditionalFormatting sqref="I55">
    <cfRule type="expression" dxfId="356" priority="367" stopIfTrue="1">
      <formula>H$4&lt;TODAY()</formula>
    </cfRule>
  </conditionalFormatting>
  <conditionalFormatting sqref="I55">
    <cfRule type="expression" dxfId="355" priority="366" stopIfTrue="1">
      <formula>H$4&lt;TODAY()</formula>
    </cfRule>
  </conditionalFormatting>
  <conditionalFormatting sqref="I55">
    <cfRule type="expression" dxfId="354" priority="365" stopIfTrue="1">
      <formula>H$4&lt;TODAY()</formula>
    </cfRule>
  </conditionalFormatting>
  <conditionalFormatting sqref="I55">
    <cfRule type="expression" dxfId="353" priority="364" stopIfTrue="1">
      <formula>H$4&lt;TODAY()</formula>
    </cfRule>
  </conditionalFormatting>
  <conditionalFormatting sqref="I55">
    <cfRule type="expression" dxfId="352" priority="363" stopIfTrue="1">
      <formula>H$4&lt;TODAY()</formula>
    </cfRule>
  </conditionalFormatting>
  <conditionalFormatting sqref="I55">
    <cfRule type="expression" dxfId="351" priority="362" stopIfTrue="1">
      <formula>H$4&lt;TODAY()</formula>
    </cfRule>
  </conditionalFormatting>
  <conditionalFormatting sqref="I55">
    <cfRule type="expression" dxfId="350" priority="361" stopIfTrue="1">
      <formula>H$4&lt;TODAY()</formula>
    </cfRule>
  </conditionalFormatting>
  <conditionalFormatting sqref="I55">
    <cfRule type="expression" dxfId="349" priority="360" stopIfTrue="1">
      <formula>H$4&lt;TODAY()</formula>
    </cfRule>
  </conditionalFormatting>
  <conditionalFormatting sqref="I55">
    <cfRule type="expression" dxfId="348" priority="359" stopIfTrue="1">
      <formula>H$4&lt;TODAY()</formula>
    </cfRule>
  </conditionalFormatting>
  <conditionalFormatting sqref="I55">
    <cfRule type="expression" dxfId="347" priority="358" stopIfTrue="1">
      <formula>H$4&lt;TODAY()</formula>
    </cfRule>
  </conditionalFormatting>
  <conditionalFormatting sqref="I55">
    <cfRule type="expression" dxfId="346" priority="357" stopIfTrue="1">
      <formula>H$4&lt;TODAY()</formula>
    </cfRule>
  </conditionalFormatting>
  <conditionalFormatting sqref="I55">
    <cfRule type="expression" dxfId="345" priority="356" stopIfTrue="1">
      <formula>H$4&lt;TODAY()</formula>
    </cfRule>
  </conditionalFormatting>
  <conditionalFormatting sqref="I55">
    <cfRule type="expression" dxfId="344" priority="355" stopIfTrue="1">
      <formula>H$4&lt;TODAY()</formula>
    </cfRule>
  </conditionalFormatting>
  <conditionalFormatting sqref="I55">
    <cfRule type="expression" dxfId="343" priority="354" stopIfTrue="1">
      <formula>H$4&lt;TODAY()</formula>
    </cfRule>
  </conditionalFormatting>
  <conditionalFormatting sqref="I55">
    <cfRule type="expression" dxfId="342" priority="353" stopIfTrue="1">
      <formula>H$4&lt;TODAY()</formula>
    </cfRule>
  </conditionalFormatting>
  <conditionalFormatting sqref="I55">
    <cfRule type="expression" dxfId="341" priority="352" stopIfTrue="1">
      <formula>H$4&lt;TODAY()</formula>
    </cfRule>
  </conditionalFormatting>
  <conditionalFormatting sqref="I55">
    <cfRule type="expression" dxfId="340" priority="351" stopIfTrue="1">
      <formula>H$4&lt;TODAY()</formula>
    </cfRule>
  </conditionalFormatting>
  <conditionalFormatting sqref="I55">
    <cfRule type="expression" dxfId="339" priority="350" stopIfTrue="1">
      <formula>H$4&lt;TODAY()</formula>
    </cfRule>
  </conditionalFormatting>
  <conditionalFormatting sqref="I55">
    <cfRule type="expression" dxfId="338" priority="349" stopIfTrue="1">
      <formula>H$4&lt;TODAY()</formula>
    </cfRule>
  </conditionalFormatting>
  <conditionalFormatting sqref="I55">
    <cfRule type="expression" dxfId="337" priority="348" stopIfTrue="1">
      <formula>H$4&lt;TODAY()</formula>
    </cfRule>
  </conditionalFormatting>
  <conditionalFormatting sqref="J55">
    <cfRule type="expression" dxfId="336" priority="346" stopIfTrue="1">
      <formula>H$4&lt;TODAY()</formula>
    </cfRule>
    <cfRule type="expression" dxfId="335" priority="347" stopIfTrue="1">
      <formula>WEEKDAY(H$4)=6</formula>
    </cfRule>
  </conditionalFormatting>
  <conditionalFormatting sqref="I55">
    <cfRule type="expression" dxfId="334" priority="345" stopIfTrue="1">
      <formula>H$4&lt;TODAY()</formula>
    </cfRule>
  </conditionalFormatting>
  <conditionalFormatting sqref="I55">
    <cfRule type="expression" dxfId="333" priority="344" stopIfTrue="1">
      <formula>H$4&lt;TODAY()</formula>
    </cfRule>
  </conditionalFormatting>
  <conditionalFormatting sqref="I55">
    <cfRule type="expression" dxfId="332" priority="343" stopIfTrue="1">
      <formula>H$4&lt;TODAY()</formula>
    </cfRule>
  </conditionalFormatting>
  <conditionalFormatting sqref="I55">
    <cfRule type="expression" dxfId="331" priority="342" stopIfTrue="1">
      <formula>H$4&lt;TODAY()</formula>
    </cfRule>
  </conditionalFormatting>
  <conditionalFormatting sqref="I55">
    <cfRule type="expression" dxfId="330" priority="341" stopIfTrue="1">
      <formula>H$4&lt;TODAY()</formula>
    </cfRule>
  </conditionalFormatting>
  <conditionalFormatting sqref="I55">
    <cfRule type="expression" dxfId="329" priority="340" stopIfTrue="1">
      <formula>H$4&lt;TODAY()</formula>
    </cfRule>
  </conditionalFormatting>
  <conditionalFormatting sqref="I55">
    <cfRule type="expression" dxfId="328" priority="339" stopIfTrue="1">
      <formula>H$4&lt;TODAY()</formula>
    </cfRule>
  </conditionalFormatting>
  <conditionalFormatting sqref="I55">
    <cfRule type="expression" dxfId="327" priority="338" stopIfTrue="1">
      <formula>H$4&lt;TODAY()</formula>
    </cfRule>
  </conditionalFormatting>
  <conditionalFormatting sqref="I55">
    <cfRule type="expression" dxfId="326" priority="337" stopIfTrue="1">
      <formula>H$4&lt;TODAY()</formula>
    </cfRule>
  </conditionalFormatting>
  <conditionalFormatting sqref="I55">
    <cfRule type="expression" dxfId="325" priority="336" stopIfTrue="1">
      <formula>H$4&lt;TODAY()</formula>
    </cfRule>
  </conditionalFormatting>
  <conditionalFormatting sqref="I55">
    <cfRule type="expression" dxfId="324" priority="335" stopIfTrue="1">
      <formula>H$4&lt;TODAY()</formula>
    </cfRule>
  </conditionalFormatting>
  <conditionalFormatting sqref="I55">
    <cfRule type="expression" dxfId="323" priority="334" stopIfTrue="1">
      <formula>H$4&lt;TODAY()</formula>
    </cfRule>
  </conditionalFormatting>
  <conditionalFormatting sqref="I55">
    <cfRule type="expression" dxfId="322" priority="333" stopIfTrue="1">
      <formula>H$4&lt;TODAY()</formula>
    </cfRule>
  </conditionalFormatting>
  <conditionalFormatting sqref="I55">
    <cfRule type="expression" dxfId="321" priority="332" stopIfTrue="1">
      <formula>H$4&lt;TODAY()</formula>
    </cfRule>
  </conditionalFormatting>
  <conditionalFormatting sqref="I55">
    <cfRule type="expression" dxfId="320" priority="331" stopIfTrue="1">
      <formula>H$4&lt;TODAY()</formula>
    </cfRule>
  </conditionalFormatting>
  <conditionalFormatting sqref="I55">
    <cfRule type="expression" dxfId="319" priority="330" stopIfTrue="1">
      <formula>H$4&lt;TODAY()</formula>
    </cfRule>
  </conditionalFormatting>
  <conditionalFormatting sqref="I55">
    <cfRule type="expression" dxfId="318" priority="329" stopIfTrue="1">
      <formula>H$4&lt;TODAY()</formula>
    </cfRule>
  </conditionalFormatting>
  <conditionalFormatting sqref="I55">
    <cfRule type="expression" dxfId="317" priority="328" stopIfTrue="1">
      <formula>H$4&lt;TODAY()</formula>
    </cfRule>
  </conditionalFormatting>
  <conditionalFormatting sqref="I55">
    <cfRule type="expression" dxfId="316" priority="327" stopIfTrue="1">
      <formula>H$4&lt;TODAY()</formula>
    </cfRule>
  </conditionalFormatting>
  <conditionalFormatting sqref="I55">
    <cfRule type="expression" dxfId="315" priority="326" stopIfTrue="1">
      <formula>H$4&lt;TODAY()</formula>
    </cfRule>
  </conditionalFormatting>
  <conditionalFormatting sqref="I55">
    <cfRule type="expression" dxfId="314" priority="325" stopIfTrue="1">
      <formula>H$4&lt;TODAY()</formula>
    </cfRule>
  </conditionalFormatting>
  <conditionalFormatting sqref="I55">
    <cfRule type="expression" dxfId="313" priority="324" stopIfTrue="1">
      <formula>H$4&lt;TODAY()</formula>
    </cfRule>
  </conditionalFormatting>
  <conditionalFormatting sqref="I55">
    <cfRule type="expression" dxfId="312" priority="323" stopIfTrue="1">
      <formula>H$4&lt;TODAY()</formula>
    </cfRule>
  </conditionalFormatting>
  <conditionalFormatting sqref="I55">
    <cfRule type="expression" dxfId="311" priority="322" stopIfTrue="1">
      <formula>H$4&lt;TODAY()</formula>
    </cfRule>
  </conditionalFormatting>
  <conditionalFormatting sqref="I55">
    <cfRule type="expression" dxfId="310" priority="321" stopIfTrue="1">
      <formula>H$4&lt;TODAY()</formula>
    </cfRule>
  </conditionalFormatting>
  <conditionalFormatting sqref="I55">
    <cfRule type="expression" dxfId="309" priority="320" stopIfTrue="1">
      <formula>H$4&lt;TODAY()</formula>
    </cfRule>
  </conditionalFormatting>
  <conditionalFormatting sqref="I55">
    <cfRule type="expression" dxfId="308" priority="319" stopIfTrue="1">
      <formula>H$4&lt;TODAY()</formula>
    </cfRule>
  </conditionalFormatting>
  <conditionalFormatting sqref="I55">
    <cfRule type="expression" dxfId="307" priority="318" stopIfTrue="1">
      <formula>H$4&lt;TODAY()</formula>
    </cfRule>
  </conditionalFormatting>
  <conditionalFormatting sqref="I55">
    <cfRule type="expression" dxfId="306" priority="317" stopIfTrue="1">
      <formula>H$4&lt;TODAY()</formula>
    </cfRule>
  </conditionalFormatting>
  <conditionalFormatting sqref="I55">
    <cfRule type="expression" dxfId="305" priority="316" stopIfTrue="1">
      <formula>H$4&lt;TODAY()</formula>
    </cfRule>
  </conditionalFormatting>
  <conditionalFormatting sqref="I55">
    <cfRule type="expression" dxfId="304" priority="315" stopIfTrue="1">
      <formula>H$4&lt;TODAY()</formula>
    </cfRule>
  </conditionalFormatting>
  <conditionalFormatting sqref="I55">
    <cfRule type="expression" dxfId="303" priority="314" stopIfTrue="1">
      <formula>H$4&lt;TODAY()</formula>
    </cfRule>
  </conditionalFormatting>
  <conditionalFormatting sqref="I55">
    <cfRule type="expression" dxfId="302" priority="313" stopIfTrue="1">
      <formula>H$4&lt;TODAY()</formula>
    </cfRule>
  </conditionalFormatting>
  <conditionalFormatting sqref="I55">
    <cfRule type="expression" dxfId="301" priority="312" stopIfTrue="1">
      <formula>H$4&lt;TODAY()</formula>
    </cfRule>
  </conditionalFormatting>
  <conditionalFormatting sqref="I55">
    <cfRule type="expression" dxfId="300" priority="311" stopIfTrue="1">
      <formula>H$4&lt;TODAY()</formula>
    </cfRule>
  </conditionalFormatting>
  <conditionalFormatting sqref="I55">
    <cfRule type="expression" dxfId="299" priority="310" stopIfTrue="1">
      <formula>H$4&lt;TODAY()</formula>
    </cfRule>
  </conditionalFormatting>
  <conditionalFormatting sqref="I55">
    <cfRule type="expression" dxfId="298" priority="309" stopIfTrue="1">
      <formula>H$4&lt;TODAY()</formula>
    </cfRule>
  </conditionalFormatting>
  <conditionalFormatting sqref="I55">
    <cfRule type="expression" dxfId="297" priority="308" stopIfTrue="1">
      <formula>H$4&lt;TODAY()</formula>
    </cfRule>
  </conditionalFormatting>
  <conditionalFormatting sqref="I55">
    <cfRule type="expression" dxfId="296" priority="307" stopIfTrue="1">
      <formula>H$4&lt;TODAY()</formula>
    </cfRule>
  </conditionalFormatting>
  <conditionalFormatting sqref="I55">
    <cfRule type="expression" dxfId="295" priority="306" stopIfTrue="1">
      <formula>H$4&lt;TODAY()</formula>
    </cfRule>
  </conditionalFormatting>
  <conditionalFormatting sqref="I55">
    <cfRule type="expression" dxfId="294" priority="305" stopIfTrue="1">
      <formula>H$4&lt;TODAY()</formula>
    </cfRule>
  </conditionalFormatting>
  <conditionalFormatting sqref="I55">
    <cfRule type="expression" dxfId="293" priority="304" stopIfTrue="1">
      <formula>H$4&lt;TODAY()</formula>
    </cfRule>
  </conditionalFormatting>
  <conditionalFormatting sqref="I55">
    <cfRule type="expression" dxfId="292" priority="303" stopIfTrue="1">
      <formula>H$4&lt;TODAY()</formula>
    </cfRule>
  </conditionalFormatting>
  <conditionalFormatting sqref="I55">
    <cfRule type="expression" dxfId="291" priority="302" stopIfTrue="1">
      <formula>H$4&lt;TODAY()</formula>
    </cfRule>
  </conditionalFormatting>
  <conditionalFormatting sqref="I55">
    <cfRule type="expression" dxfId="290" priority="301" stopIfTrue="1">
      <formula>H$4&lt;TODAY()</formula>
    </cfRule>
  </conditionalFormatting>
  <conditionalFormatting sqref="I55">
    <cfRule type="expression" dxfId="289" priority="300" stopIfTrue="1">
      <formula>H$4&lt;TODAY()</formula>
    </cfRule>
  </conditionalFormatting>
  <conditionalFormatting sqref="I55">
    <cfRule type="expression" dxfId="288" priority="299" stopIfTrue="1">
      <formula>H$4&lt;TODAY()</formula>
    </cfRule>
  </conditionalFormatting>
  <conditionalFormatting sqref="I55">
    <cfRule type="expression" dxfId="287" priority="298" stopIfTrue="1">
      <formula>H$4&lt;TODAY()</formula>
    </cfRule>
  </conditionalFormatting>
  <conditionalFormatting sqref="I55">
    <cfRule type="expression" dxfId="286" priority="297" stopIfTrue="1">
      <formula>H$4&lt;TODAY()</formula>
    </cfRule>
  </conditionalFormatting>
  <conditionalFormatting sqref="I55">
    <cfRule type="expression" dxfId="285" priority="296" stopIfTrue="1">
      <formula>H$4&lt;TODAY()</formula>
    </cfRule>
  </conditionalFormatting>
  <conditionalFormatting sqref="I55">
    <cfRule type="expression" dxfId="284" priority="295" stopIfTrue="1">
      <formula>H$4&lt;TODAY()</formula>
    </cfRule>
  </conditionalFormatting>
  <conditionalFormatting sqref="I55">
    <cfRule type="expression" dxfId="283" priority="294" stopIfTrue="1">
      <formula>H$4&lt;TODAY()</formula>
    </cfRule>
  </conditionalFormatting>
  <conditionalFormatting sqref="I55">
    <cfRule type="expression" dxfId="282" priority="293" stopIfTrue="1">
      <formula>H$4&lt;TODAY()</formula>
    </cfRule>
  </conditionalFormatting>
  <conditionalFormatting sqref="I55">
    <cfRule type="expression" dxfId="281" priority="292" stopIfTrue="1">
      <formula>H$4&lt;TODAY()</formula>
    </cfRule>
  </conditionalFormatting>
  <conditionalFormatting sqref="I55">
    <cfRule type="expression" dxfId="280" priority="291" stopIfTrue="1">
      <formula>H$4&lt;TODAY()</formula>
    </cfRule>
  </conditionalFormatting>
  <conditionalFormatting sqref="I55">
    <cfRule type="expression" dxfId="279" priority="290" stopIfTrue="1">
      <formula>H$4&lt;TODAY()</formula>
    </cfRule>
  </conditionalFormatting>
  <conditionalFormatting sqref="I55">
    <cfRule type="expression" dxfId="278" priority="289" stopIfTrue="1">
      <formula>H$4&lt;TODAY()</formula>
    </cfRule>
  </conditionalFormatting>
  <conditionalFormatting sqref="I55">
    <cfRule type="expression" dxfId="277" priority="288" stopIfTrue="1">
      <formula>H$4&lt;TODAY()</formula>
    </cfRule>
  </conditionalFormatting>
  <conditionalFormatting sqref="I55">
    <cfRule type="expression" dxfId="276" priority="287" stopIfTrue="1">
      <formula>H$4&lt;TODAY()</formula>
    </cfRule>
  </conditionalFormatting>
  <conditionalFormatting sqref="I55">
    <cfRule type="expression" dxfId="275" priority="286" stopIfTrue="1">
      <formula>H$4&lt;TODAY()</formula>
    </cfRule>
  </conditionalFormatting>
  <conditionalFormatting sqref="I55">
    <cfRule type="expression" dxfId="274" priority="285" stopIfTrue="1">
      <formula>H$4&lt;TODAY()</formula>
    </cfRule>
  </conditionalFormatting>
  <conditionalFormatting sqref="I55">
    <cfRule type="expression" dxfId="273" priority="284" stopIfTrue="1">
      <formula>H$4&lt;TODAY()</formula>
    </cfRule>
  </conditionalFormatting>
  <conditionalFormatting sqref="I55">
    <cfRule type="expression" dxfId="272" priority="283" stopIfTrue="1">
      <formula>H$4&lt;TODAY()</formula>
    </cfRule>
  </conditionalFormatting>
  <conditionalFormatting sqref="I55">
    <cfRule type="expression" dxfId="271" priority="282" stopIfTrue="1">
      <formula>H$4&lt;TODAY()</formula>
    </cfRule>
  </conditionalFormatting>
  <conditionalFormatting sqref="I55">
    <cfRule type="expression" dxfId="270" priority="281" stopIfTrue="1">
      <formula>H$4&lt;TODAY()</formula>
    </cfRule>
  </conditionalFormatting>
  <conditionalFormatting sqref="I55">
    <cfRule type="expression" dxfId="269" priority="280" stopIfTrue="1">
      <formula>H$4&lt;TODAY()</formula>
    </cfRule>
  </conditionalFormatting>
  <conditionalFormatting sqref="I55">
    <cfRule type="expression" dxfId="268" priority="279" stopIfTrue="1">
      <formula>H$4&lt;TODAY()</formula>
    </cfRule>
  </conditionalFormatting>
  <conditionalFormatting sqref="I55">
    <cfRule type="expression" dxfId="267" priority="278" stopIfTrue="1">
      <formula>H$4&lt;TODAY()</formula>
    </cfRule>
  </conditionalFormatting>
  <conditionalFormatting sqref="I55">
    <cfRule type="expression" dxfId="266" priority="277" stopIfTrue="1">
      <formula>H$4&lt;TODAY()</formula>
    </cfRule>
  </conditionalFormatting>
  <conditionalFormatting sqref="I55">
    <cfRule type="expression" dxfId="265" priority="276" stopIfTrue="1">
      <formula>H$4&lt;TODAY()</formula>
    </cfRule>
  </conditionalFormatting>
  <conditionalFormatting sqref="I55">
    <cfRule type="expression" dxfId="264" priority="275" stopIfTrue="1">
      <formula>H$4&lt;TODAY()</formula>
    </cfRule>
  </conditionalFormatting>
  <conditionalFormatting sqref="I55">
    <cfRule type="expression" dxfId="263" priority="274" stopIfTrue="1">
      <formula>H$4&lt;TODAY()</formula>
    </cfRule>
  </conditionalFormatting>
  <conditionalFormatting sqref="I55">
    <cfRule type="expression" dxfId="262" priority="273" stopIfTrue="1">
      <formula>H$4&lt;TODAY()</formula>
    </cfRule>
  </conditionalFormatting>
  <conditionalFormatting sqref="I55">
    <cfRule type="expression" dxfId="261" priority="272" stopIfTrue="1">
      <formula>H$4&lt;TODAY()</formula>
    </cfRule>
  </conditionalFormatting>
  <conditionalFormatting sqref="I55">
    <cfRule type="expression" dxfId="260" priority="271" stopIfTrue="1">
      <formula>H$4&lt;TODAY()</formula>
    </cfRule>
  </conditionalFormatting>
  <conditionalFormatting sqref="I55">
    <cfRule type="expression" dxfId="259" priority="270" stopIfTrue="1">
      <formula>H$4&lt;TODAY()</formula>
    </cfRule>
  </conditionalFormatting>
  <conditionalFormatting sqref="I55">
    <cfRule type="expression" dxfId="258" priority="269" stopIfTrue="1">
      <formula>H$4&lt;TODAY()</formula>
    </cfRule>
  </conditionalFormatting>
  <conditionalFormatting sqref="I55">
    <cfRule type="expression" dxfId="257" priority="268" stopIfTrue="1">
      <formula>H$4&lt;TODAY()</formula>
    </cfRule>
  </conditionalFormatting>
  <conditionalFormatting sqref="I55">
    <cfRule type="expression" dxfId="256" priority="267" stopIfTrue="1">
      <formula>H$4&lt;TODAY()</formula>
    </cfRule>
  </conditionalFormatting>
  <conditionalFormatting sqref="I55">
    <cfRule type="expression" dxfId="255" priority="266" stopIfTrue="1">
      <formula>H$4&lt;TODAY()</formula>
    </cfRule>
  </conditionalFormatting>
  <conditionalFormatting sqref="I55">
    <cfRule type="expression" dxfId="254" priority="265" stopIfTrue="1">
      <formula>H$4&lt;TODAY()</formula>
    </cfRule>
  </conditionalFormatting>
  <conditionalFormatting sqref="I55">
    <cfRule type="expression" dxfId="253" priority="264" stopIfTrue="1">
      <formula>H$4&lt;TODAY()</formula>
    </cfRule>
  </conditionalFormatting>
  <conditionalFormatting sqref="I55">
    <cfRule type="expression" dxfId="252" priority="263" stopIfTrue="1">
      <formula>H$4&lt;TODAY()</formula>
    </cfRule>
  </conditionalFormatting>
  <conditionalFormatting sqref="I55">
    <cfRule type="expression" dxfId="251" priority="262" stopIfTrue="1">
      <formula>H$4&lt;TODAY()</formula>
    </cfRule>
  </conditionalFormatting>
  <conditionalFormatting sqref="I55">
    <cfRule type="expression" dxfId="250" priority="261" stopIfTrue="1">
      <formula>H$4&lt;TODAY()</formula>
    </cfRule>
  </conditionalFormatting>
  <conditionalFormatting sqref="I55">
    <cfRule type="expression" dxfId="249" priority="260" stopIfTrue="1">
      <formula>H$4&lt;TODAY()</formula>
    </cfRule>
  </conditionalFormatting>
  <conditionalFormatting sqref="I55">
    <cfRule type="expression" dxfId="248" priority="259" stopIfTrue="1">
      <formula>H$4&lt;TODAY()</formula>
    </cfRule>
  </conditionalFormatting>
  <conditionalFormatting sqref="I55">
    <cfRule type="expression" dxfId="247" priority="258" stopIfTrue="1">
      <formula>H$4&lt;TODAY()</formula>
    </cfRule>
  </conditionalFormatting>
  <conditionalFormatting sqref="I55">
    <cfRule type="expression" dxfId="246" priority="257" stopIfTrue="1">
      <formula>H$4&lt;TODAY()</formula>
    </cfRule>
  </conditionalFormatting>
  <conditionalFormatting sqref="I55">
    <cfRule type="expression" dxfId="245" priority="256" stopIfTrue="1">
      <formula>H$4&lt;TODAY()</formula>
    </cfRule>
  </conditionalFormatting>
  <conditionalFormatting sqref="I55">
    <cfRule type="expression" dxfId="244" priority="255" stopIfTrue="1">
      <formula>H$4&lt;TODAY()</formula>
    </cfRule>
  </conditionalFormatting>
  <conditionalFormatting sqref="I55">
    <cfRule type="expression" dxfId="243" priority="254" stopIfTrue="1">
      <formula>H$4&lt;TODAY()</formula>
    </cfRule>
  </conditionalFormatting>
  <conditionalFormatting sqref="I55">
    <cfRule type="expression" dxfId="242" priority="253" stopIfTrue="1">
      <formula>H$4&lt;TODAY()</formula>
    </cfRule>
  </conditionalFormatting>
  <conditionalFormatting sqref="I55">
    <cfRule type="expression" dxfId="241" priority="252" stopIfTrue="1">
      <formula>H$4&lt;TODAY()</formula>
    </cfRule>
  </conditionalFormatting>
  <conditionalFormatting sqref="I55">
    <cfRule type="expression" dxfId="240" priority="251" stopIfTrue="1">
      <formula>H$4&lt;TODAY()</formula>
    </cfRule>
  </conditionalFormatting>
  <conditionalFormatting sqref="I55">
    <cfRule type="expression" dxfId="239" priority="250" stopIfTrue="1">
      <formula>H$4&lt;TODAY()</formula>
    </cfRule>
  </conditionalFormatting>
  <conditionalFormatting sqref="I55">
    <cfRule type="expression" dxfId="238" priority="249" stopIfTrue="1">
      <formula>H$4&lt;TODAY()</formula>
    </cfRule>
  </conditionalFormatting>
  <conditionalFormatting sqref="I55">
    <cfRule type="expression" dxfId="237" priority="248" stopIfTrue="1">
      <formula>H$4&lt;TODAY()</formula>
    </cfRule>
  </conditionalFormatting>
  <conditionalFormatting sqref="I55">
    <cfRule type="expression" dxfId="236" priority="247" stopIfTrue="1">
      <formula>H$4&lt;TODAY()</formula>
    </cfRule>
  </conditionalFormatting>
  <conditionalFormatting sqref="I55">
    <cfRule type="expression" dxfId="235" priority="246" stopIfTrue="1">
      <formula>H$4&lt;TODAY()</formula>
    </cfRule>
  </conditionalFormatting>
  <conditionalFormatting sqref="I55">
    <cfRule type="expression" dxfId="234" priority="245" stopIfTrue="1">
      <formula>H$4&lt;TODAY()</formula>
    </cfRule>
  </conditionalFormatting>
  <conditionalFormatting sqref="I55">
    <cfRule type="expression" dxfId="233" priority="244" stopIfTrue="1">
      <formula>H$4&lt;TODAY()</formula>
    </cfRule>
  </conditionalFormatting>
  <conditionalFormatting sqref="I55">
    <cfRule type="expression" dxfId="232" priority="243" stopIfTrue="1">
      <formula>H$4&lt;TODAY()</formula>
    </cfRule>
  </conditionalFormatting>
  <conditionalFormatting sqref="I55">
    <cfRule type="expression" dxfId="231" priority="242" stopIfTrue="1">
      <formula>H$4&lt;TODAY()</formula>
    </cfRule>
  </conditionalFormatting>
  <conditionalFormatting sqref="I55">
    <cfRule type="expression" dxfId="230" priority="241" stopIfTrue="1">
      <formula>H$4&lt;TODAY()</formula>
    </cfRule>
  </conditionalFormatting>
  <conditionalFormatting sqref="I55">
    <cfRule type="expression" dxfId="229" priority="240" stopIfTrue="1">
      <formula>H$4&lt;TODAY()</formula>
    </cfRule>
  </conditionalFormatting>
  <conditionalFormatting sqref="I55">
    <cfRule type="expression" dxfId="228" priority="239" stopIfTrue="1">
      <formula>H$4&lt;TODAY()</formula>
    </cfRule>
  </conditionalFormatting>
  <conditionalFormatting sqref="I55">
    <cfRule type="expression" dxfId="227" priority="238" stopIfTrue="1">
      <formula>H$4&lt;TODAY()</formula>
    </cfRule>
  </conditionalFormatting>
  <conditionalFormatting sqref="I55">
    <cfRule type="expression" dxfId="226" priority="237" stopIfTrue="1">
      <formula>H$4&lt;TODAY()</formula>
    </cfRule>
  </conditionalFormatting>
  <conditionalFormatting sqref="I55">
    <cfRule type="expression" dxfId="225" priority="236" stopIfTrue="1">
      <formula>H$4&lt;TODAY()</formula>
    </cfRule>
  </conditionalFormatting>
  <conditionalFormatting sqref="I55">
    <cfRule type="expression" dxfId="224" priority="235" stopIfTrue="1">
      <formula>H$4&lt;TODAY()</formula>
    </cfRule>
  </conditionalFormatting>
  <conditionalFormatting sqref="I55">
    <cfRule type="expression" dxfId="223" priority="234" stopIfTrue="1">
      <formula>H$4&lt;TODAY()</formula>
    </cfRule>
  </conditionalFormatting>
  <conditionalFormatting sqref="I55">
    <cfRule type="expression" dxfId="222" priority="233" stopIfTrue="1">
      <formula>H$4&lt;TODAY()</formula>
    </cfRule>
  </conditionalFormatting>
  <conditionalFormatting sqref="I55">
    <cfRule type="expression" dxfId="221" priority="232" stopIfTrue="1">
      <formula>H$4&lt;TODAY()</formula>
    </cfRule>
  </conditionalFormatting>
  <conditionalFormatting sqref="I55">
    <cfRule type="expression" dxfId="220" priority="231" stopIfTrue="1">
      <formula>H$4&lt;TODAY()</formula>
    </cfRule>
  </conditionalFormatting>
  <conditionalFormatting sqref="I55">
    <cfRule type="expression" dxfId="219" priority="230" stopIfTrue="1">
      <formula>H$4&lt;TODAY()</formula>
    </cfRule>
  </conditionalFormatting>
  <conditionalFormatting sqref="I55">
    <cfRule type="expression" dxfId="218" priority="229" stopIfTrue="1">
      <formula>H$4&lt;TODAY()</formula>
    </cfRule>
  </conditionalFormatting>
  <conditionalFormatting sqref="I55">
    <cfRule type="expression" dxfId="217" priority="228" stopIfTrue="1">
      <formula>H$4&lt;TODAY()</formula>
    </cfRule>
  </conditionalFormatting>
  <conditionalFormatting sqref="I55">
    <cfRule type="expression" dxfId="216" priority="227" stopIfTrue="1">
      <formula>H$4&lt;TODAY()</formula>
    </cfRule>
  </conditionalFormatting>
  <conditionalFormatting sqref="I55">
    <cfRule type="expression" dxfId="215" priority="226" stopIfTrue="1">
      <formula>H$4&lt;TODAY()</formula>
    </cfRule>
  </conditionalFormatting>
  <conditionalFormatting sqref="I55">
    <cfRule type="expression" dxfId="214" priority="225" stopIfTrue="1">
      <formula>H$4&lt;TODAY()</formula>
    </cfRule>
  </conditionalFormatting>
  <conditionalFormatting sqref="I55">
    <cfRule type="expression" dxfId="213" priority="224" stopIfTrue="1">
      <formula>H$4&lt;TODAY()</formula>
    </cfRule>
  </conditionalFormatting>
  <conditionalFormatting sqref="I55">
    <cfRule type="expression" dxfId="212" priority="223" stopIfTrue="1">
      <formula>H$4&lt;TODAY()</formula>
    </cfRule>
  </conditionalFormatting>
  <conditionalFormatting sqref="I52">
    <cfRule type="expression" dxfId="211" priority="221" stopIfTrue="1">
      <formula>H$4&lt;TODAY()</formula>
    </cfRule>
    <cfRule type="expression" dxfId="210" priority="222" stopIfTrue="1">
      <formula>WEEKDAY(H$4)=6</formula>
    </cfRule>
  </conditionalFormatting>
  <conditionalFormatting sqref="I56">
    <cfRule type="expression" dxfId="209" priority="219" stopIfTrue="1">
      <formula>H$4&lt;TODAY()</formula>
    </cfRule>
    <cfRule type="expression" dxfId="208" priority="220" stopIfTrue="1">
      <formula>WEEKDAY(H$4)=6</formula>
    </cfRule>
  </conditionalFormatting>
  <conditionalFormatting sqref="J57">
    <cfRule type="expression" dxfId="207" priority="217" stopIfTrue="1">
      <formula>H$4&lt;TODAY()</formula>
    </cfRule>
    <cfRule type="expression" dxfId="206" priority="218" stopIfTrue="1">
      <formula>WEEKDAY(H$4)=6</formula>
    </cfRule>
  </conditionalFormatting>
  <conditionalFormatting sqref="K53:K54">
    <cfRule type="expression" dxfId="205" priority="211" stopIfTrue="1">
      <formula>K$4&lt;TODAY()</formula>
    </cfRule>
    <cfRule type="expression" dxfId="204" priority="212" stopIfTrue="1">
      <formula>WEEKDAY(K$4)=6</formula>
    </cfRule>
  </conditionalFormatting>
  <conditionalFormatting sqref="M54">
    <cfRule type="expression" dxfId="203" priority="213" stopIfTrue="1">
      <formula>K$4&lt;TODAY()</formula>
    </cfRule>
    <cfRule type="expression" dxfId="202" priority="214" stopIfTrue="1">
      <formula>WEEKDAY(K$4)=6</formula>
    </cfRule>
  </conditionalFormatting>
  <conditionalFormatting sqref="K52">
    <cfRule type="expression" dxfId="201" priority="207" stopIfTrue="1">
      <formula>K$4&lt;TODAY()</formula>
    </cfRule>
    <cfRule type="expression" dxfId="200" priority="208" stopIfTrue="1">
      <formula>WEEKDAY(K$4)=6</formula>
    </cfRule>
  </conditionalFormatting>
  <conditionalFormatting sqref="M52">
    <cfRule type="expression" dxfId="199" priority="209" stopIfTrue="1">
      <formula>K$4&lt;TODAY()</formula>
    </cfRule>
    <cfRule type="expression" dxfId="198" priority="210" stopIfTrue="1">
      <formula>WEEKDAY(K$4)=6</formula>
    </cfRule>
  </conditionalFormatting>
  <conditionalFormatting sqref="L52">
    <cfRule type="expression" dxfId="197" priority="205" stopIfTrue="1">
      <formula>K$4&lt;TODAY()</formula>
    </cfRule>
    <cfRule type="expression" dxfId="196" priority="206" stopIfTrue="1">
      <formula>WEEKDAY(K$4)=6</formula>
    </cfRule>
  </conditionalFormatting>
  <conditionalFormatting sqref="L52">
    <cfRule type="expression" dxfId="195" priority="203" stopIfTrue="1">
      <formula>K$4&lt;TODAY()</formula>
    </cfRule>
    <cfRule type="expression" dxfId="194" priority="204" stopIfTrue="1">
      <formula>WEEKDAY(K$4)=6</formula>
    </cfRule>
  </conditionalFormatting>
  <conditionalFormatting sqref="L52">
    <cfRule type="expression" dxfId="193" priority="201" stopIfTrue="1">
      <formula>K$4&lt;TODAY()</formula>
    </cfRule>
    <cfRule type="expression" dxfId="192" priority="202" stopIfTrue="1">
      <formula>WEEKDAY(K$4)=6</formula>
    </cfRule>
  </conditionalFormatting>
  <conditionalFormatting sqref="L52">
    <cfRule type="expression" dxfId="191" priority="199" stopIfTrue="1">
      <formula>K$4&lt;TODAY()</formula>
    </cfRule>
    <cfRule type="expression" dxfId="190" priority="200" stopIfTrue="1">
      <formula>WEEKDAY(K$4)=6</formula>
    </cfRule>
  </conditionalFormatting>
  <conditionalFormatting sqref="L52">
    <cfRule type="expression" dxfId="189" priority="197" stopIfTrue="1">
      <formula>K$4&lt;TODAY()</formula>
    </cfRule>
    <cfRule type="expression" dxfId="188" priority="198" stopIfTrue="1">
      <formula>WEEKDAY(K$4)=6</formula>
    </cfRule>
  </conditionalFormatting>
  <conditionalFormatting sqref="L52">
    <cfRule type="expression" dxfId="187" priority="195" stopIfTrue="1">
      <formula>K$4&lt;TODAY()</formula>
    </cfRule>
    <cfRule type="expression" dxfId="186" priority="196" stopIfTrue="1">
      <formula>WEEKDAY(K$4)=6</formula>
    </cfRule>
  </conditionalFormatting>
  <conditionalFormatting sqref="L52">
    <cfRule type="expression" dxfId="185" priority="193" stopIfTrue="1">
      <formula>K$4&lt;TODAY()</formula>
    </cfRule>
    <cfRule type="expression" dxfId="184" priority="194" stopIfTrue="1">
      <formula>WEEKDAY(K$4)=6</formula>
    </cfRule>
  </conditionalFormatting>
  <conditionalFormatting sqref="L52">
    <cfRule type="expression" dxfId="183" priority="191" stopIfTrue="1">
      <formula>K$4&lt;TODAY()</formula>
    </cfRule>
    <cfRule type="expression" dxfId="182" priority="192" stopIfTrue="1">
      <formula>WEEKDAY(K$4)=6</formula>
    </cfRule>
  </conditionalFormatting>
  <conditionalFormatting sqref="L52">
    <cfRule type="expression" dxfId="181" priority="189" stopIfTrue="1">
      <formula>K$4&lt;TODAY()</formula>
    </cfRule>
    <cfRule type="expression" dxfId="180" priority="190" stopIfTrue="1">
      <formula>WEEKDAY(K$4)=6</formula>
    </cfRule>
  </conditionalFormatting>
  <conditionalFormatting sqref="L52">
    <cfRule type="expression" dxfId="179" priority="187" stopIfTrue="1">
      <formula>K$4&lt;TODAY()</formula>
    </cfRule>
    <cfRule type="expression" dxfId="178" priority="188" stopIfTrue="1">
      <formula>WEEKDAY(K$4)=6</formula>
    </cfRule>
  </conditionalFormatting>
  <conditionalFormatting sqref="L52">
    <cfRule type="expression" dxfId="177" priority="185" stopIfTrue="1">
      <formula>K$4&lt;TODAY()</formula>
    </cfRule>
    <cfRule type="expression" dxfId="176" priority="186" stopIfTrue="1">
      <formula>WEEKDAY(K$4)=6</formula>
    </cfRule>
  </conditionalFormatting>
  <conditionalFormatting sqref="L52">
    <cfRule type="expression" dxfId="175" priority="183" stopIfTrue="1">
      <formula>K$4&lt;TODAY()</formula>
    </cfRule>
    <cfRule type="expression" dxfId="174" priority="184" stopIfTrue="1">
      <formula>WEEKDAY(K$4)=6</formula>
    </cfRule>
  </conditionalFormatting>
  <conditionalFormatting sqref="M53">
    <cfRule type="expression" dxfId="173" priority="181" stopIfTrue="1">
      <formula>K$4&lt;TODAY()</formula>
    </cfRule>
    <cfRule type="expression" dxfId="172" priority="182" stopIfTrue="1">
      <formula>WEEKDAY(K$4)=6</formula>
    </cfRule>
  </conditionalFormatting>
  <conditionalFormatting sqref="L53">
    <cfRule type="expression" dxfId="171" priority="179" stopIfTrue="1">
      <formula>K$4&lt;TODAY()</formula>
    </cfRule>
    <cfRule type="expression" dxfId="170" priority="180" stopIfTrue="1">
      <formula>WEEKDAY(K$4)=6</formula>
    </cfRule>
  </conditionalFormatting>
  <conditionalFormatting sqref="L54">
    <cfRule type="expression" dxfId="169" priority="177" stopIfTrue="1">
      <formula>K$4&lt;TODAY()</formula>
    </cfRule>
    <cfRule type="expression" dxfId="168" priority="178" stopIfTrue="1">
      <formula>WEEKDAY(K$4)=6</formula>
    </cfRule>
  </conditionalFormatting>
  <conditionalFormatting sqref="K50:K51">
    <cfRule type="expression" dxfId="167" priority="173" stopIfTrue="1">
      <formula>K$4&lt;TODAY()</formula>
    </cfRule>
    <cfRule type="expression" dxfId="166" priority="174" stopIfTrue="1">
      <formula>WEEKDAY(K$4)=6</formula>
    </cfRule>
  </conditionalFormatting>
  <conditionalFormatting sqref="M51">
    <cfRule type="expression" dxfId="165" priority="175" stopIfTrue="1">
      <formula>K$4&lt;TODAY()</formula>
    </cfRule>
    <cfRule type="expression" dxfId="164" priority="176" stopIfTrue="1">
      <formula>WEEKDAY(K$4)=6</formula>
    </cfRule>
  </conditionalFormatting>
  <conditionalFormatting sqref="K49">
    <cfRule type="expression" dxfId="163" priority="169" stopIfTrue="1">
      <formula>K$4&lt;TODAY()</formula>
    </cfRule>
    <cfRule type="expression" dxfId="162" priority="170" stopIfTrue="1">
      <formula>WEEKDAY(K$4)=6</formula>
    </cfRule>
  </conditionalFormatting>
  <conditionalFormatting sqref="M49">
    <cfRule type="expression" dxfId="161" priority="171" stopIfTrue="1">
      <formula>K$4&lt;TODAY()</formula>
    </cfRule>
    <cfRule type="expression" dxfId="160" priority="172" stopIfTrue="1">
      <formula>WEEKDAY(K$4)=6</formula>
    </cfRule>
  </conditionalFormatting>
  <conditionalFormatting sqref="L49">
    <cfRule type="expression" dxfId="159" priority="167" stopIfTrue="1">
      <formula>K$4&lt;TODAY()</formula>
    </cfRule>
    <cfRule type="expression" dxfId="158" priority="168" stopIfTrue="1">
      <formula>WEEKDAY(K$4)=6</formula>
    </cfRule>
  </conditionalFormatting>
  <conditionalFormatting sqref="L49">
    <cfRule type="expression" dxfId="157" priority="165" stopIfTrue="1">
      <formula>K$4&lt;TODAY()</formula>
    </cfRule>
    <cfRule type="expression" dxfId="156" priority="166" stopIfTrue="1">
      <formula>WEEKDAY(K$4)=6</formula>
    </cfRule>
  </conditionalFormatting>
  <conditionalFormatting sqref="L49">
    <cfRule type="expression" dxfId="155" priority="163" stopIfTrue="1">
      <formula>K$4&lt;TODAY()</formula>
    </cfRule>
    <cfRule type="expression" dxfId="154" priority="164" stopIfTrue="1">
      <formula>WEEKDAY(K$4)=6</formula>
    </cfRule>
  </conditionalFormatting>
  <conditionalFormatting sqref="L49">
    <cfRule type="expression" dxfId="153" priority="161" stopIfTrue="1">
      <formula>K$4&lt;TODAY()</formula>
    </cfRule>
    <cfRule type="expression" dxfId="152" priority="162" stopIfTrue="1">
      <formula>WEEKDAY(K$4)=6</formula>
    </cfRule>
  </conditionalFormatting>
  <conditionalFormatting sqref="L49">
    <cfRule type="expression" dxfId="151" priority="159" stopIfTrue="1">
      <formula>K$4&lt;TODAY()</formula>
    </cfRule>
    <cfRule type="expression" dxfId="150" priority="160" stopIfTrue="1">
      <formula>WEEKDAY(K$4)=6</formula>
    </cfRule>
  </conditionalFormatting>
  <conditionalFormatting sqref="L49">
    <cfRule type="expression" dxfId="149" priority="157" stopIfTrue="1">
      <formula>K$4&lt;TODAY()</formula>
    </cfRule>
    <cfRule type="expression" dxfId="148" priority="158" stopIfTrue="1">
      <formula>WEEKDAY(K$4)=6</formula>
    </cfRule>
  </conditionalFormatting>
  <conditionalFormatting sqref="L49">
    <cfRule type="expression" dxfId="147" priority="155" stopIfTrue="1">
      <formula>K$4&lt;TODAY()</formula>
    </cfRule>
    <cfRule type="expression" dxfId="146" priority="156" stopIfTrue="1">
      <formula>WEEKDAY(K$4)=6</formula>
    </cfRule>
  </conditionalFormatting>
  <conditionalFormatting sqref="L49">
    <cfRule type="expression" dxfId="145" priority="153" stopIfTrue="1">
      <formula>K$4&lt;TODAY()</formula>
    </cfRule>
    <cfRule type="expression" dxfId="144" priority="154" stopIfTrue="1">
      <formula>WEEKDAY(K$4)=6</formula>
    </cfRule>
  </conditionalFormatting>
  <conditionalFormatting sqref="L49">
    <cfRule type="expression" dxfId="143" priority="151" stopIfTrue="1">
      <formula>K$4&lt;TODAY()</formula>
    </cfRule>
    <cfRule type="expression" dxfId="142" priority="152" stopIfTrue="1">
      <formula>WEEKDAY(K$4)=6</formula>
    </cfRule>
  </conditionalFormatting>
  <conditionalFormatting sqref="L49">
    <cfRule type="expression" dxfId="141" priority="149" stopIfTrue="1">
      <formula>K$4&lt;TODAY()</formula>
    </cfRule>
    <cfRule type="expression" dxfId="140" priority="150" stopIfTrue="1">
      <formula>WEEKDAY(K$4)=6</formula>
    </cfRule>
  </conditionalFormatting>
  <conditionalFormatting sqref="L49">
    <cfRule type="expression" dxfId="139" priority="147" stopIfTrue="1">
      <formula>K$4&lt;TODAY()</formula>
    </cfRule>
    <cfRule type="expression" dxfId="138" priority="148" stopIfTrue="1">
      <formula>WEEKDAY(K$4)=6</formula>
    </cfRule>
  </conditionalFormatting>
  <conditionalFormatting sqref="L49">
    <cfRule type="expression" dxfId="137" priority="145" stopIfTrue="1">
      <formula>K$4&lt;TODAY()</formula>
    </cfRule>
    <cfRule type="expression" dxfId="136" priority="146" stopIfTrue="1">
      <formula>WEEKDAY(K$4)=6</formula>
    </cfRule>
  </conditionalFormatting>
  <conditionalFormatting sqref="M50">
    <cfRule type="expression" dxfId="135" priority="143" stopIfTrue="1">
      <formula>K$4&lt;TODAY()</formula>
    </cfRule>
    <cfRule type="expression" dxfId="134" priority="144" stopIfTrue="1">
      <formula>WEEKDAY(K$4)=6</formula>
    </cfRule>
  </conditionalFormatting>
  <conditionalFormatting sqref="L50">
    <cfRule type="expression" dxfId="133" priority="141" stopIfTrue="1">
      <formula>K$4&lt;TODAY()</formula>
    </cfRule>
    <cfRule type="expression" dxfId="132" priority="142" stopIfTrue="1">
      <formula>WEEKDAY(K$4)=6</formula>
    </cfRule>
  </conditionalFormatting>
  <conditionalFormatting sqref="L51">
    <cfRule type="expression" dxfId="131" priority="139" stopIfTrue="1">
      <formula>K$4&lt;TODAY()</formula>
    </cfRule>
    <cfRule type="expression" dxfId="130" priority="140" stopIfTrue="1">
      <formula>WEEKDAY(K$4)=6</formula>
    </cfRule>
  </conditionalFormatting>
  <conditionalFormatting sqref="Q49">
    <cfRule type="expression" dxfId="129" priority="135" stopIfTrue="1">
      <formula>Q$4&lt;TODAY()</formula>
    </cfRule>
    <cfRule type="expression" dxfId="128" priority="136" stopIfTrue="1">
      <formula>WEEKDAY(Q$4)=6</formula>
    </cfRule>
  </conditionalFormatting>
  <conditionalFormatting sqref="R49">
    <cfRule type="expression" dxfId="127" priority="137" stopIfTrue="1">
      <formula>Q$4&lt;TODAY()</formula>
    </cfRule>
    <cfRule type="expression" dxfId="126" priority="138" stopIfTrue="1">
      <formula>WEEKDAY(Q$4)=6</formula>
    </cfRule>
  </conditionalFormatting>
  <conditionalFormatting sqref="N49">
    <cfRule type="expression" dxfId="125" priority="129" stopIfTrue="1">
      <formula>N$4&lt;TODAY()</formula>
    </cfRule>
    <cfRule type="expression" dxfId="124" priority="130" stopIfTrue="1">
      <formula>WEEKDAY(N$4)=6</formula>
    </cfRule>
  </conditionalFormatting>
  <conditionalFormatting sqref="O49">
    <cfRule type="expression" dxfId="123" priority="131" stopIfTrue="1">
      <formula>N$4&lt;TODAY()</formula>
    </cfRule>
    <cfRule type="expression" dxfId="122" priority="132" stopIfTrue="1">
      <formula>WEEKDAY(N$4)=6</formula>
    </cfRule>
  </conditionalFormatting>
  <conditionalFormatting sqref="Q41:S41">
    <cfRule type="expression" dxfId="121" priority="128" stopIfTrue="1">
      <formula>Q$4&lt;TODAY()</formula>
    </cfRule>
  </conditionalFormatting>
  <conditionalFormatting sqref="Q41:S41">
    <cfRule type="expression" dxfId="120" priority="127" stopIfTrue="1">
      <formula>Q$4&lt;TODAY()</formula>
    </cfRule>
  </conditionalFormatting>
  <conditionalFormatting sqref="T41:V41">
    <cfRule type="expression" dxfId="119" priority="126" stopIfTrue="1">
      <formula>T$4&lt;TODAY()</formula>
    </cfRule>
  </conditionalFormatting>
  <conditionalFormatting sqref="T41:V41">
    <cfRule type="expression" dxfId="118" priority="125" stopIfTrue="1">
      <formula>T$4&lt;TODAY()</formula>
    </cfRule>
  </conditionalFormatting>
  <conditionalFormatting sqref="Q50:Q51">
    <cfRule type="expression" dxfId="117" priority="117" stopIfTrue="1">
      <formula>Q$4&lt;TODAY()</formula>
    </cfRule>
    <cfRule type="expression" dxfId="116" priority="118" stopIfTrue="1">
      <formula>WEEKDAY(Q$4)=6</formula>
    </cfRule>
  </conditionalFormatting>
  <conditionalFormatting sqref="R50:R51">
    <cfRule type="expression" dxfId="115" priority="119" stopIfTrue="1">
      <formula>Q$4&lt;TODAY()</formula>
    </cfRule>
    <cfRule type="expression" dxfId="114" priority="120" stopIfTrue="1">
      <formula>WEEKDAY(Q$4)=6</formula>
    </cfRule>
  </conditionalFormatting>
  <conditionalFormatting sqref="S50">
    <cfRule type="expression" dxfId="113" priority="115" stopIfTrue="1">
      <formula>Q$4&lt;TODAY()</formula>
    </cfRule>
    <cfRule type="expression" dxfId="112" priority="116" stopIfTrue="1">
      <formula>WEEKDAY(Q$4)=6</formula>
    </cfRule>
  </conditionalFormatting>
  <conditionalFormatting sqref="S50">
    <cfRule type="expression" dxfId="111" priority="113" stopIfTrue="1">
      <formula>Q$4&lt;TODAY()</formula>
    </cfRule>
    <cfRule type="expression" dxfId="110" priority="114" stopIfTrue="1">
      <formula>WEEKDAY(Q$4)=6</formula>
    </cfRule>
  </conditionalFormatting>
  <conditionalFormatting sqref="S50">
    <cfRule type="expression" dxfId="109" priority="111" stopIfTrue="1">
      <formula>Q$4&lt;TODAY()</formula>
    </cfRule>
    <cfRule type="expression" dxfId="108" priority="112" stopIfTrue="1">
      <formula>WEEKDAY(Q$4)=6</formula>
    </cfRule>
  </conditionalFormatting>
  <conditionalFormatting sqref="S51">
    <cfRule type="expression" dxfId="107" priority="109" stopIfTrue="1">
      <formula>Q$4&lt;TODAY()</formula>
    </cfRule>
    <cfRule type="expression" dxfId="106" priority="110" stopIfTrue="1">
      <formula>WEEKDAY(Q$4)=6</formula>
    </cfRule>
  </conditionalFormatting>
  <conditionalFormatting sqref="S51">
    <cfRule type="expression" dxfId="105" priority="107" stopIfTrue="1">
      <formula>Q$4&lt;TODAY()</formula>
    </cfRule>
    <cfRule type="expression" dxfId="104" priority="108" stopIfTrue="1">
      <formula>WEEKDAY(Q$4)=6</formula>
    </cfRule>
  </conditionalFormatting>
  <conditionalFormatting sqref="S51">
    <cfRule type="expression" dxfId="103" priority="105" stopIfTrue="1">
      <formula>Q$4&lt;TODAY()</formula>
    </cfRule>
    <cfRule type="expression" dxfId="102" priority="106" stopIfTrue="1">
      <formula>WEEKDAY(Q$4)=6</formula>
    </cfRule>
  </conditionalFormatting>
  <conditionalFormatting sqref="R52">
    <cfRule type="expression" dxfId="101" priority="103" stopIfTrue="1">
      <formula>Q$4&lt;TODAY()</formula>
    </cfRule>
    <cfRule type="expression" dxfId="100" priority="104" stopIfTrue="1">
      <formula>WEEKDAY(Q$4)=6</formula>
    </cfRule>
  </conditionalFormatting>
  <conditionalFormatting sqref="O50">
    <cfRule type="expression" dxfId="99" priority="101" stopIfTrue="1">
      <formula>N$4&lt;TODAY()</formula>
    </cfRule>
    <cfRule type="expression" dxfId="98" priority="102" stopIfTrue="1">
      <formula>WEEKDAY(N$4)=6</formula>
    </cfRule>
  </conditionalFormatting>
  <conditionalFormatting sqref="T49:T50">
    <cfRule type="expression" dxfId="97" priority="95" stopIfTrue="1">
      <formula>T$4&lt;TODAY()</formula>
    </cfRule>
    <cfRule type="expression" dxfId="96" priority="96" stopIfTrue="1">
      <formula>WEEKDAY(T$4)=6</formula>
    </cfRule>
  </conditionalFormatting>
  <conditionalFormatting sqref="U49">
    <cfRule type="expression" dxfId="95" priority="97" stopIfTrue="1">
      <formula>T$4&lt;TODAY()</formula>
    </cfRule>
    <cfRule type="expression" dxfId="94" priority="98" stopIfTrue="1">
      <formula>WEEKDAY(T$4)=6</formula>
    </cfRule>
  </conditionalFormatting>
  <conditionalFormatting sqref="V49:V50">
    <cfRule type="expression" dxfId="93" priority="99" stopIfTrue="1">
      <formula>T$4&lt;TODAY()</formula>
    </cfRule>
    <cfRule type="expression" dxfId="92" priority="100" stopIfTrue="1">
      <formula>WEEKDAY(T$4)=6</formula>
    </cfRule>
  </conditionalFormatting>
  <conditionalFormatting sqref="U50">
    <cfRule type="expression" dxfId="91" priority="93" stopIfTrue="1">
      <formula>T$4&lt;TODAY()</formula>
    </cfRule>
    <cfRule type="expression" dxfId="90" priority="94" stopIfTrue="1">
      <formula>WEEKDAY(T$4)=6</formula>
    </cfRule>
  </conditionalFormatting>
  <conditionalFormatting sqref="W49">
    <cfRule type="expression" dxfId="89" priority="87" stopIfTrue="1">
      <formula>W$4&lt;TODAY()</formula>
    </cfRule>
    <cfRule type="expression" dxfId="88" priority="88" stopIfTrue="1">
      <formula>WEEKDAY(W$4)=6</formula>
    </cfRule>
  </conditionalFormatting>
  <conditionalFormatting sqref="X49">
    <cfRule type="expression" dxfId="87" priority="89" stopIfTrue="1">
      <formula>W$4&lt;TODAY()</formula>
    </cfRule>
    <cfRule type="expression" dxfId="86" priority="90" stopIfTrue="1">
      <formula>WEEKDAY(W$4)=6</formula>
    </cfRule>
  </conditionalFormatting>
  <conditionalFormatting sqref="Y49">
    <cfRule type="expression" dxfId="85" priority="91" stopIfTrue="1">
      <formula>W$4&lt;TODAY()</formula>
    </cfRule>
    <cfRule type="expression" dxfId="84" priority="92" stopIfTrue="1">
      <formula>WEEKDAY(W$4)=6</formula>
    </cfRule>
  </conditionalFormatting>
  <conditionalFormatting sqref="X52">
    <cfRule type="expression" dxfId="83" priority="85" stopIfTrue="1">
      <formula>W$4&lt;TODAY()</formula>
    </cfRule>
    <cfRule type="expression" dxfId="82" priority="86" stopIfTrue="1">
      <formula>WEEKDAY(W$4)=6</formula>
    </cfRule>
  </conditionalFormatting>
  <conditionalFormatting sqref="AR49">
    <cfRule type="expression" dxfId="81" priority="79" stopIfTrue="1">
      <formula>AR$4&lt;TODAY()</formula>
    </cfRule>
    <cfRule type="expression" dxfId="80" priority="80" stopIfTrue="1">
      <formula>WEEKDAY(AR$4)=6</formula>
    </cfRule>
  </conditionalFormatting>
  <conditionalFormatting sqref="AS49">
    <cfRule type="expression" dxfId="79" priority="81" stopIfTrue="1">
      <formula>AR$4&lt;TODAY()</formula>
    </cfRule>
    <cfRule type="expression" dxfId="78" priority="82" stopIfTrue="1">
      <formula>WEEKDAY(AR$4)=6</formula>
    </cfRule>
  </conditionalFormatting>
  <conditionalFormatting sqref="AT49:AT50">
    <cfRule type="expression" dxfId="77" priority="83" stopIfTrue="1">
      <formula>AR$4&lt;TODAY()</formula>
    </cfRule>
    <cfRule type="expression" dxfId="76" priority="84" stopIfTrue="1">
      <formula>WEEKDAY(AR$4)=6</formula>
    </cfRule>
  </conditionalFormatting>
  <conditionalFormatting sqref="AR50">
    <cfRule type="expression" dxfId="75" priority="75" stopIfTrue="1">
      <formula>AR$4&lt;TODAY()</formula>
    </cfRule>
    <cfRule type="expression" dxfId="74" priority="76" stopIfTrue="1">
      <formula>WEEKDAY(AR$4)=6</formula>
    </cfRule>
  </conditionalFormatting>
  <conditionalFormatting sqref="AS50">
    <cfRule type="expression" dxfId="73" priority="77" stopIfTrue="1">
      <formula>AR$4&lt;TODAY()</formula>
    </cfRule>
    <cfRule type="expression" dxfId="72" priority="78" stopIfTrue="1">
      <formula>WEEKDAY(AR$4)=6</formula>
    </cfRule>
  </conditionalFormatting>
  <conditionalFormatting sqref="X53">
    <cfRule type="expression" dxfId="71" priority="71" stopIfTrue="1">
      <formula>W$4&lt;TODAY()</formula>
    </cfRule>
    <cfRule type="expression" dxfId="70" priority="72" stopIfTrue="1">
      <formula>WEEKDAY(W$4)=6</formula>
    </cfRule>
  </conditionalFormatting>
  <conditionalFormatting sqref="W55">
    <cfRule type="expression" dxfId="69" priority="69" stopIfTrue="1">
      <formula>W$4&lt;TODAY()</formula>
    </cfRule>
    <cfRule type="expression" dxfId="68" priority="70" stopIfTrue="1">
      <formula>WEEKDAY(W$4)=6</formula>
    </cfRule>
  </conditionalFormatting>
  <conditionalFormatting sqref="W55">
    <cfRule type="expression" dxfId="67" priority="67" stopIfTrue="1">
      <formula>W$4&lt;TODAY()</formula>
    </cfRule>
    <cfRule type="expression" dxfId="66" priority="68" stopIfTrue="1">
      <formula>WEEKDAY(W$4)=6</formula>
    </cfRule>
  </conditionalFormatting>
  <conditionalFormatting sqref="X55">
    <cfRule type="expression" dxfId="65" priority="65" stopIfTrue="1">
      <formula>W$4&lt;TODAY()</formula>
    </cfRule>
    <cfRule type="expression" dxfId="64" priority="66" stopIfTrue="1">
      <formula>WEEKDAY(W$4)=6</formula>
    </cfRule>
  </conditionalFormatting>
  <conditionalFormatting sqref="X55">
    <cfRule type="expression" dxfId="63" priority="63" stopIfTrue="1">
      <formula>W$4&lt;TODAY()</formula>
    </cfRule>
    <cfRule type="expression" dxfId="62" priority="64" stopIfTrue="1">
      <formula>WEEKDAY(W$4)=6</formula>
    </cfRule>
  </conditionalFormatting>
  <conditionalFormatting sqref="X55">
    <cfRule type="expression" dxfId="61" priority="61" stopIfTrue="1">
      <formula>W$4&lt;TODAY()</formula>
    </cfRule>
    <cfRule type="expression" dxfId="60" priority="62" stopIfTrue="1">
      <formula>WEEKDAY(W$4)=6</formula>
    </cfRule>
  </conditionalFormatting>
  <conditionalFormatting sqref="X55">
    <cfRule type="expression" dxfId="59" priority="59" stopIfTrue="1">
      <formula>W$4&lt;TODAY()</formula>
    </cfRule>
    <cfRule type="expression" dxfId="58" priority="60" stopIfTrue="1">
      <formula>WEEKDAY(W$4)=6</formula>
    </cfRule>
  </conditionalFormatting>
  <conditionalFormatting sqref="X55">
    <cfRule type="expression" dxfId="57" priority="57" stopIfTrue="1">
      <formula>W$4&lt;TODAY()</formula>
    </cfRule>
    <cfRule type="expression" dxfId="56" priority="58" stopIfTrue="1">
      <formula>WEEKDAY(W$4)=6</formula>
    </cfRule>
  </conditionalFormatting>
  <conditionalFormatting sqref="X55">
    <cfRule type="expression" dxfId="55" priority="55" stopIfTrue="1">
      <formula>W$4&lt;TODAY()</formula>
    </cfRule>
    <cfRule type="expression" dxfId="54" priority="56" stopIfTrue="1">
      <formula>WEEKDAY(W$4)=6</formula>
    </cfRule>
  </conditionalFormatting>
  <conditionalFormatting sqref="X55">
    <cfRule type="expression" dxfId="53" priority="53" stopIfTrue="1">
      <formula>W$4&lt;TODAY()</formula>
    </cfRule>
    <cfRule type="expression" dxfId="52" priority="54" stopIfTrue="1">
      <formula>WEEKDAY(W$4)=6</formula>
    </cfRule>
  </conditionalFormatting>
  <conditionalFormatting sqref="X55">
    <cfRule type="expression" dxfId="51" priority="51" stopIfTrue="1">
      <formula>W$4&lt;TODAY()</formula>
    </cfRule>
    <cfRule type="expression" dxfId="50" priority="52" stopIfTrue="1">
      <formula>WEEKDAY(W$4)=6</formula>
    </cfRule>
  </conditionalFormatting>
  <conditionalFormatting sqref="W55">
    <cfRule type="expression" dxfId="49" priority="49" stopIfTrue="1">
      <formula>W$4&lt;TODAY()</formula>
    </cfRule>
    <cfRule type="expression" dxfId="48" priority="50" stopIfTrue="1">
      <formula>WEEKDAY(W$4)=6</formula>
    </cfRule>
  </conditionalFormatting>
  <conditionalFormatting sqref="W55">
    <cfRule type="expression" dxfId="47" priority="47" stopIfTrue="1">
      <formula>W$4&lt;TODAY()</formula>
    </cfRule>
    <cfRule type="expression" dxfId="46" priority="48" stopIfTrue="1">
      <formula>WEEKDAY(W$4)=6</formula>
    </cfRule>
  </conditionalFormatting>
  <conditionalFormatting sqref="X55">
    <cfRule type="expression" dxfId="45" priority="45" stopIfTrue="1">
      <formula>W$4&lt;TODAY()</formula>
    </cfRule>
    <cfRule type="expression" dxfId="44" priority="46" stopIfTrue="1">
      <formula>WEEKDAY(W$4)=6</formula>
    </cfRule>
  </conditionalFormatting>
  <conditionalFormatting sqref="X55">
    <cfRule type="expression" dxfId="43" priority="43" stopIfTrue="1">
      <formula>W$4&lt;TODAY()</formula>
    </cfRule>
    <cfRule type="expression" dxfId="42" priority="44" stopIfTrue="1">
      <formula>WEEKDAY(W$4)=6</formula>
    </cfRule>
  </conditionalFormatting>
  <conditionalFormatting sqref="K42">
    <cfRule type="expression" dxfId="41" priority="42" stopIfTrue="1">
      <formula>K$4&lt;TODAY()</formula>
    </cfRule>
  </conditionalFormatting>
  <conditionalFormatting sqref="K42:M42">
    <cfRule type="expression" dxfId="40" priority="41" stopIfTrue="1">
      <formula>K$4&lt;TODAY()</formula>
    </cfRule>
  </conditionalFormatting>
  <conditionalFormatting sqref="W41:Y41">
    <cfRule type="expression" dxfId="39" priority="40" stopIfTrue="1">
      <formula>W$4&lt;TODAY()</formula>
    </cfRule>
  </conditionalFormatting>
  <conditionalFormatting sqref="W41:Y41">
    <cfRule type="expression" dxfId="38" priority="39" stopIfTrue="1">
      <formula>W$4&lt;TODAY()</formula>
    </cfRule>
  </conditionalFormatting>
  <conditionalFormatting sqref="P52">
    <cfRule type="expression" dxfId="37" priority="37" stopIfTrue="1">
      <formula>N$4&lt;TODAY()</formula>
    </cfRule>
    <cfRule type="expression" dxfId="36" priority="38" stopIfTrue="1">
      <formula>WEEKDAY(N$4)=6</formula>
    </cfRule>
  </conditionalFormatting>
  <conditionalFormatting sqref="O52">
    <cfRule type="expression" dxfId="35" priority="35" stopIfTrue="1">
      <formula>N$4&lt;TODAY()</formula>
    </cfRule>
    <cfRule type="expression" dxfId="34" priority="36" stopIfTrue="1">
      <formula>WEEKDAY(N$4)=6</formula>
    </cfRule>
  </conditionalFormatting>
  <conditionalFormatting sqref="I57">
    <cfRule type="expression" dxfId="33" priority="33" stopIfTrue="1">
      <formula>H$4&lt;TODAY()</formula>
    </cfRule>
    <cfRule type="expression" dxfId="32" priority="34" stopIfTrue="1">
      <formula>WEEKDAY(H$4)=6</formula>
    </cfRule>
  </conditionalFormatting>
  <conditionalFormatting sqref="L57">
    <cfRule type="expression" dxfId="31" priority="31" stopIfTrue="1">
      <formula>K$4&lt;TODAY()</formula>
    </cfRule>
    <cfRule type="expression" dxfId="30" priority="32" stopIfTrue="1">
      <formula>WEEKDAY(K$4)=6</formula>
    </cfRule>
  </conditionalFormatting>
  <conditionalFormatting sqref="L55">
    <cfRule type="expression" dxfId="29" priority="29" stopIfTrue="1">
      <formula>K$4&lt;TODAY()</formula>
    </cfRule>
    <cfRule type="expression" dxfId="28" priority="30" stopIfTrue="1">
      <formula>WEEKDAY(K$4)=6</formula>
    </cfRule>
  </conditionalFormatting>
  <conditionalFormatting sqref="H40">
    <cfRule type="expression" dxfId="27" priority="28" stopIfTrue="1">
      <formula>H$4&lt;TODAY()</formula>
    </cfRule>
  </conditionalFormatting>
  <conditionalFormatting sqref="H40:J40">
    <cfRule type="expression" dxfId="26" priority="27" stopIfTrue="1">
      <formula>H$4&lt;TODAY()</formula>
    </cfRule>
  </conditionalFormatting>
  <conditionalFormatting sqref="T56">
    <cfRule type="expression" dxfId="25" priority="25" stopIfTrue="1">
      <formula>T$4&lt;TODAY()</formula>
    </cfRule>
    <cfRule type="expression" dxfId="24" priority="26" stopIfTrue="1">
      <formula>WEEKDAY(T$4)=6</formula>
    </cfRule>
  </conditionalFormatting>
  <conditionalFormatting sqref="U56">
    <cfRule type="expression" dxfId="23" priority="23" stopIfTrue="1">
      <formula>T$4&lt;TODAY()</formula>
    </cfRule>
    <cfRule type="expression" dxfId="22" priority="24" stopIfTrue="1">
      <formula>WEEKDAY(T$4)=6</formula>
    </cfRule>
  </conditionalFormatting>
  <conditionalFormatting sqref="U56">
    <cfRule type="expression" dxfId="21" priority="21" stopIfTrue="1">
      <formula>T$4&lt;TODAY()</formula>
    </cfRule>
    <cfRule type="expression" dxfId="20" priority="22" stopIfTrue="1">
      <formula>WEEKDAY(T$4)=6</formula>
    </cfRule>
  </conditionalFormatting>
  <conditionalFormatting sqref="U56">
    <cfRule type="expression" dxfId="19" priority="19" stopIfTrue="1">
      <formula>T$4&lt;TODAY()</formula>
    </cfRule>
    <cfRule type="expression" dxfId="18" priority="20" stopIfTrue="1">
      <formula>WEEKDAY(T$4)=6</formula>
    </cfRule>
  </conditionalFormatting>
  <conditionalFormatting sqref="U56">
    <cfRule type="expression" dxfId="17" priority="17" stopIfTrue="1">
      <formula>T$4&lt;TODAY()</formula>
    </cfRule>
    <cfRule type="expression" dxfId="16" priority="18" stopIfTrue="1">
      <formula>WEEKDAY(T$4)=6</formula>
    </cfRule>
  </conditionalFormatting>
  <conditionalFormatting sqref="AI49">
    <cfRule type="expression" dxfId="15" priority="15" stopIfTrue="1">
      <formula>AI$4&lt;TODAY()</formula>
    </cfRule>
    <cfRule type="expression" dxfId="14" priority="16" stopIfTrue="1">
      <formula>WEEKDAY(AI$4)=6</formula>
    </cfRule>
  </conditionalFormatting>
  <conditionalFormatting sqref="AJ49">
    <cfRule type="expression" dxfId="13" priority="13" stopIfTrue="1">
      <formula>AI$4&lt;TODAY()</formula>
    </cfRule>
    <cfRule type="expression" dxfId="12" priority="14" stopIfTrue="1">
      <formula>WEEKDAY(AI$4)=6</formula>
    </cfRule>
  </conditionalFormatting>
  <conditionalFormatting sqref="AJ50">
    <cfRule type="expression" dxfId="11" priority="11" stopIfTrue="1">
      <formula>AI$4&lt;TODAY()</formula>
    </cfRule>
    <cfRule type="expression" dxfId="10" priority="12" stopIfTrue="1">
      <formula>WEEKDAY(AI$4)=6</formula>
    </cfRule>
  </conditionalFormatting>
  <conditionalFormatting sqref="AD51">
    <cfRule type="expression" dxfId="9" priority="9" stopIfTrue="1">
      <formula>AC$4&lt;TODAY()</formula>
    </cfRule>
    <cfRule type="expression" dxfId="8" priority="10" stopIfTrue="1">
      <formula>WEEKDAY(AC$4)=6</formula>
    </cfRule>
  </conditionalFormatting>
  <conditionalFormatting sqref="AD50">
    <cfRule type="expression" dxfId="7" priority="5" stopIfTrue="1">
      <formula>AC$4&lt;TODAY()</formula>
    </cfRule>
    <cfRule type="expression" dxfId="6" priority="6" stopIfTrue="1">
      <formula>WEEKDAY(AC$4)=6</formula>
    </cfRule>
  </conditionalFormatting>
  <conditionalFormatting sqref="AE50">
    <cfRule type="expression" dxfId="5" priority="7" stopIfTrue="1">
      <formula>AC$4&lt;TODAY()</formula>
    </cfRule>
    <cfRule type="expression" dxfId="4" priority="8" stopIfTrue="1">
      <formula>WEEKDAY(AC$4)=6</formula>
    </cfRule>
  </conditionalFormatting>
  <conditionalFormatting sqref="R54">
    <cfRule type="expression" dxfId="3" priority="1" stopIfTrue="1">
      <formula>Q$4&lt;TODAY()</formula>
    </cfRule>
    <cfRule type="expression" dxfId="2" priority="2" stopIfTrue="1">
      <formula>WEEKDAY(Q$4)=6</formula>
    </cfRule>
  </conditionalFormatting>
  <conditionalFormatting sqref="S54">
    <cfRule type="expression" dxfId="1" priority="3" stopIfTrue="1">
      <formula>Q$4&lt;TODAY()</formula>
    </cfRule>
    <cfRule type="expression" dxfId="0" priority="4" stopIfTrue="1">
      <formula>WEEKDAY(Q$4)=6</formula>
    </cfRule>
  </conditionalFormatting>
  <printOptions horizontalCentered="1" verticalCentered="1"/>
  <pageMargins left="0" right="0.11811023622047245" top="0.19685039370078741" bottom="0.11811023622047245" header="0.19685039370078741" footer="0.19685039370078741"/>
  <pageSetup paperSize="9" orientation="landscape" r:id="rId1"/>
  <headerFooter alignWithMargins="0">
    <oddFooter>&amp;Rprinted&amp;D at&amp;T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indexed="42"/>
  </sheetPr>
  <dimension ref="A1:K300"/>
  <sheetViews>
    <sheetView showGridLines="0" zoomScale="80" zoomScaleNormal="80" workbookViewId="0">
      <pane ySplit="7" topLeftCell="A8" activePane="bottomLeft" state="frozen"/>
      <selection activeCell="A6" sqref="A6"/>
      <selection pane="bottomLeft" activeCell="E3" sqref="E3"/>
    </sheetView>
  </sheetViews>
  <sheetFormatPr defaultColWidth="9.1796875" defaultRowHeight="24" customHeight="1" x14ac:dyDescent="0.25"/>
  <cols>
    <col min="1" max="1" width="17.54296875" style="130" customWidth="1"/>
    <col min="2" max="2" width="52.54296875" style="142" customWidth="1"/>
    <col min="3" max="3" width="7.1796875" style="131" customWidth="1"/>
    <col min="4" max="4" width="7.453125" style="155" customWidth="1"/>
    <col min="5" max="6" width="22.26953125" style="132" customWidth="1"/>
    <col min="7" max="7" width="39.81640625" style="313" customWidth="1"/>
    <col min="8" max="8" width="43.54296875" style="139" customWidth="1"/>
    <col min="9" max="9" width="9.1796875" style="160"/>
    <col min="10" max="10" width="34" style="139" customWidth="1"/>
    <col min="11" max="16384" width="9.1796875" style="139"/>
  </cols>
  <sheetData>
    <row r="1" spans="1:9" ht="24.75" customHeight="1" x14ac:dyDescent="0.25">
      <c r="A1" s="532" t="s">
        <v>6</v>
      </c>
      <c r="B1" s="532"/>
      <c r="C1" s="532"/>
      <c r="D1" s="532"/>
      <c r="E1" s="532"/>
      <c r="F1" s="533"/>
      <c r="G1" s="533"/>
    </row>
    <row r="2" spans="1:9" ht="24" customHeight="1" x14ac:dyDescent="0.25">
      <c r="A2" s="396" t="s">
        <v>11</v>
      </c>
      <c r="B2" s="398" t="s">
        <v>390</v>
      </c>
      <c r="C2" s="538" t="s">
        <v>12</v>
      </c>
      <c r="D2" s="539"/>
      <c r="E2" s="400">
        <v>42054</v>
      </c>
      <c r="F2"/>
      <c r="G2" s="164"/>
    </row>
    <row r="3" spans="1:9" s="140" customFormat="1" ht="24" customHeight="1" x14ac:dyDescent="0.25">
      <c r="A3" s="397" t="s">
        <v>398</v>
      </c>
      <c r="B3" s="398" t="s">
        <v>391</v>
      </c>
      <c r="C3" s="538" t="s">
        <v>13</v>
      </c>
      <c r="D3" s="539"/>
      <c r="E3" s="401">
        <v>0.39583333333333331</v>
      </c>
      <c r="F3"/>
      <c r="G3" s="305"/>
      <c r="I3" s="252"/>
    </row>
    <row r="4" spans="1:9" s="140" customFormat="1" ht="24" customHeight="1" x14ac:dyDescent="0.25">
      <c r="A4" s="397" t="s">
        <v>388</v>
      </c>
      <c r="B4" s="399">
        <v>106</v>
      </c>
      <c r="C4" s="538" t="s">
        <v>16</v>
      </c>
      <c r="D4" s="539"/>
      <c r="E4" s="402"/>
      <c r="F4"/>
      <c r="G4" s="306"/>
      <c r="I4" s="252"/>
    </row>
    <row r="5" spans="1:9" s="140" customFormat="1" ht="6.75" customHeight="1" thickBot="1" x14ac:dyDescent="0.3">
      <c r="A5" s="125"/>
      <c r="B5" s="141"/>
      <c r="C5" s="126"/>
      <c r="D5" s="152"/>
      <c r="E5" s="127"/>
      <c r="F5" s="127"/>
      <c r="G5" s="307"/>
      <c r="I5" s="252"/>
    </row>
    <row r="6" spans="1:9" ht="12" customHeight="1" x14ac:dyDescent="0.25">
      <c r="A6" s="166" t="s">
        <v>22</v>
      </c>
      <c r="B6" s="536" t="s">
        <v>10</v>
      </c>
      <c r="C6" s="167" t="s">
        <v>7</v>
      </c>
      <c r="D6" s="168" t="s">
        <v>8</v>
      </c>
      <c r="E6" s="169" t="s">
        <v>23</v>
      </c>
      <c r="F6" s="169" t="s">
        <v>14</v>
      </c>
      <c r="G6" s="534" t="s">
        <v>21</v>
      </c>
    </row>
    <row r="7" spans="1:9" ht="12" customHeight="1" thickBot="1" x14ac:dyDescent="0.3">
      <c r="A7" s="170" t="s">
        <v>15</v>
      </c>
      <c r="B7" s="537"/>
      <c r="C7" s="171" t="s">
        <v>9</v>
      </c>
      <c r="D7" s="172" t="s">
        <v>9</v>
      </c>
      <c r="E7" s="173" t="s">
        <v>15</v>
      </c>
      <c r="F7" s="174" t="s">
        <v>15</v>
      </c>
      <c r="G7" s="535"/>
    </row>
    <row r="8" spans="1:9" ht="15.75" hidden="1" customHeight="1" x14ac:dyDescent="0.25">
      <c r="A8" s="177">
        <f>+E2+E3</f>
        <v>42054.395833333336</v>
      </c>
      <c r="B8" s="178"/>
      <c r="C8" s="179">
        <v>0</v>
      </c>
      <c r="D8" s="180"/>
      <c r="E8" s="177">
        <f>IF(ISBLANK(D8),+A8+C8/24,+A8+D8/24)</f>
        <v>42054.395833333336</v>
      </c>
      <c r="F8" s="181"/>
      <c r="G8" s="308"/>
    </row>
    <row r="9" spans="1:9" s="289" customFormat="1" ht="24" customHeight="1" x14ac:dyDescent="0.25">
      <c r="A9" s="253">
        <f>E8</f>
        <v>42054.395833333336</v>
      </c>
      <c r="B9" s="299" t="s">
        <v>168</v>
      </c>
      <c r="C9" s="301">
        <v>1.5</v>
      </c>
      <c r="D9" s="359">
        <v>1.5</v>
      </c>
      <c r="E9" s="354">
        <f t="shared" ref="E9:E97" si="0">IF(ISBLANK(D9),+A9+C9/24,+A9+D9/24)</f>
        <v>42054.458333333336</v>
      </c>
      <c r="F9" s="194"/>
      <c r="G9" s="288"/>
    </row>
    <row r="10" spans="1:9" s="289" customFormat="1" ht="24" customHeight="1" x14ac:dyDescent="0.25">
      <c r="A10" s="253">
        <f t="shared" ref="A10:A22" si="1">IF(D9&gt;0,A9+D9/24,A9+C9/24)</f>
        <v>42054.458333333336</v>
      </c>
      <c r="B10" s="299" t="s">
        <v>169</v>
      </c>
      <c r="C10" s="301">
        <v>1</v>
      </c>
      <c r="D10" s="359">
        <v>1</v>
      </c>
      <c r="E10" s="354">
        <f t="shared" si="0"/>
        <v>42054.5</v>
      </c>
      <c r="F10" s="194"/>
      <c r="G10" s="288"/>
    </row>
    <row r="11" spans="1:9" s="289" customFormat="1" ht="24" customHeight="1" x14ac:dyDescent="0.25">
      <c r="A11" s="253">
        <f t="shared" si="1"/>
        <v>42054.5</v>
      </c>
      <c r="B11" s="299" t="s">
        <v>170</v>
      </c>
      <c r="C11" s="301">
        <v>4.5</v>
      </c>
      <c r="D11" s="359">
        <v>3.5</v>
      </c>
      <c r="E11" s="354">
        <f t="shared" si="0"/>
        <v>42054.645833333336</v>
      </c>
      <c r="F11" s="194"/>
      <c r="G11" s="288"/>
    </row>
    <row r="12" spans="1:9" s="289" customFormat="1" ht="24" customHeight="1" x14ac:dyDescent="0.25">
      <c r="A12" s="253">
        <f t="shared" si="1"/>
        <v>42054.645833333336</v>
      </c>
      <c r="B12" s="299" t="s">
        <v>297</v>
      </c>
      <c r="C12" s="301">
        <v>1</v>
      </c>
      <c r="D12" s="359">
        <v>1</v>
      </c>
      <c r="E12" s="354">
        <f t="shared" si="0"/>
        <v>42054.6875</v>
      </c>
      <c r="F12" s="194"/>
      <c r="G12" s="288"/>
    </row>
    <row r="13" spans="1:9" s="289" customFormat="1" ht="24" customHeight="1" x14ac:dyDescent="0.25">
      <c r="A13" s="253">
        <f t="shared" si="1"/>
        <v>42054.6875</v>
      </c>
      <c r="B13" s="299" t="s">
        <v>172</v>
      </c>
      <c r="C13" s="301">
        <v>5</v>
      </c>
      <c r="D13" s="359">
        <v>5.5</v>
      </c>
      <c r="E13" s="354">
        <f t="shared" si="0"/>
        <v>42054.916666666664</v>
      </c>
      <c r="F13" s="194"/>
      <c r="G13" s="288"/>
    </row>
    <row r="14" spans="1:9" s="289" customFormat="1" ht="24" customHeight="1" x14ac:dyDescent="0.25">
      <c r="A14" s="253">
        <f t="shared" si="1"/>
        <v>42054.916666666664</v>
      </c>
      <c r="B14" s="299" t="s">
        <v>298</v>
      </c>
      <c r="C14" s="301">
        <v>9</v>
      </c>
      <c r="D14" s="359">
        <v>6</v>
      </c>
      <c r="E14" s="354">
        <f t="shared" si="0"/>
        <v>42055.166666666664</v>
      </c>
      <c r="F14" s="194"/>
      <c r="G14" s="288"/>
    </row>
    <row r="15" spans="1:9" s="289" customFormat="1" ht="24" customHeight="1" x14ac:dyDescent="0.25">
      <c r="A15" s="253">
        <f t="shared" si="1"/>
        <v>42055.166666666664</v>
      </c>
      <c r="B15" s="299" t="s">
        <v>174</v>
      </c>
      <c r="C15" s="301">
        <v>4</v>
      </c>
      <c r="D15" s="359">
        <v>4</v>
      </c>
      <c r="E15" s="354">
        <f t="shared" si="0"/>
        <v>42055.333333333328</v>
      </c>
      <c r="F15" s="194"/>
      <c r="G15" s="288"/>
    </row>
    <row r="16" spans="1:9" s="289" customFormat="1" ht="24" customHeight="1" x14ac:dyDescent="0.25">
      <c r="A16" s="253">
        <f t="shared" si="1"/>
        <v>42055.333333333328</v>
      </c>
      <c r="B16" s="299" t="s">
        <v>175</v>
      </c>
      <c r="C16" s="301">
        <v>3</v>
      </c>
      <c r="D16" s="359">
        <v>3</v>
      </c>
      <c r="E16" s="354">
        <f t="shared" si="0"/>
        <v>42055.458333333328</v>
      </c>
      <c r="F16" s="194"/>
      <c r="G16" s="288"/>
    </row>
    <row r="17" spans="1:9" s="289" customFormat="1" ht="24" customHeight="1" x14ac:dyDescent="0.25">
      <c r="A17" s="253">
        <f t="shared" si="1"/>
        <v>42055.458333333328</v>
      </c>
      <c r="B17" s="299" t="s">
        <v>299</v>
      </c>
      <c r="C17" s="301">
        <v>3.5</v>
      </c>
      <c r="D17" s="359">
        <v>3.5</v>
      </c>
      <c r="E17" s="354">
        <f t="shared" si="0"/>
        <v>42055.604166666664</v>
      </c>
      <c r="F17" s="194"/>
      <c r="G17" s="288"/>
    </row>
    <row r="18" spans="1:9" s="289" customFormat="1" ht="24" customHeight="1" x14ac:dyDescent="0.25">
      <c r="A18" s="253">
        <f t="shared" si="1"/>
        <v>42055.604166666664</v>
      </c>
      <c r="B18" s="299" t="s">
        <v>366</v>
      </c>
      <c r="C18" s="301">
        <v>2</v>
      </c>
      <c r="D18" s="359">
        <v>2</v>
      </c>
      <c r="E18" s="354">
        <f t="shared" si="0"/>
        <v>42055.6875</v>
      </c>
      <c r="F18" s="194"/>
      <c r="G18" s="288"/>
    </row>
    <row r="19" spans="1:9" s="289" customFormat="1" ht="24" customHeight="1" x14ac:dyDescent="0.25">
      <c r="A19" s="253">
        <f t="shared" si="1"/>
        <v>42055.6875</v>
      </c>
      <c r="B19" s="299" t="s">
        <v>372</v>
      </c>
      <c r="C19" s="301">
        <v>1.5</v>
      </c>
      <c r="D19" s="359">
        <v>1.5</v>
      </c>
      <c r="E19" s="354">
        <f t="shared" si="0"/>
        <v>42055.75</v>
      </c>
      <c r="F19" s="194"/>
      <c r="G19" s="288"/>
    </row>
    <row r="20" spans="1:9" s="289" customFormat="1" ht="24" customHeight="1" x14ac:dyDescent="0.25">
      <c r="A20" s="388">
        <f t="shared" si="1"/>
        <v>42055.75</v>
      </c>
      <c r="B20" s="389" t="s">
        <v>392</v>
      </c>
      <c r="C20" s="390">
        <v>1</v>
      </c>
      <c r="D20" s="391">
        <v>1.5</v>
      </c>
      <c r="E20" s="392">
        <f t="shared" si="0"/>
        <v>42055.8125</v>
      </c>
      <c r="F20" s="337"/>
      <c r="G20" s="338"/>
      <c r="I20" s="292"/>
    </row>
    <row r="21" spans="1:9" ht="24" customHeight="1" x14ac:dyDescent="0.25">
      <c r="A21" s="251">
        <f t="shared" si="1"/>
        <v>42055.8125</v>
      </c>
      <c r="B21" s="1" t="s">
        <v>373</v>
      </c>
      <c r="C21" s="260">
        <v>1.5</v>
      </c>
      <c r="D21" s="269">
        <v>2</v>
      </c>
      <c r="E21" s="354">
        <f t="shared" si="0"/>
        <v>42055.895833333336</v>
      </c>
      <c r="F21" s="128"/>
      <c r="G21" s="165"/>
    </row>
    <row r="22" spans="1:9" ht="24" customHeight="1" x14ac:dyDescent="0.25">
      <c r="A22" s="251">
        <f t="shared" si="1"/>
        <v>42055.895833333336</v>
      </c>
      <c r="B22" s="288" t="s">
        <v>25</v>
      </c>
      <c r="C22" s="260">
        <v>1.5</v>
      </c>
      <c r="D22" s="269">
        <v>1</v>
      </c>
      <c r="E22" s="129">
        <f t="shared" si="0"/>
        <v>42055.9375</v>
      </c>
      <c r="F22" s="128"/>
      <c r="G22" s="165"/>
    </row>
    <row r="23" spans="1:9" ht="24" customHeight="1" x14ac:dyDescent="0.25">
      <c r="A23" s="251">
        <f t="shared" ref="A23" si="2">IF(D22&gt;0,A22+D22/24,A22+C22/24)</f>
        <v>42055.9375</v>
      </c>
      <c r="B23" s="1" t="s">
        <v>26</v>
      </c>
      <c r="C23" s="260">
        <v>0.5</v>
      </c>
      <c r="D23" s="269">
        <v>0.5</v>
      </c>
      <c r="E23" s="129">
        <f t="shared" si="0"/>
        <v>42055.958333333336</v>
      </c>
      <c r="F23" s="128"/>
      <c r="G23" s="165"/>
    </row>
    <row r="24" spans="1:9" ht="24" customHeight="1" x14ac:dyDescent="0.25">
      <c r="A24" s="251">
        <f t="shared" ref="A24:A97" si="3">IF(D23&gt;0,A23+D23/24,A23+C23/24)</f>
        <v>42055.958333333336</v>
      </c>
      <c r="B24" s="1" t="s">
        <v>27</v>
      </c>
      <c r="C24" s="260">
        <v>4</v>
      </c>
      <c r="D24" s="269">
        <v>3</v>
      </c>
      <c r="E24" s="129">
        <f t="shared" si="0"/>
        <v>42056.083333333336</v>
      </c>
      <c r="F24" s="128"/>
      <c r="G24" s="165"/>
    </row>
    <row r="25" spans="1:9" ht="24" customHeight="1" x14ac:dyDescent="0.25">
      <c r="A25" s="251">
        <f t="shared" si="3"/>
        <v>42056.083333333336</v>
      </c>
      <c r="B25" s="1" t="s">
        <v>28</v>
      </c>
      <c r="C25" s="260">
        <v>1.5</v>
      </c>
      <c r="D25" s="269">
        <v>1</v>
      </c>
      <c r="E25" s="129">
        <f t="shared" si="0"/>
        <v>42056.125</v>
      </c>
      <c r="F25" s="128"/>
      <c r="G25" s="165"/>
    </row>
    <row r="26" spans="1:9" ht="24" customHeight="1" x14ac:dyDescent="0.25">
      <c r="A26" s="251">
        <f t="shared" si="3"/>
        <v>42056.125</v>
      </c>
      <c r="B26" s="1" t="s">
        <v>29</v>
      </c>
      <c r="C26" s="260">
        <v>1</v>
      </c>
      <c r="D26" s="269">
        <v>0.5</v>
      </c>
      <c r="E26" s="129">
        <f t="shared" si="0"/>
        <v>42056.145833333336</v>
      </c>
      <c r="F26" s="128"/>
      <c r="G26" s="165"/>
    </row>
    <row r="27" spans="1:9" ht="24" customHeight="1" x14ac:dyDescent="0.25">
      <c r="A27" s="251">
        <f t="shared" si="3"/>
        <v>42056.145833333336</v>
      </c>
      <c r="B27" s="1" t="s">
        <v>30</v>
      </c>
      <c r="C27" s="260">
        <v>1</v>
      </c>
      <c r="D27" s="269">
        <v>0.5</v>
      </c>
      <c r="E27" s="129">
        <f t="shared" si="0"/>
        <v>42056.166666666672</v>
      </c>
      <c r="F27" s="128"/>
      <c r="G27" s="165"/>
    </row>
    <row r="28" spans="1:9" ht="24" customHeight="1" x14ac:dyDescent="0.25">
      <c r="A28" s="251">
        <f t="shared" si="3"/>
        <v>42056.166666666672</v>
      </c>
      <c r="B28" s="1" t="s">
        <v>31</v>
      </c>
      <c r="C28" s="260">
        <v>2</v>
      </c>
      <c r="D28" s="269">
        <v>1.5</v>
      </c>
      <c r="E28" s="129">
        <f t="shared" si="0"/>
        <v>42056.229166666672</v>
      </c>
      <c r="F28" s="128"/>
      <c r="G28" s="165"/>
    </row>
    <row r="29" spans="1:9" ht="24" customHeight="1" x14ac:dyDescent="0.25">
      <c r="A29" s="251">
        <f t="shared" si="3"/>
        <v>42056.229166666672</v>
      </c>
      <c r="B29" s="1" t="s">
        <v>80</v>
      </c>
      <c r="C29" s="260">
        <v>0.5</v>
      </c>
      <c r="D29" s="269">
        <v>0.5</v>
      </c>
      <c r="E29" s="129">
        <f t="shared" si="0"/>
        <v>42056.250000000007</v>
      </c>
      <c r="F29" s="128"/>
      <c r="G29" s="165"/>
    </row>
    <row r="30" spans="1:9" ht="24" customHeight="1" x14ac:dyDescent="0.25">
      <c r="A30" s="251">
        <f t="shared" si="3"/>
        <v>42056.250000000007</v>
      </c>
      <c r="B30" s="1" t="s">
        <v>32</v>
      </c>
      <c r="C30" s="260">
        <v>5.5</v>
      </c>
      <c r="D30" s="269">
        <v>4</v>
      </c>
      <c r="E30" s="129">
        <f t="shared" si="0"/>
        <v>42056.416666666672</v>
      </c>
      <c r="F30" s="128"/>
      <c r="G30" s="165"/>
    </row>
    <row r="31" spans="1:9" ht="24" customHeight="1" x14ac:dyDescent="0.25">
      <c r="A31" s="251">
        <f t="shared" si="3"/>
        <v>42056.416666666672</v>
      </c>
      <c r="B31" s="1" t="s">
        <v>33</v>
      </c>
      <c r="C31" s="260">
        <v>3</v>
      </c>
      <c r="D31" s="269">
        <v>2</v>
      </c>
      <c r="E31" s="129">
        <f t="shared" si="0"/>
        <v>42056.500000000007</v>
      </c>
      <c r="F31" s="128"/>
      <c r="G31" s="165"/>
    </row>
    <row r="32" spans="1:9" ht="24" customHeight="1" x14ac:dyDescent="0.25">
      <c r="A32" s="339">
        <f t="shared" si="3"/>
        <v>42056.500000000007</v>
      </c>
      <c r="B32" s="334" t="s">
        <v>34</v>
      </c>
      <c r="C32" s="340"/>
      <c r="D32" s="335"/>
      <c r="E32" s="336">
        <f t="shared" si="0"/>
        <v>42056.500000000007</v>
      </c>
      <c r="F32" s="337"/>
      <c r="G32" s="338"/>
    </row>
    <row r="33" spans="1:9" ht="24" customHeight="1" x14ac:dyDescent="0.25">
      <c r="A33" s="251">
        <f t="shared" si="3"/>
        <v>42056.500000000007</v>
      </c>
      <c r="B33" s="3" t="s">
        <v>35</v>
      </c>
      <c r="C33" s="260">
        <v>0</v>
      </c>
      <c r="D33" s="269">
        <v>0</v>
      </c>
      <c r="E33" s="129">
        <f t="shared" si="0"/>
        <v>42056.500000000007</v>
      </c>
      <c r="F33" s="128"/>
      <c r="G33" s="165"/>
    </row>
    <row r="34" spans="1:9" ht="24" customHeight="1" x14ac:dyDescent="0.25">
      <c r="A34" s="360">
        <f t="shared" si="3"/>
        <v>42056.500000000007</v>
      </c>
      <c r="B34" s="361" t="s">
        <v>368</v>
      </c>
      <c r="C34" s="362">
        <v>6</v>
      </c>
      <c r="D34" s="363">
        <v>4</v>
      </c>
      <c r="E34" s="364">
        <f t="shared" si="0"/>
        <v>42056.666666666672</v>
      </c>
      <c r="F34" s="365"/>
      <c r="G34" s="366" t="s">
        <v>81</v>
      </c>
    </row>
    <row r="35" spans="1:9" ht="24" customHeight="1" x14ac:dyDescent="0.25">
      <c r="A35" s="251">
        <f t="shared" si="3"/>
        <v>42056.666666666672</v>
      </c>
      <c r="B35" s="3" t="s">
        <v>300</v>
      </c>
      <c r="C35" s="260">
        <v>8</v>
      </c>
      <c r="D35" s="269">
        <v>7</v>
      </c>
      <c r="E35" s="129">
        <f t="shared" si="0"/>
        <v>42056.958333333336</v>
      </c>
      <c r="F35" s="128"/>
      <c r="G35" s="165"/>
    </row>
    <row r="36" spans="1:9" ht="24" customHeight="1" x14ac:dyDescent="0.25">
      <c r="A36" s="251">
        <f t="shared" si="3"/>
        <v>42056.958333333336</v>
      </c>
      <c r="B36" s="1" t="s">
        <v>36</v>
      </c>
      <c r="C36" s="261">
        <v>0.5</v>
      </c>
      <c r="D36" s="269">
        <v>0.5</v>
      </c>
      <c r="E36" s="129">
        <f t="shared" si="0"/>
        <v>42056.979166666672</v>
      </c>
      <c r="F36" s="128"/>
      <c r="G36" s="165"/>
    </row>
    <row r="37" spans="1:9" ht="24" customHeight="1" x14ac:dyDescent="0.25">
      <c r="A37" s="251">
        <f t="shared" si="3"/>
        <v>42056.979166666672</v>
      </c>
      <c r="B37" s="1" t="s">
        <v>369</v>
      </c>
      <c r="C37" s="261">
        <v>0.5</v>
      </c>
      <c r="D37" s="269">
        <v>0.5</v>
      </c>
      <c r="E37" s="129">
        <f t="shared" si="0"/>
        <v>42057.000000000007</v>
      </c>
      <c r="F37" s="128"/>
      <c r="G37" s="165"/>
    </row>
    <row r="38" spans="1:9" s="159" customFormat="1" ht="24" customHeight="1" x14ac:dyDescent="0.25">
      <c r="A38" s="251">
        <f t="shared" si="3"/>
        <v>42057.000000000007</v>
      </c>
      <c r="B38" s="1" t="s">
        <v>37</v>
      </c>
      <c r="C38" s="261">
        <v>0.5</v>
      </c>
      <c r="D38" s="269">
        <v>0.5</v>
      </c>
      <c r="E38" s="129">
        <f t="shared" si="0"/>
        <v>42057.020833333343</v>
      </c>
      <c r="F38" s="128"/>
      <c r="G38" s="165"/>
      <c r="I38" s="160"/>
    </row>
    <row r="39" spans="1:9" s="291" customFormat="1" ht="24" customHeight="1" x14ac:dyDescent="0.25">
      <c r="A39" s="251">
        <f t="shared" si="3"/>
        <v>42057.020833333343</v>
      </c>
      <c r="B39" s="288" t="s">
        <v>386</v>
      </c>
      <c r="C39" s="261">
        <v>1</v>
      </c>
      <c r="D39" s="269">
        <v>2.5</v>
      </c>
      <c r="E39" s="129">
        <f t="shared" si="0"/>
        <v>42057.125000000007</v>
      </c>
      <c r="F39" s="128"/>
      <c r="G39" s="165"/>
      <c r="I39" s="292"/>
    </row>
    <row r="40" spans="1:9" ht="24" customHeight="1" x14ac:dyDescent="0.25">
      <c r="A40" s="251">
        <f t="shared" si="3"/>
        <v>42057.125000000007</v>
      </c>
      <c r="B40" s="1" t="s">
        <v>387</v>
      </c>
      <c r="C40" s="261">
        <v>1</v>
      </c>
      <c r="D40" s="269">
        <v>1</v>
      </c>
      <c r="E40" s="129">
        <f t="shared" si="0"/>
        <v>42057.166666666672</v>
      </c>
      <c r="F40" s="128"/>
      <c r="G40" s="165"/>
    </row>
    <row r="41" spans="1:9" ht="24" customHeight="1" x14ac:dyDescent="0.25">
      <c r="A41" s="251">
        <f t="shared" si="3"/>
        <v>42057.166666666672</v>
      </c>
      <c r="B41" s="1" t="s">
        <v>286</v>
      </c>
      <c r="C41" s="261">
        <v>14</v>
      </c>
      <c r="D41" s="269"/>
      <c r="E41" s="129">
        <f t="shared" si="0"/>
        <v>42057.750000000007</v>
      </c>
      <c r="F41" s="128"/>
      <c r="G41" s="165" t="s">
        <v>393</v>
      </c>
    </row>
    <row r="42" spans="1:9" ht="24" customHeight="1" x14ac:dyDescent="0.25">
      <c r="A42" s="251">
        <f t="shared" si="3"/>
        <v>42057.750000000007</v>
      </c>
      <c r="B42" s="1" t="s">
        <v>75</v>
      </c>
      <c r="C42" s="261">
        <v>2</v>
      </c>
      <c r="D42" s="269"/>
      <c r="E42" s="129">
        <f t="shared" si="0"/>
        <v>42057.833333333343</v>
      </c>
      <c r="F42" s="358"/>
      <c r="G42" s="165" t="s">
        <v>303</v>
      </c>
    </row>
    <row r="43" spans="1:9" ht="24" customHeight="1" x14ac:dyDescent="0.25">
      <c r="A43" s="251">
        <f t="shared" si="3"/>
        <v>42057.833333333343</v>
      </c>
      <c r="B43" s="3" t="s">
        <v>76</v>
      </c>
      <c r="C43" s="261">
        <v>0.5</v>
      </c>
      <c r="D43" s="269"/>
      <c r="E43" s="129">
        <f t="shared" si="0"/>
        <v>42057.854166666679</v>
      </c>
      <c r="F43" s="358"/>
      <c r="G43" s="165"/>
    </row>
    <row r="44" spans="1:9" ht="24" customHeight="1" x14ac:dyDescent="0.25">
      <c r="A44" s="251">
        <f t="shared" si="3"/>
        <v>42057.854166666679</v>
      </c>
      <c r="B44" s="3" t="s">
        <v>82</v>
      </c>
      <c r="C44" s="261">
        <v>0.5</v>
      </c>
      <c r="D44" s="269"/>
      <c r="E44" s="157">
        <f t="shared" si="0"/>
        <v>42057.875000000015</v>
      </c>
      <c r="F44" s="358"/>
      <c r="G44" s="165"/>
    </row>
    <row r="45" spans="1:9" ht="24" customHeight="1" x14ac:dyDescent="0.25">
      <c r="A45" s="251">
        <f t="shared" si="3"/>
        <v>42057.875000000015</v>
      </c>
      <c r="B45" s="3" t="s">
        <v>77</v>
      </c>
      <c r="C45" s="261">
        <v>1.5</v>
      </c>
      <c r="D45" s="269"/>
      <c r="E45" s="129">
        <f t="shared" si="0"/>
        <v>42057.937500000015</v>
      </c>
      <c r="F45" s="358"/>
      <c r="G45" s="165"/>
    </row>
    <row r="46" spans="1:9" ht="24" customHeight="1" x14ac:dyDescent="0.25">
      <c r="A46" s="251">
        <f t="shared" si="3"/>
        <v>42057.937500000015</v>
      </c>
      <c r="B46" s="3" t="s">
        <v>78</v>
      </c>
      <c r="C46" s="261">
        <v>0.5</v>
      </c>
      <c r="D46" s="269"/>
      <c r="E46" s="129">
        <f t="shared" si="0"/>
        <v>42057.95833333335</v>
      </c>
      <c r="F46" s="358"/>
      <c r="G46" s="165"/>
    </row>
    <row r="47" spans="1:9" ht="24" customHeight="1" x14ac:dyDescent="0.25">
      <c r="A47" s="251">
        <f t="shared" si="3"/>
        <v>42057.95833333335</v>
      </c>
      <c r="B47" s="3" t="s">
        <v>301</v>
      </c>
      <c r="C47" s="261">
        <v>2</v>
      </c>
      <c r="D47" s="269"/>
      <c r="E47" s="129">
        <f t="shared" si="0"/>
        <v>42058.041666666686</v>
      </c>
      <c r="F47" s="2"/>
      <c r="G47" s="165"/>
    </row>
    <row r="48" spans="1:9" ht="24" customHeight="1" x14ac:dyDescent="0.25">
      <c r="A48" s="251">
        <f t="shared" si="3"/>
        <v>42058.041666666686</v>
      </c>
      <c r="B48" s="1" t="s">
        <v>287</v>
      </c>
      <c r="C48" s="261">
        <v>25</v>
      </c>
      <c r="D48" s="269"/>
      <c r="E48" s="129">
        <f t="shared" si="0"/>
        <v>42059.08333333335</v>
      </c>
      <c r="F48" s="128"/>
      <c r="G48" s="165" t="s">
        <v>302</v>
      </c>
    </row>
    <row r="49" spans="1:7" ht="24" customHeight="1" x14ac:dyDescent="0.25">
      <c r="A49" s="251">
        <f t="shared" si="3"/>
        <v>42059.08333333335</v>
      </c>
      <c r="B49" s="1" t="s">
        <v>38</v>
      </c>
      <c r="C49" s="261">
        <v>1</v>
      </c>
      <c r="D49" s="269"/>
      <c r="E49" s="129">
        <f t="shared" si="0"/>
        <v>42059.125000000015</v>
      </c>
      <c r="F49" s="128"/>
      <c r="G49" s="165"/>
    </row>
    <row r="50" spans="1:7" ht="24" customHeight="1" x14ac:dyDescent="0.25">
      <c r="A50" s="251">
        <f t="shared" si="3"/>
        <v>42059.125000000015</v>
      </c>
      <c r="B50" s="1" t="s">
        <v>39</v>
      </c>
      <c r="C50" s="261">
        <v>4</v>
      </c>
      <c r="D50" s="269"/>
      <c r="E50" s="129">
        <f t="shared" si="0"/>
        <v>42059.291666666679</v>
      </c>
      <c r="F50" s="128"/>
      <c r="G50" s="165"/>
    </row>
    <row r="51" spans="1:7" ht="24" customHeight="1" x14ac:dyDescent="0.25">
      <c r="A51" s="251">
        <f t="shared" si="3"/>
        <v>42059.291666666679</v>
      </c>
      <c r="B51" s="1" t="s">
        <v>40</v>
      </c>
      <c r="C51" s="261">
        <v>1.5</v>
      </c>
      <c r="D51" s="269"/>
      <c r="E51" s="129">
        <f t="shared" si="0"/>
        <v>42059.354166666679</v>
      </c>
      <c r="F51" s="128"/>
      <c r="G51" s="165"/>
    </row>
    <row r="52" spans="1:7" ht="24" customHeight="1" x14ac:dyDescent="0.25">
      <c r="A52" s="251">
        <f t="shared" si="3"/>
        <v>42059.354166666679</v>
      </c>
      <c r="B52" s="1" t="s">
        <v>41</v>
      </c>
      <c r="C52" s="261">
        <v>1</v>
      </c>
      <c r="D52" s="269"/>
      <c r="E52" s="129">
        <f t="shared" si="0"/>
        <v>42059.395833333343</v>
      </c>
      <c r="F52" s="128"/>
      <c r="G52" s="165"/>
    </row>
    <row r="53" spans="1:7" ht="24" customHeight="1" x14ac:dyDescent="0.25">
      <c r="A53" s="251">
        <f t="shared" si="3"/>
        <v>42059.395833333343</v>
      </c>
      <c r="B53" s="1" t="s">
        <v>42</v>
      </c>
      <c r="C53" s="261">
        <v>5</v>
      </c>
      <c r="D53" s="269"/>
      <c r="E53" s="129">
        <f t="shared" si="0"/>
        <v>42059.604166666679</v>
      </c>
      <c r="F53" s="128"/>
      <c r="G53" s="165"/>
    </row>
    <row r="54" spans="1:7" ht="24" customHeight="1" x14ac:dyDescent="0.25">
      <c r="A54" s="253">
        <f t="shared" si="3"/>
        <v>42059.604166666679</v>
      </c>
      <c r="B54" s="1" t="s">
        <v>43</v>
      </c>
      <c r="C54" s="261">
        <v>3</v>
      </c>
      <c r="D54" s="268"/>
      <c r="E54" s="129">
        <f t="shared" si="0"/>
        <v>42059.729166666679</v>
      </c>
      <c r="F54" s="128"/>
      <c r="G54" s="165"/>
    </row>
    <row r="55" spans="1:7" ht="24" customHeight="1" x14ac:dyDescent="0.25">
      <c r="A55" s="341">
        <f t="shared" si="3"/>
        <v>42059.729166666679</v>
      </c>
      <c r="B55" s="334" t="s">
        <v>44</v>
      </c>
      <c r="C55" s="340"/>
      <c r="D55" s="342"/>
      <c r="E55" s="336">
        <f t="shared" si="0"/>
        <v>42059.729166666679</v>
      </c>
      <c r="F55" s="337"/>
      <c r="G55" s="338"/>
    </row>
    <row r="56" spans="1:7" s="160" customFormat="1" ht="24" customHeight="1" x14ac:dyDescent="0.25">
      <c r="A56" s="253">
        <f t="shared" si="3"/>
        <v>42059.729166666679</v>
      </c>
      <c r="B56" s="1" t="s">
        <v>45</v>
      </c>
      <c r="C56" s="261">
        <v>2</v>
      </c>
      <c r="D56" s="269"/>
      <c r="E56" s="129">
        <f t="shared" si="0"/>
        <v>42059.812500000015</v>
      </c>
      <c r="F56" s="128"/>
      <c r="G56" s="165"/>
    </row>
    <row r="57" spans="1:7" ht="24" customHeight="1" x14ac:dyDescent="0.25">
      <c r="A57" s="253">
        <f t="shared" si="3"/>
        <v>42059.812500000015</v>
      </c>
      <c r="B57" s="1" t="s">
        <v>46</v>
      </c>
      <c r="C57" s="261">
        <v>8</v>
      </c>
      <c r="D57" s="269"/>
      <c r="E57" s="129">
        <f t="shared" si="0"/>
        <v>42060.14583333335</v>
      </c>
      <c r="F57" s="128"/>
      <c r="G57" s="165"/>
    </row>
    <row r="58" spans="1:7" ht="24" customHeight="1" x14ac:dyDescent="0.25">
      <c r="A58" s="253">
        <f t="shared" si="3"/>
        <v>42060.14583333335</v>
      </c>
      <c r="B58" s="1" t="s">
        <v>288</v>
      </c>
      <c r="C58" s="261">
        <v>1</v>
      </c>
      <c r="D58" s="269"/>
      <c r="E58" s="129">
        <f t="shared" si="0"/>
        <v>42060.187500000015</v>
      </c>
      <c r="F58" s="128"/>
      <c r="G58" s="165" t="s">
        <v>289</v>
      </c>
    </row>
    <row r="59" spans="1:7" ht="24" customHeight="1" x14ac:dyDescent="0.25">
      <c r="A59" s="253">
        <f t="shared" si="3"/>
        <v>42060.187500000015</v>
      </c>
      <c r="B59" s="1" t="s">
        <v>47</v>
      </c>
      <c r="C59" s="261">
        <v>0.5</v>
      </c>
      <c r="D59" s="269"/>
      <c r="E59" s="129">
        <f t="shared" si="0"/>
        <v>42060.20833333335</v>
      </c>
      <c r="F59" s="128"/>
      <c r="G59" s="165"/>
    </row>
    <row r="60" spans="1:7" ht="24" customHeight="1" x14ac:dyDescent="0.25">
      <c r="A60" s="253">
        <f t="shared" si="3"/>
        <v>42060.20833333335</v>
      </c>
      <c r="B60" s="1" t="s">
        <v>48</v>
      </c>
      <c r="C60" s="261">
        <v>1.5</v>
      </c>
      <c r="D60" s="269"/>
      <c r="E60" s="129">
        <f t="shared" si="0"/>
        <v>42060.27083333335</v>
      </c>
      <c r="F60" s="128"/>
      <c r="G60" s="165"/>
    </row>
    <row r="61" spans="1:7" ht="24" customHeight="1" x14ac:dyDescent="0.25">
      <c r="A61" s="253">
        <f t="shared" si="3"/>
        <v>42060.27083333335</v>
      </c>
      <c r="B61" s="1" t="s">
        <v>49</v>
      </c>
      <c r="C61" s="261">
        <v>1</v>
      </c>
      <c r="D61" s="269"/>
      <c r="E61" s="129">
        <f t="shared" si="0"/>
        <v>42060.312500000015</v>
      </c>
      <c r="F61" s="128"/>
      <c r="G61" s="165"/>
    </row>
    <row r="62" spans="1:7" ht="24" customHeight="1" x14ac:dyDescent="0.25">
      <c r="A62" s="253">
        <f t="shared" si="3"/>
        <v>42060.312500000015</v>
      </c>
      <c r="B62" s="1" t="s">
        <v>86</v>
      </c>
      <c r="C62" s="261">
        <v>0.5</v>
      </c>
      <c r="D62" s="269"/>
      <c r="E62" s="129">
        <f t="shared" si="0"/>
        <v>42060.33333333335</v>
      </c>
      <c r="F62" s="128"/>
      <c r="G62" s="309"/>
    </row>
    <row r="63" spans="1:7" ht="24" customHeight="1" x14ac:dyDescent="0.25">
      <c r="A63" s="253">
        <f t="shared" si="3"/>
        <v>42060.33333333335</v>
      </c>
      <c r="B63" s="1" t="s">
        <v>290</v>
      </c>
      <c r="C63" s="261">
        <v>1.5</v>
      </c>
      <c r="D63" s="269"/>
      <c r="E63" s="129">
        <f t="shared" si="0"/>
        <v>42060.39583333335</v>
      </c>
      <c r="F63" s="128"/>
      <c r="G63" s="165"/>
    </row>
    <row r="64" spans="1:7" ht="24" customHeight="1" x14ac:dyDescent="0.25">
      <c r="A64" s="253">
        <f t="shared" si="3"/>
        <v>42060.39583333335</v>
      </c>
      <c r="B64" s="1" t="s">
        <v>291</v>
      </c>
      <c r="C64" s="261">
        <v>1.5</v>
      </c>
      <c r="D64" s="269"/>
      <c r="E64" s="129">
        <f t="shared" si="0"/>
        <v>42060.45833333335</v>
      </c>
      <c r="F64" s="128"/>
      <c r="G64" s="176"/>
    </row>
    <row r="65" spans="1:7" ht="24" customHeight="1" x14ac:dyDescent="0.25">
      <c r="A65" s="253">
        <f t="shared" si="3"/>
        <v>42060.45833333335</v>
      </c>
      <c r="B65" s="288" t="s">
        <v>292</v>
      </c>
      <c r="C65" s="261">
        <v>1</v>
      </c>
      <c r="D65" s="269"/>
      <c r="E65" s="129">
        <f t="shared" si="0"/>
        <v>42060.500000000015</v>
      </c>
      <c r="F65" s="128"/>
      <c r="G65" s="310"/>
    </row>
    <row r="66" spans="1:7" ht="24" customHeight="1" x14ac:dyDescent="0.25">
      <c r="A66" s="253">
        <f t="shared" si="3"/>
        <v>42060.500000000015</v>
      </c>
      <c r="B66" s="1" t="s">
        <v>50</v>
      </c>
      <c r="C66" s="261">
        <v>1</v>
      </c>
      <c r="D66" s="269"/>
      <c r="E66" s="129">
        <f t="shared" si="0"/>
        <v>42060.541666666679</v>
      </c>
      <c r="F66" s="128"/>
      <c r="G66" s="165"/>
    </row>
    <row r="67" spans="1:7" ht="24" customHeight="1" x14ac:dyDescent="0.25">
      <c r="A67" s="253">
        <f t="shared" si="3"/>
        <v>42060.541666666679</v>
      </c>
      <c r="B67" s="1" t="s">
        <v>87</v>
      </c>
      <c r="C67" s="261">
        <v>1.5</v>
      </c>
      <c r="D67" s="269"/>
      <c r="E67" s="129">
        <f t="shared" si="0"/>
        <v>42060.604166666679</v>
      </c>
      <c r="F67" s="128"/>
      <c r="G67" s="165"/>
    </row>
    <row r="68" spans="1:7" ht="24" customHeight="1" x14ac:dyDescent="0.25">
      <c r="A68" s="253">
        <f t="shared" si="3"/>
        <v>42060.604166666679</v>
      </c>
      <c r="B68" s="1" t="s">
        <v>293</v>
      </c>
      <c r="C68" s="261">
        <v>0.5</v>
      </c>
      <c r="D68" s="269"/>
      <c r="E68" s="129">
        <f t="shared" si="0"/>
        <v>42060.625000000015</v>
      </c>
      <c r="F68" s="128"/>
      <c r="G68" s="165"/>
    </row>
    <row r="69" spans="1:7" ht="24" customHeight="1" x14ac:dyDescent="0.25">
      <c r="A69" s="353">
        <f t="shared" si="3"/>
        <v>42060.625000000015</v>
      </c>
      <c r="B69" s="265" t="s">
        <v>51</v>
      </c>
      <c r="C69" s="261">
        <v>0.5</v>
      </c>
      <c r="D69" s="269"/>
      <c r="E69" s="266">
        <f t="shared" si="0"/>
        <v>42060.64583333335</v>
      </c>
      <c r="F69" s="267"/>
      <c r="G69" s="311"/>
    </row>
    <row r="70" spans="1:7" ht="24" customHeight="1" x14ac:dyDescent="0.25">
      <c r="A70" s="253">
        <f t="shared" si="3"/>
        <v>42060.64583333335</v>
      </c>
      <c r="B70" s="1" t="s">
        <v>52</v>
      </c>
      <c r="C70" s="261">
        <v>2</v>
      </c>
      <c r="D70" s="269"/>
      <c r="E70" s="129">
        <f t="shared" si="0"/>
        <v>42060.729166666686</v>
      </c>
      <c r="F70" s="128"/>
      <c r="G70" s="165"/>
    </row>
    <row r="71" spans="1:7" ht="24" customHeight="1" x14ac:dyDescent="0.25">
      <c r="A71" s="253">
        <f t="shared" si="3"/>
        <v>42060.729166666686</v>
      </c>
      <c r="B71" s="288" t="s">
        <v>53</v>
      </c>
      <c r="C71" s="261">
        <v>2</v>
      </c>
      <c r="D71" s="269"/>
      <c r="E71" s="129">
        <f t="shared" si="0"/>
        <v>42060.812500000022</v>
      </c>
      <c r="F71" s="128"/>
      <c r="G71" s="165"/>
    </row>
    <row r="72" spans="1:7" s="160" customFormat="1" ht="24" customHeight="1" x14ac:dyDescent="0.25">
      <c r="A72" s="253">
        <f t="shared" si="3"/>
        <v>42060.812500000022</v>
      </c>
      <c r="B72" s="288" t="s">
        <v>54</v>
      </c>
      <c r="C72" s="261">
        <v>2</v>
      </c>
      <c r="D72" s="269"/>
      <c r="E72" s="129">
        <f t="shared" si="0"/>
        <v>42060.895833333358</v>
      </c>
      <c r="F72" s="128"/>
      <c r="G72" s="165"/>
    </row>
    <row r="73" spans="1:7" ht="24" customHeight="1" x14ac:dyDescent="0.25">
      <c r="A73" s="253">
        <f t="shared" si="3"/>
        <v>42060.895833333358</v>
      </c>
      <c r="B73" s="288" t="s">
        <v>55</v>
      </c>
      <c r="C73" s="261">
        <v>4</v>
      </c>
      <c r="D73" s="269"/>
      <c r="E73" s="129">
        <f t="shared" si="0"/>
        <v>42061.062500000022</v>
      </c>
      <c r="F73" s="128"/>
      <c r="G73" s="165"/>
    </row>
    <row r="74" spans="1:7" ht="24" customHeight="1" x14ac:dyDescent="0.25">
      <c r="A74" s="253">
        <f t="shared" si="3"/>
        <v>42061.062500000022</v>
      </c>
      <c r="B74" s="288" t="s">
        <v>56</v>
      </c>
      <c r="C74" s="261">
        <v>6</v>
      </c>
      <c r="D74" s="269"/>
      <c r="E74" s="129">
        <f t="shared" si="0"/>
        <v>42061.312500000022</v>
      </c>
      <c r="F74" s="128"/>
      <c r="G74" s="165"/>
    </row>
    <row r="75" spans="1:7" ht="24" customHeight="1" x14ac:dyDescent="0.25">
      <c r="A75" s="253">
        <f t="shared" si="3"/>
        <v>42061.312500000022</v>
      </c>
      <c r="B75" s="288" t="s">
        <v>294</v>
      </c>
      <c r="C75" s="261">
        <v>1.5</v>
      </c>
      <c r="D75" s="269"/>
      <c r="E75" s="129">
        <f t="shared" si="0"/>
        <v>42061.375000000022</v>
      </c>
      <c r="F75" s="128"/>
      <c r="G75" s="312"/>
    </row>
    <row r="76" spans="1:7" ht="24" customHeight="1" x14ac:dyDescent="0.25">
      <c r="A76" s="253">
        <f t="shared" si="3"/>
        <v>42061.375000000022</v>
      </c>
      <c r="B76" s="1" t="s">
        <v>295</v>
      </c>
      <c r="C76" s="261">
        <v>0.5</v>
      </c>
      <c r="D76" s="269"/>
      <c r="E76" s="129">
        <f t="shared" si="0"/>
        <v>42061.395833333358</v>
      </c>
      <c r="F76" s="128"/>
      <c r="G76" s="312"/>
    </row>
    <row r="77" spans="1:7" ht="24" customHeight="1" x14ac:dyDescent="0.25">
      <c r="A77" s="253">
        <f t="shared" si="3"/>
        <v>42061.395833333358</v>
      </c>
      <c r="B77" s="1" t="s">
        <v>57</v>
      </c>
      <c r="C77" s="261">
        <v>1</v>
      </c>
      <c r="D77" s="269"/>
      <c r="E77" s="129">
        <f t="shared" si="0"/>
        <v>42061.437500000022</v>
      </c>
      <c r="F77" s="128"/>
      <c r="G77" s="312"/>
    </row>
    <row r="78" spans="1:7" ht="24" customHeight="1" x14ac:dyDescent="0.25">
      <c r="A78" s="253">
        <f t="shared" si="3"/>
        <v>42061.437500000022</v>
      </c>
      <c r="B78" s="1" t="s">
        <v>296</v>
      </c>
      <c r="C78" s="261">
        <v>1.5</v>
      </c>
      <c r="D78" s="269"/>
      <c r="E78" s="157">
        <f t="shared" si="0"/>
        <v>42061.500000000022</v>
      </c>
      <c r="F78" s="128"/>
      <c r="G78" s="312"/>
    </row>
    <row r="79" spans="1:7" ht="24" customHeight="1" x14ac:dyDescent="0.25">
      <c r="A79" s="341">
        <f t="shared" si="3"/>
        <v>42061.500000000022</v>
      </c>
      <c r="B79" s="334" t="s">
        <v>58</v>
      </c>
      <c r="C79" s="340"/>
      <c r="D79" s="335"/>
      <c r="E79" s="343">
        <f t="shared" si="0"/>
        <v>42061.500000000022</v>
      </c>
      <c r="F79" s="337"/>
      <c r="G79" s="344"/>
    </row>
    <row r="80" spans="1:7" ht="24" customHeight="1" x14ac:dyDescent="0.25">
      <c r="A80" s="253">
        <f t="shared" si="3"/>
        <v>42061.500000000022</v>
      </c>
      <c r="B80" s="1" t="s">
        <v>90</v>
      </c>
      <c r="C80" s="261">
        <v>2</v>
      </c>
      <c r="D80" s="269"/>
      <c r="E80" s="129">
        <f t="shared" si="0"/>
        <v>42061.583333333358</v>
      </c>
      <c r="F80" s="128"/>
      <c r="G80" s="312"/>
    </row>
    <row r="81" spans="1:7" ht="24" customHeight="1" x14ac:dyDescent="0.25">
      <c r="A81" s="253">
        <f t="shared" si="3"/>
        <v>42061.583333333358</v>
      </c>
      <c r="B81" s="1" t="s">
        <v>91</v>
      </c>
      <c r="C81" s="261">
        <v>0</v>
      </c>
      <c r="D81" s="269"/>
      <c r="E81" s="129">
        <f t="shared" si="0"/>
        <v>42061.583333333358</v>
      </c>
      <c r="F81" s="128"/>
      <c r="G81" s="312"/>
    </row>
    <row r="82" spans="1:7" ht="24" customHeight="1" x14ac:dyDescent="0.25">
      <c r="A82" s="253">
        <f t="shared" si="3"/>
        <v>42061.583333333358</v>
      </c>
      <c r="B82" s="1" t="s">
        <v>92</v>
      </c>
      <c r="C82" s="261">
        <v>0</v>
      </c>
      <c r="D82" s="269"/>
      <c r="E82" s="129">
        <f t="shared" si="0"/>
        <v>42061.583333333358</v>
      </c>
      <c r="F82" s="128"/>
      <c r="G82" s="312"/>
    </row>
    <row r="83" spans="1:7" ht="24" customHeight="1" x14ac:dyDescent="0.25">
      <c r="A83" s="253">
        <f t="shared" si="3"/>
        <v>42061.583333333358</v>
      </c>
      <c r="B83" s="1" t="s">
        <v>94</v>
      </c>
      <c r="C83" s="261">
        <v>0.5</v>
      </c>
      <c r="D83" s="269"/>
      <c r="E83" s="129">
        <f t="shared" si="0"/>
        <v>42061.604166666693</v>
      </c>
      <c r="F83" s="128"/>
      <c r="G83" s="312"/>
    </row>
    <row r="84" spans="1:7" ht="24" customHeight="1" x14ac:dyDescent="0.25">
      <c r="A84" s="253">
        <f t="shared" si="3"/>
        <v>42061.604166666693</v>
      </c>
      <c r="B84" s="1" t="s">
        <v>59</v>
      </c>
      <c r="C84" s="261">
        <v>2</v>
      </c>
      <c r="D84" s="269"/>
      <c r="E84" s="129">
        <f t="shared" si="0"/>
        <v>42061.687500000029</v>
      </c>
      <c r="F84" s="128"/>
      <c r="G84" s="312"/>
    </row>
    <row r="85" spans="1:7" ht="24" customHeight="1" x14ac:dyDescent="0.25">
      <c r="A85" s="253">
        <f t="shared" si="3"/>
        <v>42061.687500000029</v>
      </c>
      <c r="B85" s="1" t="s">
        <v>60</v>
      </c>
      <c r="C85" s="261">
        <v>0.5</v>
      </c>
      <c r="D85" s="269"/>
      <c r="E85" s="129">
        <f t="shared" si="0"/>
        <v>42061.708333333365</v>
      </c>
      <c r="F85" s="128"/>
      <c r="G85" s="312"/>
    </row>
    <row r="86" spans="1:7" ht="24" customHeight="1" x14ac:dyDescent="0.25">
      <c r="A86" s="253">
        <f t="shared" si="3"/>
        <v>42061.708333333365</v>
      </c>
      <c r="B86" s="1" t="s">
        <v>95</v>
      </c>
      <c r="C86" s="261">
        <v>0</v>
      </c>
      <c r="D86" s="269"/>
      <c r="E86" s="157">
        <f t="shared" si="0"/>
        <v>42061.708333333365</v>
      </c>
      <c r="F86" s="128"/>
      <c r="G86" s="312"/>
    </row>
    <row r="87" spans="1:7" ht="24" customHeight="1" x14ac:dyDescent="0.25">
      <c r="A87" s="253">
        <f t="shared" si="3"/>
        <v>42061.708333333365</v>
      </c>
      <c r="B87" s="1" t="s">
        <v>304</v>
      </c>
      <c r="C87" s="261">
        <v>2</v>
      </c>
      <c r="D87" s="269"/>
      <c r="E87" s="129">
        <f t="shared" si="0"/>
        <v>42061.791666666701</v>
      </c>
      <c r="F87" s="128"/>
      <c r="G87" s="312"/>
    </row>
    <row r="88" spans="1:7" ht="24" customHeight="1" x14ac:dyDescent="0.25">
      <c r="A88" s="253">
        <f t="shared" si="3"/>
        <v>42061.791666666701</v>
      </c>
      <c r="B88" s="1" t="s">
        <v>93</v>
      </c>
      <c r="C88" s="261">
        <v>2</v>
      </c>
      <c r="D88" s="269"/>
      <c r="E88" s="129">
        <f t="shared" si="0"/>
        <v>42061.875000000036</v>
      </c>
      <c r="F88" s="128"/>
      <c r="G88" s="312"/>
    </row>
    <row r="89" spans="1:7" ht="24" customHeight="1" x14ac:dyDescent="0.25">
      <c r="A89" s="253">
        <f t="shared" si="3"/>
        <v>42061.875000000036</v>
      </c>
      <c r="B89" s="1" t="s">
        <v>305</v>
      </c>
      <c r="C89" s="261">
        <v>2.5</v>
      </c>
      <c r="D89" s="269"/>
      <c r="E89" s="129">
        <f t="shared" si="0"/>
        <v>42061.979166666701</v>
      </c>
      <c r="F89" s="128"/>
      <c r="G89" s="312"/>
    </row>
    <row r="90" spans="1:7" ht="24" customHeight="1" x14ac:dyDescent="0.25">
      <c r="A90" s="253">
        <f t="shared" si="3"/>
        <v>42061.979166666701</v>
      </c>
      <c r="B90" s="1" t="s">
        <v>96</v>
      </c>
      <c r="C90" s="261">
        <v>1.5</v>
      </c>
      <c r="D90" s="269"/>
      <c r="E90" s="157">
        <f t="shared" si="0"/>
        <v>42062.041666666701</v>
      </c>
      <c r="F90" s="128"/>
      <c r="G90" s="312"/>
    </row>
    <row r="91" spans="1:7" ht="24" customHeight="1" x14ac:dyDescent="0.25">
      <c r="A91" s="253">
        <f t="shared" si="3"/>
        <v>42062.041666666701</v>
      </c>
      <c r="B91" s="1" t="s">
        <v>61</v>
      </c>
      <c r="C91" s="261">
        <v>4</v>
      </c>
      <c r="D91" s="269"/>
      <c r="E91" s="129">
        <f t="shared" si="0"/>
        <v>42062.208333333365</v>
      </c>
      <c r="F91" s="128"/>
      <c r="G91" s="312"/>
    </row>
    <row r="92" spans="1:7" ht="24" customHeight="1" x14ac:dyDescent="0.25">
      <c r="A92" s="253">
        <f t="shared" si="3"/>
        <v>42062.208333333365</v>
      </c>
      <c r="B92" s="1" t="s">
        <v>98</v>
      </c>
      <c r="C92" s="261">
        <v>4</v>
      </c>
      <c r="D92" s="269"/>
      <c r="E92" s="129">
        <f t="shared" si="0"/>
        <v>42062.375000000029</v>
      </c>
      <c r="F92" s="128"/>
      <c r="G92" s="312"/>
    </row>
    <row r="93" spans="1:7" ht="24" customHeight="1" x14ac:dyDescent="0.25">
      <c r="A93" s="253">
        <f t="shared" si="3"/>
        <v>42062.375000000029</v>
      </c>
      <c r="B93" s="1" t="s">
        <v>99</v>
      </c>
      <c r="C93" s="261">
        <v>1</v>
      </c>
      <c r="D93" s="269"/>
      <c r="E93" s="129">
        <f t="shared" si="0"/>
        <v>42062.416666666693</v>
      </c>
      <c r="F93" s="128"/>
      <c r="G93" s="312"/>
    </row>
    <row r="94" spans="1:7" ht="24" customHeight="1" x14ac:dyDescent="0.25">
      <c r="A94" s="253">
        <f t="shared" si="3"/>
        <v>42062.416666666693</v>
      </c>
      <c r="B94" s="1" t="s">
        <v>62</v>
      </c>
      <c r="C94" s="261">
        <v>3</v>
      </c>
      <c r="D94" s="269"/>
      <c r="E94" s="129">
        <f t="shared" si="0"/>
        <v>42062.541666666693</v>
      </c>
      <c r="F94" s="128"/>
      <c r="G94" s="312"/>
    </row>
    <row r="95" spans="1:7" ht="24" customHeight="1" x14ac:dyDescent="0.25">
      <c r="A95" s="253">
        <f t="shared" si="3"/>
        <v>42062.541666666693</v>
      </c>
      <c r="B95" s="1" t="s">
        <v>100</v>
      </c>
      <c r="C95" s="261">
        <v>0.5</v>
      </c>
      <c r="D95" s="269"/>
      <c r="E95" s="129">
        <f t="shared" si="0"/>
        <v>42062.562500000029</v>
      </c>
      <c r="F95" s="128"/>
      <c r="G95" s="312"/>
    </row>
    <row r="96" spans="1:7" ht="24" customHeight="1" x14ac:dyDescent="0.25">
      <c r="A96" s="253">
        <f t="shared" si="3"/>
        <v>42062.562500000029</v>
      </c>
      <c r="B96" s="1" t="s">
        <v>63</v>
      </c>
      <c r="C96" s="261">
        <v>4.5</v>
      </c>
      <c r="D96" s="269"/>
      <c r="E96" s="129">
        <f t="shared" si="0"/>
        <v>42062.750000000029</v>
      </c>
      <c r="F96" s="128"/>
      <c r="G96" s="312"/>
    </row>
    <row r="97" spans="1:9" ht="24" customHeight="1" x14ac:dyDescent="0.25">
      <c r="A97" s="253">
        <f t="shared" si="3"/>
        <v>42062.750000000029</v>
      </c>
      <c r="B97" s="1" t="s">
        <v>64</v>
      </c>
      <c r="C97" s="261">
        <v>1</v>
      </c>
      <c r="D97" s="269"/>
      <c r="E97" s="129">
        <f t="shared" si="0"/>
        <v>42062.791666666693</v>
      </c>
      <c r="F97" s="128"/>
      <c r="G97" s="312"/>
    </row>
    <row r="98" spans="1:9" ht="24" customHeight="1" x14ac:dyDescent="0.25">
      <c r="A98" s="253">
        <f t="shared" ref="A98:A150" si="4">IF(D97&gt;0,A97+D97/24,A97+C97/24)</f>
        <v>42062.791666666693</v>
      </c>
      <c r="B98" s="1" t="s">
        <v>65</v>
      </c>
      <c r="C98" s="261">
        <v>0.5</v>
      </c>
      <c r="D98" s="269"/>
      <c r="E98" s="129">
        <f t="shared" ref="E98:E148" si="5">IF(ISBLANK(D98),+A98+C98/24,+A98+D98/24)</f>
        <v>42062.812500000029</v>
      </c>
      <c r="F98" s="128"/>
      <c r="G98" s="312"/>
    </row>
    <row r="99" spans="1:9" ht="24" customHeight="1" x14ac:dyDescent="0.25">
      <c r="A99" s="253">
        <f t="shared" si="4"/>
        <v>42062.812500000029</v>
      </c>
      <c r="B99" s="1" t="s">
        <v>306</v>
      </c>
      <c r="C99" s="261">
        <v>1.5</v>
      </c>
      <c r="D99" s="269"/>
      <c r="E99" s="129">
        <f t="shared" si="5"/>
        <v>42062.875000000029</v>
      </c>
      <c r="F99" s="128"/>
      <c r="G99" s="312"/>
    </row>
    <row r="100" spans="1:9" ht="24" customHeight="1" x14ac:dyDescent="0.25">
      <c r="A100" s="253">
        <f t="shared" si="4"/>
        <v>42062.875000000029</v>
      </c>
      <c r="B100" s="1" t="s">
        <v>307</v>
      </c>
      <c r="C100" s="261">
        <v>38</v>
      </c>
      <c r="D100" s="269"/>
      <c r="E100" s="129">
        <f t="shared" si="5"/>
        <v>42064.458333333365</v>
      </c>
      <c r="F100" s="128"/>
      <c r="G100" s="312" t="s">
        <v>314</v>
      </c>
    </row>
    <row r="101" spans="1:9" ht="24" customHeight="1" x14ac:dyDescent="0.25">
      <c r="A101" s="253">
        <f t="shared" si="4"/>
        <v>42064.458333333365</v>
      </c>
      <c r="B101" s="1" t="s">
        <v>119</v>
      </c>
      <c r="C101" s="261">
        <v>1</v>
      </c>
      <c r="D101" s="269"/>
      <c r="E101" s="129">
        <f t="shared" si="5"/>
        <v>42064.500000000029</v>
      </c>
      <c r="F101" s="128"/>
      <c r="G101" s="312"/>
    </row>
    <row r="102" spans="1:9" s="160" customFormat="1" ht="24" customHeight="1" x14ac:dyDescent="0.25">
      <c r="A102" s="253">
        <f t="shared" si="4"/>
        <v>42064.500000000029</v>
      </c>
      <c r="B102" s="3" t="s">
        <v>308</v>
      </c>
      <c r="C102" s="260">
        <v>12</v>
      </c>
      <c r="D102" s="269"/>
      <c r="E102" s="129">
        <f t="shared" si="5"/>
        <v>42065.000000000029</v>
      </c>
      <c r="F102" s="128"/>
      <c r="G102" s="165"/>
    </row>
    <row r="103" spans="1:9" s="159" customFormat="1" ht="24" customHeight="1" x14ac:dyDescent="0.25">
      <c r="A103" s="253">
        <f t="shared" si="4"/>
        <v>42065.000000000029</v>
      </c>
      <c r="B103" s="1" t="s">
        <v>309</v>
      </c>
      <c r="C103" s="261">
        <v>12</v>
      </c>
      <c r="D103" s="269"/>
      <c r="E103" s="129">
        <f t="shared" si="5"/>
        <v>42065.500000000029</v>
      </c>
      <c r="F103" s="128"/>
      <c r="G103" s="165"/>
      <c r="I103" s="160"/>
    </row>
    <row r="104" spans="1:9" ht="24" customHeight="1" x14ac:dyDescent="0.25">
      <c r="A104" s="253">
        <f t="shared" si="4"/>
        <v>42065.500000000029</v>
      </c>
      <c r="B104" s="1" t="s">
        <v>310</v>
      </c>
      <c r="C104" s="261">
        <v>8</v>
      </c>
      <c r="D104" s="269"/>
      <c r="E104" s="129">
        <f t="shared" si="5"/>
        <v>42065.833333333365</v>
      </c>
      <c r="F104" s="128"/>
      <c r="G104" s="165"/>
    </row>
    <row r="105" spans="1:9" ht="24" customHeight="1" x14ac:dyDescent="0.25">
      <c r="A105" s="253">
        <f t="shared" si="4"/>
        <v>42065.833333333365</v>
      </c>
      <c r="B105" s="1" t="s">
        <v>311</v>
      </c>
      <c r="C105" s="262">
        <v>5</v>
      </c>
      <c r="D105" s="269"/>
      <c r="E105" s="129">
        <f t="shared" si="5"/>
        <v>42066.041666666701</v>
      </c>
      <c r="F105" s="128"/>
      <c r="G105" s="165"/>
    </row>
    <row r="106" spans="1:9" ht="24" customHeight="1" x14ac:dyDescent="0.25">
      <c r="A106" s="253">
        <f t="shared" si="4"/>
        <v>42066.041666666701</v>
      </c>
      <c r="B106" s="1" t="s">
        <v>312</v>
      </c>
      <c r="C106" s="262">
        <v>4</v>
      </c>
      <c r="D106" s="269"/>
      <c r="E106" s="129">
        <f t="shared" si="5"/>
        <v>42066.208333333365</v>
      </c>
      <c r="F106" s="128"/>
      <c r="G106" s="165"/>
    </row>
    <row r="107" spans="1:9" ht="24" customHeight="1" x14ac:dyDescent="0.25">
      <c r="A107" s="253">
        <f t="shared" si="4"/>
        <v>42066.208333333365</v>
      </c>
      <c r="B107" s="263" t="s">
        <v>66</v>
      </c>
      <c r="C107" s="264">
        <v>1</v>
      </c>
      <c r="D107" s="269"/>
      <c r="E107" s="129">
        <f t="shared" si="5"/>
        <v>42066.250000000029</v>
      </c>
      <c r="F107" s="128"/>
      <c r="G107" s="165"/>
    </row>
    <row r="108" spans="1:9" ht="24" customHeight="1" x14ac:dyDescent="0.25">
      <c r="A108" s="253">
        <f t="shared" si="4"/>
        <v>42066.250000000029</v>
      </c>
      <c r="B108" s="263" t="s">
        <v>313</v>
      </c>
      <c r="C108" s="264">
        <v>0.5</v>
      </c>
      <c r="D108" s="269"/>
      <c r="E108" s="129">
        <f t="shared" si="5"/>
        <v>42066.270833333365</v>
      </c>
      <c r="F108" s="128"/>
      <c r="G108" s="165"/>
    </row>
    <row r="109" spans="1:9" s="289" customFormat="1" ht="24" customHeight="1" x14ac:dyDescent="0.25">
      <c r="A109" s="253">
        <f t="shared" si="4"/>
        <v>42066.270833333365</v>
      </c>
      <c r="B109" s="263" t="s">
        <v>122</v>
      </c>
      <c r="C109" s="264">
        <v>3</v>
      </c>
      <c r="D109" s="269"/>
      <c r="E109" s="157">
        <f t="shared" si="5"/>
        <v>42066.395833333365</v>
      </c>
      <c r="F109" s="128"/>
      <c r="G109" s="165"/>
      <c r="I109" s="292"/>
    </row>
    <row r="110" spans="1:9" ht="24" customHeight="1" x14ac:dyDescent="0.25">
      <c r="A110" s="253">
        <f t="shared" si="4"/>
        <v>42066.395833333365</v>
      </c>
      <c r="B110" s="263" t="s">
        <v>125</v>
      </c>
      <c r="C110" s="264">
        <v>4</v>
      </c>
      <c r="D110" s="269"/>
      <c r="E110" s="129">
        <f t="shared" si="5"/>
        <v>42066.562500000029</v>
      </c>
      <c r="F110" s="128"/>
      <c r="G110" s="165"/>
    </row>
    <row r="111" spans="1:9" s="160" customFormat="1" ht="24" customHeight="1" x14ac:dyDescent="0.25">
      <c r="A111" s="253">
        <f t="shared" si="4"/>
        <v>42066.562500000029</v>
      </c>
      <c r="B111" s="263" t="s">
        <v>126</v>
      </c>
      <c r="C111" s="264">
        <v>1</v>
      </c>
      <c r="D111" s="269"/>
      <c r="E111" s="129">
        <f t="shared" si="5"/>
        <v>42066.604166666693</v>
      </c>
      <c r="F111" s="128"/>
      <c r="G111" s="165"/>
    </row>
    <row r="112" spans="1:9" s="292" customFormat="1" ht="24" customHeight="1" x14ac:dyDescent="0.25">
      <c r="A112" s="253">
        <f t="shared" si="4"/>
        <v>42066.604166666693</v>
      </c>
      <c r="B112" s="263" t="s">
        <v>127</v>
      </c>
      <c r="C112" s="264">
        <v>3</v>
      </c>
      <c r="D112" s="269"/>
      <c r="E112" s="129">
        <f t="shared" si="5"/>
        <v>42066.729166666693</v>
      </c>
      <c r="F112" s="128"/>
      <c r="G112" s="165"/>
    </row>
    <row r="113" spans="1:9" s="292" customFormat="1" ht="24" customHeight="1" x14ac:dyDescent="0.25">
      <c r="A113" s="253">
        <f t="shared" si="4"/>
        <v>42066.729166666693</v>
      </c>
      <c r="B113" s="263" t="s">
        <v>73</v>
      </c>
      <c r="C113" s="264">
        <v>0.5</v>
      </c>
      <c r="D113" s="269"/>
      <c r="E113" s="129">
        <f t="shared" si="5"/>
        <v>42066.750000000029</v>
      </c>
      <c r="F113" s="128"/>
      <c r="G113" s="165"/>
    </row>
    <row r="114" spans="1:9" s="292" customFormat="1" ht="24" customHeight="1" x14ac:dyDescent="0.25">
      <c r="A114" s="253">
        <f t="shared" si="4"/>
        <v>42066.750000000029</v>
      </c>
      <c r="B114" s="263" t="s">
        <v>120</v>
      </c>
      <c r="C114" s="264">
        <v>1</v>
      </c>
      <c r="D114" s="269"/>
      <c r="E114" s="129">
        <f t="shared" si="5"/>
        <v>42066.791666666693</v>
      </c>
      <c r="F114" s="128"/>
      <c r="G114" s="165"/>
    </row>
    <row r="115" spans="1:9" s="292" customFormat="1" ht="24" customHeight="1" x14ac:dyDescent="0.25">
      <c r="A115" s="253">
        <f t="shared" si="4"/>
        <v>42066.791666666693</v>
      </c>
      <c r="B115" s="263" t="s">
        <v>123</v>
      </c>
      <c r="C115" s="264">
        <v>0</v>
      </c>
      <c r="D115" s="269"/>
      <c r="E115" s="129">
        <f t="shared" si="5"/>
        <v>42066.791666666693</v>
      </c>
      <c r="F115" s="128"/>
      <c r="G115" s="165"/>
    </row>
    <row r="116" spans="1:9" ht="24" customHeight="1" x14ac:dyDescent="0.25">
      <c r="A116" s="253">
        <f t="shared" si="4"/>
        <v>42066.791666666693</v>
      </c>
      <c r="B116" s="263" t="s">
        <v>121</v>
      </c>
      <c r="C116" s="264">
        <v>1.5</v>
      </c>
      <c r="D116" s="269"/>
      <c r="E116" s="129">
        <f t="shared" si="5"/>
        <v>42066.854166666693</v>
      </c>
      <c r="F116" s="128"/>
      <c r="G116" s="165"/>
    </row>
    <row r="117" spans="1:9" ht="24" customHeight="1" x14ac:dyDescent="0.25">
      <c r="A117" s="341">
        <f t="shared" si="4"/>
        <v>42066.854166666693</v>
      </c>
      <c r="B117" s="345" t="s">
        <v>67</v>
      </c>
      <c r="C117" s="346"/>
      <c r="D117" s="335"/>
      <c r="E117" s="336">
        <f t="shared" si="5"/>
        <v>42066.854166666693</v>
      </c>
      <c r="F117" s="337"/>
      <c r="G117" s="338"/>
    </row>
    <row r="118" spans="1:9" s="291" customFormat="1" ht="24" customHeight="1" x14ac:dyDescent="0.25">
      <c r="A118" s="253">
        <f t="shared" si="4"/>
        <v>42066.854166666693</v>
      </c>
      <c r="B118" s="263" t="s">
        <v>128</v>
      </c>
      <c r="C118" s="367">
        <v>0.5</v>
      </c>
      <c r="D118" s="295"/>
      <c r="E118" s="129">
        <f t="shared" si="5"/>
        <v>42066.875000000029</v>
      </c>
      <c r="F118" s="128"/>
      <c r="G118" s="165"/>
    </row>
    <row r="119" spans="1:9" ht="24" customHeight="1" x14ac:dyDescent="0.25">
      <c r="A119" s="253">
        <f t="shared" si="4"/>
        <v>42066.875000000029</v>
      </c>
      <c r="B119" s="288" t="s">
        <v>45</v>
      </c>
      <c r="C119" s="261">
        <v>3</v>
      </c>
      <c r="D119" s="359"/>
      <c r="E119" s="129">
        <f t="shared" si="5"/>
        <v>42067.000000000029</v>
      </c>
      <c r="F119" s="128"/>
      <c r="G119" s="165"/>
    </row>
    <row r="120" spans="1:9" s="289" customFormat="1" ht="24" customHeight="1" x14ac:dyDescent="0.25">
      <c r="A120" s="253">
        <f t="shared" si="4"/>
        <v>42067.000000000029</v>
      </c>
      <c r="B120" s="288" t="s">
        <v>315</v>
      </c>
      <c r="C120" s="261">
        <v>1</v>
      </c>
      <c r="D120" s="359"/>
      <c r="E120" s="129">
        <f t="shared" si="5"/>
        <v>42067.041666666693</v>
      </c>
      <c r="F120" s="128"/>
      <c r="G120" s="165"/>
      <c r="I120" s="292"/>
    </row>
    <row r="121" spans="1:9" ht="24" customHeight="1" x14ac:dyDescent="0.25">
      <c r="A121" s="253">
        <f t="shared" si="4"/>
        <v>42067.041666666693</v>
      </c>
      <c r="B121" s="288" t="s">
        <v>323</v>
      </c>
      <c r="C121" s="261">
        <v>19</v>
      </c>
      <c r="D121" s="359"/>
      <c r="E121" s="129">
        <f t="shared" si="5"/>
        <v>42067.833333333358</v>
      </c>
      <c r="F121" s="128"/>
      <c r="G121" s="165"/>
    </row>
    <row r="122" spans="1:9" s="289" customFormat="1" ht="24" customHeight="1" x14ac:dyDescent="0.25">
      <c r="A122" s="253">
        <f t="shared" si="4"/>
        <v>42067.833333333358</v>
      </c>
      <c r="B122" s="288" t="s">
        <v>316</v>
      </c>
      <c r="C122" s="261">
        <v>0.5</v>
      </c>
      <c r="D122" s="359"/>
      <c r="E122" s="157">
        <f t="shared" si="5"/>
        <v>42067.854166666693</v>
      </c>
      <c r="F122" s="128"/>
      <c r="G122" s="165"/>
      <c r="I122" s="292"/>
    </row>
    <row r="123" spans="1:9" ht="29.25" customHeight="1" x14ac:dyDescent="0.25">
      <c r="A123" s="253">
        <f t="shared" si="4"/>
        <v>42067.854166666693</v>
      </c>
      <c r="B123" s="288" t="s">
        <v>317</v>
      </c>
      <c r="C123" s="261">
        <v>0.5</v>
      </c>
      <c r="D123" s="359"/>
      <c r="E123" s="129">
        <f t="shared" si="5"/>
        <v>42067.875000000029</v>
      </c>
      <c r="F123" s="128"/>
      <c r="G123" s="165"/>
    </row>
    <row r="124" spans="1:9" ht="24" customHeight="1" x14ac:dyDescent="0.25">
      <c r="A124" s="253">
        <f t="shared" si="4"/>
        <v>42067.875000000029</v>
      </c>
      <c r="B124" s="288" t="s">
        <v>318</v>
      </c>
      <c r="C124" s="261">
        <v>2.5</v>
      </c>
      <c r="D124" s="359"/>
      <c r="E124" s="129">
        <f t="shared" si="5"/>
        <v>42067.979166666693</v>
      </c>
      <c r="F124" s="128"/>
      <c r="G124" s="165"/>
    </row>
    <row r="125" spans="1:9" ht="24" customHeight="1" x14ac:dyDescent="0.25">
      <c r="A125" s="253">
        <f t="shared" si="4"/>
        <v>42067.979166666693</v>
      </c>
      <c r="B125" s="288" t="s">
        <v>319</v>
      </c>
      <c r="C125" s="261">
        <v>0.5</v>
      </c>
      <c r="D125" s="359"/>
      <c r="E125" s="129">
        <f t="shared" si="5"/>
        <v>42068.000000000029</v>
      </c>
      <c r="F125" s="128"/>
      <c r="G125" s="165"/>
    </row>
    <row r="126" spans="1:9" ht="24" customHeight="1" x14ac:dyDescent="0.25">
      <c r="A126" s="253">
        <f t="shared" si="4"/>
        <v>42068.000000000029</v>
      </c>
      <c r="B126" s="288" t="s">
        <v>320</v>
      </c>
      <c r="C126" s="261">
        <v>3</v>
      </c>
      <c r="D126" s="359"/>
      <c r="E126" s="129">
        <f t="shared" si="5"/>
        <v>42068.125000000029</v>
      </c>
      <c r="F126" s="128"/>
      <c r="G126" s="165"/>
    </row>
    <row r="127" spans="1:9" ht="24" customHeight="1" x14ac:dyDescent="0.25">
      <c r="A127" s="253">
        <f t="shared" si="4"/>
        <v>42068.125000000029</v>
      </c>
      <c r="B127" s="288" t="s">
        <v>321</v>
      </c>
      <c r="C127" s="261">
        <v>2</v>
      </c>
      <c r="D127" s="359"/>
      <c r="E127" s="129">
        <f t="shared" si="5"/>
        <v>42068.208333333365</v>
      </c>
      <c r="F127" s="128"/>
      <c r="G127" s="310"/>
    </row>
    <row r="128" spans="1:9" ht="24" customHeight="1" x14ac:dyDescent="0.25">
      <c r="A128" s="253">
        <f t="shared" si="4"/>
        <v>42068.208333333365</v>
      </c>
      <c r="B128" s="288" t="s">
        <v>322</v>
      </c>
      <c r="C128" s="261">
        <v>0.5</v>
      </c>
      <c r="D128" s="359"/>
      <c r="E128" s="129">
        <f t="shared" si="5"/>
        <v>42068.229166666701</v>
      </c>
      <c r="F128" s="128"/>
      <c r="G128" s="310"/>
    </row>
    <row r="129" spans="1:9" ht="24" customHeight="1" x14ac:dyDescent="0.25">
      <c r="A129" s="253">
        <f t="shared" si="4"/>
        <v>42068.229166666701</v>
      </c>
      <c r="B129" s="263" t="s">
        <v>141</v>
      </c>
      <c r="C129" s="367">
        <v>1.5</v>
      </c>
      <c r="D129" s="269"/>
      <c r="E129" s="129">
        <f t="shared" si="5"/>
        <v>42068.291666666701</v>
      </c>
      <c r="F129" s="128"/>
      <c r="G129" s="312"/>
    </row>
    <row r="130" spans="1:9" s="289" customFormat="1" ht="24" customHeight="1" x14ac:dyDescent="0.25">
      <c r="A130" s="253">
        <f t="shared" si="4"/>
        <v>42068.291666666701</v>
      </c>
      <c r="B130" s="263" t="s">
        <v>140</v>
      </c>
      <c r="C130" s="367">
        <v>1.5</v>
      </c>
      <c r="D130" s="269"/>
      <c r="E130" s="129">
        <f t="shared" si="5"/>
        <v>42068.354166666701</v>
      </c>
      <c r="F130" s="128"/>
      <c r="G130" s="312"/>
      <c r="I130" s="292"/>
    </row>
    <row r="131" spans="1:9" s="289" customFormat="1" ht="24" customHeight="1" x14ac:dyDescent="0.25">
      <c r="A131" s="253">
        <f t="shared" si="4"/>
        <v>42068.354166666701</v>
      </c>
      <c r="B131" s="263" t="s">
        <v>142</v>
      </c>
      <c r="C131" s="367">
        <v>2.5</v>
      </c>
      <c r="D131" s="269"/>
      <c r="E131" s="129">
        <f t="shared" si="5"/>
        <v>42068.458333333365</v>
      </c>
      <c r="F131" s="128"/>
      <c r="G131" s="312"/>
      <c r="I131" s="292"/>
    </row>
    <row r="132" spans="1:9" ht="24" customHeight="1" x14ac:dyDescent="0.25">
      <c r="A132" s="253">
        <f t="shared" si="4"/>
        <v>42068.458333333365</v>
      </c>
      <c r="B132" s="263" t="s">
        <v>68</v>
      </c>
      <c r="C132" s="367">
        <v>2</v>
      </c>
      <c r="D132" s="269"/>
      <c r="E132" s="129">
        <f t="shared" si="5"/>
        <v>42068.541666666701</v>
      </c>
      <c r="F132" s="128"/>
      <c r="G132" s="312"/>
    </row>
    <row r="133" spans="1:9" ht="24" customHeight="1" x14ac:dyDescent="0.25">
      <c r="A133" s="253">
        <f t="shared" si="4"/>
        <v>42068.541666666701</v>
      </c>
      <c r="B133" s="263" t="s">
        <v>69</v>
      </c>
      <c r="C133" s="367">
        <v>2</v>
      </c>
      <c r="D133" s="269"/>
      <c r="E133" s="129">
        <f t="shared" si="5"/>
        <v>42068.625000000036</v>
      </c>
      <c r="F133" s="128"/>
      <c r="G133" s="312"/>
    </row>
    <row r="134" spans="1:9" ht="24" customHeight="1" x14ac:dyDescent="0.25">
      <c r="A134" s="253">
        <f t="shared" si="4"/>
        <v>42068.625000000036</v>
      </c>
      <c r="B134" s="263" t="s">
        <v>144</v>
      </c>
      <c r="C134" s="367">
        <v>1.5</v>
      </c>
      <c r="D134" s="269"/>
      <c r="E134" s="129">
        <f t="shared" si="5"/>
        <v>42068.687500000036</v>
      </c>
      <c r="F134" s="128"/>
      <c r="G134" s="312"/>
    </row>
    <row r="135" spans="1:9" s="289" customFormat="1" ht="24" customHeight="1" x14ac:dyDescent="0.25">
      <c r="A135" s="253">
        <f t="shared" si="4"/>
        <v>42068.687500000036</v>
      </c>
      <c r="B135" s="263" t="s">
        <v>143</v>
      </c>
      <c r="C135" s="367">
        <v>0.5</v>
      </c>
      <c r="D135" s="269"/>
      <c r="E135" s="129">
        <f t="shared" si="5"/>
        <v>42068.708333333372</v>
      </c>
      <c r="F135" s="128"/>
      <c r="G135" s="312"/>
      <c r="I135" s="292"/>
    </row>
    <row r="136" spans="1:9" s="289" customFormat="1" ht="24" customHeight="1" x14ac:dyDescent="0.25">
      <c r="A136" s="253">
        <f t="shared" si="4"/>
        <v>42068.708333333372</v>
      </c>
      <c r="B136" s="263" t="s">
        <v>145</v>
      </c>
      <c r="C136" s="367">
        <v>0.5</v>
      </c>
      <c r="D136" s="269"/>
      <c r="E136" s="157">
        <f t="shared" si="5"/>
        <v>42068.729166666708</v>
      </c>
      <c r="F136" s="128"/>
      <c r="G136" s="312"/>
      <c r="I136" s="292"/>
    </row>
    <row r="137" spans="1:9" ht="24" customHeight="1" x14ac:dyDescent="0.25">
      <c r="A137" s="253">
        <f t="shared" si="4"/>
        <v>42068.729166666708</v>
      </c>
      <c r="B137" s="263" t="s">
        <v>70</v>
      </c>
      <c r="C137" s="367">
        <v>2.5</v>
      </c>
      <c r="D137" s="269"/>
      <c r="E137" s="129">
        <f t="shared" si="5"/>
        <v>42068.833333333372</v>
      </c>
      <c r="F137" s="128"/>
      <c r="G137" s="312"/>
    </row>
    <row r="138" spans="1:9" ht="24" customHeight="1" x14ac:dyDescent="0.25">
      <c r="A138" s="253">
        <f t="shared" si="4"/>
        <v>42068.833333333372</v>
      </c>
      <c r="B138" s="263" t="s">
        <v>71</v>
      </c>
      <c r="C138" s="367">
        <v>6</v>
      </c>
      <c r="D138" s="269"/>
      <c r="E138" s="129">
        <f t="shared" si="5"/>
        <v>42069.083333333372</v>
      </c>
      <c r="F138" s="128"/>
      <c r="G138" s="312"/>
    </row>
    <row r="139" spans="1:9" ht="24" customHeight="1" x14ac:dyDescent="0.25">
      <c r="A139" s="253">
        <f t="shared" si="4"/>
        <v>42069.083333333372</v>
      </c>
      <c r="B139" s="263" t="s">
        <v>124</v>
      </c>
      <c r="C139" s="367">
        <v>2</v>
      </c>
      <c r="D139" s="269"/>
      <c r="E139" s="129">
        <f t="shared" si="5"/>
        <v>42069.166666666708</v>
      </c>
      <c r="F139" s="128"/>
      <c r="G139" s="312"/>
    </row>
    <row r="140" spans="1:9" ht="24" customHeight="1" x14ac:dyDescent="0.25">
      <c r="A140" s="253">
        <f t="shared" si="4"/>
        <v>42069.166666666708</v>
      </c>
      <c r="B140" s="263" t="s">
        <v>72</v>
      </c>
      <c r="C140" s="367">
        <v>0.5</v>
      </c>
      <c r="D140" s="269"/>
      <c r="E140" s="129">
        <f t="shared" si="5"/>
        <v>42069.187500000044</v>
      </c>
      <c r="F140" s="128"/>
      <c r="G140" s="312"/>
    </row>
    <row r="141" spans="1:9" ht="24" customHeight="1" x14ac:dyDescent="0.25">
      <c r="A141" s="253">
        <f t="shared" si="4"/>
        <v>42069.187500000044</v>
      </c>
      <c r="B141" s="263" t="s">
        <v>73</v>
      </c>
      <c r="C141" s="367">
        <v>1</v>
      </c>
      <c r="D141" s="269"/>
      <c r="E141" s="129">
        <f t="shared" si="5"/>
        <v>42069.229166666708</v>
      </c>
      <c r="F141" s="128"/>
      <c r="G141" s="312"/>
    </row>
    <row r="142" spans="1:9" ht="24" customHeight="1" x14ac:dyDescent="0.25">
      <c r="A142" s="368">
        <f t="shared" si="4"/>
        <v>42069.229166666708</v>
      </c>
      <c r="B142" s="369" t="s">
        <v>74</v>
      </c>
      <c r="C142" s="370"/>
      <c r="D142" s="371"/>
      <c r="E142" s="372">
        <f t="shared" si="5"/>
        <v>42069.229166666708</v>
      </c>
      <c r="F142" s="373"/>
      <c r="G142" s="374" t="s">
        <v>324</v>
      </c>
    </row>
    <row r="143" spans="1:9" ht="24" customHeight="1" x14ac:dyDescent="0.25">
      <c r="A143" s="253">
        <f t="shared" si="4"/>
        <v>42069.229166666708</v>
      </c>
      <c r="B143" s="263" t="s">
        <v>88</v>
      </c>
      <c r="C143" s="264">
        <v>0.5</v>
      </c>
      <c r="D143" s="269"/>
      <c r="E143" s="129">
        <f t="shared" si="5"/>
        <v>42069.250000000044</v>
      </c>
      <c r="F143" s="128"/>
      <c r="G143" s="312"/>
    </row>
    <row r="144" spans="1:9" ht="24" customHeight="1" x14ac:dyDescent="0.25">
      <c r="A144" s="253">
        <f t="shared" si="4"/>
        <v>42069.250000000044</v>
      </c>
      <c r="B144" s="263" t="s">
        <v>146</v>
      </c>
      <c r="C144" s="264">
        <v>16</v>
      </c>
      <c r="D144" s="269">
        <v>18</v>
      </c>
      <c r="E144" s="129">
        <f t="shared" si="5"/>
        <v>42070.000000000044</v>
      </c>
      <c r="F144" s="128"/>
      <c r="G144" s="312"/>
    </row>
    <row r="145" spans="1:9" s="289" customFormat="1" ht="24" customHeight="1" x14ac:dyDescent="0.25">
      <c r="A145" s="253">
        <f t="shared" si="4"/>
        <v>42070.000000000044</v>
      </c>
      <c r="B145" s="263" t="s">
        <v>138</v>
      </c>
      <c r="C145" s="264">
        <v>4</v>
      </c>
      <c r="D145" s="269">
        <v>4</v>
      </c>
      <c r="E145" s="129">
        <f t="shared" si="5"/>
        <v>42070.166666666708</v>
      </c>
      <c r="F145" s="128"/>
      <c r="G145" s="312"/>
      <c r="I145" s="292"/>
    </row>
    <row r="146" spans="1:9" s="289" customFormat="1" ht="24" customHeight="1" x14ac:dyDescent="0.25">
      <c r="A146" s="253">
        <f t="shared" si="4"/>
        <v>42070.166666666708</v>
      </c>
      <c r="B146" s="263" t="s">
        <v>148</v>
      </c>
      <c r="C146" s="264">
        <v>10</v>
      </c>
      <c r="D146" s="269">
        <v>13.5</v>
      </c>
      <c r="E146" s="129">
        <f t="shared" si="5"/>
        <v>42070.729166666708</v>
      </c>
      <c r="F146" s="128"/>
      <c r="G146" s="312"/>
      <c r="I146" s="292"/>
    </row>
    <row r="147" spans="1:9" ht="24" customHeight="1" x14ac:dyDescent="0.25">
      <c r="A147" s="253">
        <f t="shared" si="4"/>
        <v>42070.729166666708</v>
      </c>
      <c r="B147" s="263" t="s">
        <v>152</v>
      </c>
      <c r="C147" s="264">
        <v>1</v>
      </c>
      <c r="D147" s="269">
        <v>1</v>
      </c>
      <c r="E147" s="129">
        <f t="shared" si="5"/>
        <v>42070.770833333372</v>
      </c>
      <c r="F147" s="128"/>
      <c r="G147" s="312"/>
    </row>
    <row r="148" spans="1:9" ht="24" customHeight="1" x14ac:dyDescent="0.25">
      <c r="A148" s="253">
        <f t="shared" si="4"/>
        <v>42070.770833333372</v>
      </c>
      <c r="B148" s="263" t="s">
        <v>153</v>
      </c>
      <c r="C148" s="281">
        <v>3</v>
      </c>
      <c r="D148" s="269">
        <v>5</v>
      </c>
      <c r="E148" s="129">
        <f t="shared" si="5"/>
        <v>42070.979166666708</v>
      </c>
      <c r="F148" s="128"/>
      <c r="G148" s="312"/>
    </row>
    <row r="149" spans="1:9" ht="24" customHeight="1" x14ac:dyDescent="0.25">
      <c r="A149" s="253">
        <f t="shared" si="4"/>
        <v>42070.979166666708</v>
      </c>
      <c r="B149" s="263" t="s">
        <v>205</v>
      </c>
      <c r="C149" s="282">
        <v>23</v>
      </c>
      <c r="D149" s="269">
        <v>23</v>
      </c>
      <c r="E149" s="129">
        <f t="shared" ref="E149:E230" si="6">IF(ISBLANK(D149),+A149+C149/24,+A149+D149/24)</f>
        <v>42071.937500000044</v>
      </c>
      <c r="F149" s="194"/>
      <c r="G149" s="312"/>
    </row>
    <row r="150" spans="1:9" ht="24" customHeight="1" x14ac:dyDescent="0.25">
      <c r="A150" s="253">
        <f t="shared" si="4"/>
        <v>42071.937500000044</v>
      </c>
      <c r="B150" s="263" t="s">
        <v>206</v>
      </c>
      <c r="C150" s="282">
        <v>24</v>
      </c>
      <c r="D150" s="269">
        <v>24</v>
      </c>
      <c r="E150" s="129">
        <f t="shared" si="6"/>
        <v>42072.937500000044</v>
      </c>
      <c r="F150" s="194"/>
      <c r="G150" s="312"/>
    </row>
    <row r="151" spans="1:9" ht="24" customHeight="1" x14ac:dyDescent="0.25">
      <c r="A151" s="253">
        <f t="shared" ref="A151:A231" si="7">IF(D150&gt;0,A150+D150/24,A150+C150/24)</f>
        <v>42072.937500000044</v>
      </c>
      <c r="B151" s="263" t="s">
        <v>212</v>
      </c>
      <c r="C151" s="282">
        <v>24</v>
      </c>
      <c r="D151" s="269">
        <v>16.5</v>
      </c>
      <c r="E151" s="129">
        <f t="shared" si="6"/>
        <v>42073.625000000044</v>
      </c>
      <c r="F151" s="194"/>
      <c r="G151" s="312"/>
    </row>
    <row r="152" spans="1:9" ht="24" customHeight="1" x14ac:dyDescent="0.25">
      <c r="A152" s="253">
        <f t="shared" si="7"/>
        <v>42073.625000000044</v>
      </c>
      <c r="B152" s="263" t="s">
        <v>213</v>
      </c>
      <c r="C152" s="282">
        <v>3</v>
      </c>
      <c r="D152" s="269">
        <v>2.5</v>
      </c>
      <c r="E152" s="129">
        <f t="shared" si="6"/>
        <v>42073.729166666708</v>
      </c>
      <c r="F152" s="194"/>
      <c r="G152" s="312"/>
    </row>
    <row r="153" spans="1:9" s="289" customFormat="1" ht="28.5" customHeight="1" x14ac:dyDescent="0.25">
      <c r="A153" s="253">
        <f t="shared" si="7"/>
        <v>42073.729166666708</v>
      </c>
      <c r="B153" s="263" t="s">
        <v>214</v>
      </c>
      <c r="C153" s="282">
        <v>20</v>
      </c>
      <c r="D153" s="269">
        <v>21</v>
      </c>
      <c r="E153" s="129">
        <f t="shared" si="6"/>
        <v>42074.604166666708</v>
      </c>
      <c r="F153" s="194"/>
      <c r="G153" s="316"/>
      <c r="I153" s="292"/>
    </row>
    <row r="154" spans="1:9" s="289" customFormat="1" ht="28.5" customHeight="1" x14ac:dyDescent="0.25">
      <c r="A154" s="253">
        <f t="shared" si="7"/>
        <v>42074.604166666708</v>
      </c>
      <c r="B154" s="263" t="s">
        <v>215</v>
      </c>
      <c r="C154" s="282">
        <v>16</v>
      </c>
      <c r="D154" s="269">
        <v>18</v>
      </c>
      <c r="E154" s="129">
        <f t="shared" si="6"/>
        <v>42075.354166666708</v>
      </c>
      <c r="F154" s="194"/>
      <c r="G154" s="316"/>
      <c r="I154" s="292"/>
    </row>
    <row r="155" spans="1:9" ht="24" customHeight="1" x14ac:dyDescent="0.25">
      <c r="A155" s="253">
        <f t="shared" si="7"/>
        <v>42075.354166666708</v>
      </c>
      <c r="B155" s="263" t="s">
        <v>97</v>
      </c>
      <c r="C155" s="282">
        <v>0.5</v>
      </c>
      <c r="D155" s="269">
        <v>0.5</v>
      </c>
      <c r="E155" s="129">
        <f t="shared" si="6"/>
        <v>42075.375000000044</v>
      </c>
      <c r="F155" s="194"/>
      <c r="G155" s="312"/>
    </row>
    <row r="156" spans="1:9" ht="24" customHeight="1" x14ac:dyDescent="0.25">
      <c r="A156" s="253">
        <f t="shared" si="7"/>
        <v>42075.375000000044</v>
      </c>
      <c r="B156" s="263" t="s">
        <v>200</v>
      </c>
      <c r="C156" s="282">
        <v>3.5</v>
      </c>
      <c r="D156" s="269">
        <v>3.5</v>
      </c>
      <c r="E156" s="129">
        <f t="shared" si="6"/>
        <v>42075.520833333379</v>
      </c>
      <c r="F156" s="194"/>
      <c r="G156" s="312"/>
    </row>
    <row r="157" spans="1:9" ht="26.25" customHeight="1" x14ac:dyDescent="0.25">
      <c r="A157" s="253">
        <f t="shared" si="7"/>
        <v>42075.520833333379</v>
      </c>
      <c r="B157" s="263" t="s">
        <v>236</v>
      </c>
      <c r="C157" s="282">
        <v>27</v>
      </c>
      <c r="D157" s="269">
        <v>37</v>
      </c>
      <c r="E157" s="129">
        <f t="shared" si="6"/>
        <v>42077.062500000044</v>
      </c>
      <c r="F157" s="194"/>
      <c r="G157" s="316"/>
    </row>
    <row r="158" spans="1:9" ht="24" customHeight="1" x14ac:dyDescent="0.25">
      <c r="A158" s="253">
        <f t="shared" si="7"/>
        <v>42077.062500000044</v>
      </c>
      <c r="B158" s="263" t="s">
        <v>237</v>
      </c>
      <c r="C158" s="282">
        <v>1</v>
      </c>
      <c r="D158" s="269">
        <v>1.5</v>
      </c>
      <c r="E158" s="129">
        <f t="shared" si="6"/>
        <v>42077.125000000044</v>
      </c>
      <c r="F158" s="194"/>
      <c r="G158" s="312"/>
      <c r="H158" s="289"/>
    </row>
    <row r="159" spans="1:9" ht="24" customHeight="1" x14ac:dyDescent="0.25">
      <c r="A159" s="253">
        <f t="shared" si="7"/>
        <v>42077.125000000044</v>
      </c>
      <c r="B159" s="263" t="s">
        <v>238</v>
      </c>
      <c r="C159" s="282">
        <v>1</v>
      </c>
      <c r="D159" s="269">
        <v>1.5</v>
      </c>
      <c r="E159" s="129">
        <f t="shared" si="6"/>
        <v>42077.187500000044</v>
      </c>
      <c r="F159" s="194"/>
      <c r="G159" s="312"/>
      <c r="H159" s="289"/>
    </row>
    <row r="160" spans="1:9" s="289" customFormat="1" ht="24" customHeight="1" x14ac:dyDescent="0.25">
      <c r="A160" s="253">
        <f t="shared" si="7"/>
        <v>42077.187500000044</v>
      </c>
      <c r="B160" s="263" t="s">
        <v>207</v>
      </c>
      <c r="C160" s="282">
        <v>12</v>
      </c>
      <c r="D160" s="269">
        <v>12</v>
      </c>
      <c r="E160" s="129">
        <f t="shared" si="6"/>
        <v>42077.687500000044</v>
      </c>
      <c r="F160" s="194"/>
      <c r="G160" s="312"/>
      <c r="I160" s="292"/>
    </row>
    <row r="161" spans="1:9" s="289" customFormat="1" ht="24" customHeight="1" x14ac:dyDescent="0.25">
      <c r="A161" s="253">
        <f t="shared" si="7"/>
        <v>42077.687500000044</v>
      </c>
      <c r="B161" s="263" t="s">
        <v>201</v>
      </c>
      <c r="C161" s="282">
        <v>5.5</v>
      </c>
      <c r="D161" s="269">
        <v>5.5</v>
      </c>
      <c r="E161" s="129">
        <f t="shared" si="6"/>
        <v>42077.916666666708</v>
      </c>
      <c r="F161" s="194"/>
      <c r="G161" s="312"/>
      <c r="I161" s="292"/>
    </row>
    <row r="162" spans="1:9" s="289" customFormat="1" ht="24" customHeight="1" x14ac:dyDescent="0.25">
      <c r="A162" s="253">
        <f t="shared" si="7"/>
        <v>42077.916666666708</v>
      </c>
      <c r="B162" s="263" t="s">
        <v>243</v>
      </c>
      <c r="C162" s="282"/>
      <c r="D162" s="269">
        <v>0.5</v>
      </c>
      <c r="E162" s="129">
        <f t="shared" si="6"/>
        <v>42077.937500000044</v>
      </c>
      <c r="F162" s="194"/>
      <c r="G162" s="312"/>
      <c r="I162" s="292"/>
    </row>
    <row r="163" spans="1:9" s="160" customFormat="1" ht="24" customHeight="1" x14ac:dyDescent="0.25">
      <c r="A163" s="253">
        <f t="shared" si="7"/>
        <v>42077.937500000044</v>
      </c>
      <c r="B163" s="263" t="s">
        <v>242</v>
      </c>
      <c r="C163" s="282">
        <v>3</v>
      </c>
      <c r="D163" s="269">
        <v>4</v>
      </c>
      <c r="E163" s="129">
        <f t="shared" si="6"/>
        <v>42078.104166666708</v>
      </c>
      <c r="F163" s="128"/>
      <c r="G163" s="165"/>
    </row>
    <row r="164" spans="1:9" s="159" customFormat="1" ht="24" customHeight="1" x14ac:dyDescent="0.25">
      <c r="A164" s="253">
        <f t="shared" si="7"/>
        <v>42078.104166666708</v>
      </c>
      <c r="B164" s="263" t="s">
        <v>89</v>
      </c>
      <c r="C164" s="282">
        <v>0.5</v>
      </c>
      <c r="D164" s="269">
        <v>0.5</v>
      </c>
      <c r="E164" s="129">
        <f t="shared" si="6"/>
        <v>42078.125000000044</v>
      </c>
      <c r="F164" s="128"/>
      <c r="G164" s="165"/>
      <c r="I164" s="160"/>
    </row>
    <row r="165" spans="1:9" ht="24" customHeight="1" x14ac:dyDescent="0.25">
      <c r="A165" s="341">
        <f t="shared" si="7"/>
        <v>42078.125000000044</v>
      </c>
      <c r="B165" s="334" t="s">
        <v>115</v>
      </c>
      <c r="C165" s="340"/>
      <c r="D165" s="347"/>
      <c r="E165" s="336">
        <f t="shared" si="6"/>
        <v>42078.125000000044</v>
      </c>
      <c r="F165" s="337"/>
      <c r="G165" s="338"/>
    </row>
    <row r="166" spans="1:9" ht="24" customHeight="1" x14ac:dyDescent="0.25">
      <c r="A166" s="253">
        <f t="shared" si="7"/>
        <v>42078.125000000044</v>
      </c>
      <c r="B166" s="288" t="s">
        <v>241</v>
      </c>
      <c r="C166" s="315">
        <v>0.5</v>
      </c>
      <c r="D166" s="153">
        <v>1</v>
      </c>
      <c r="E166" s="129">
        <f t="shared" si="6"/>
        <v>42078.166666666708</v>
      </c>
      <c r="F166" s="128"/>
      <c r="G166" s="165"/>
      <c r="H166" s="288" t="s">
        <v>106</v>
      </c>
    </row>
    <row r="167" spans="1:9" ht="24" customHeight="1" x14ac:dyDescent="0.25">
      <c r="A167" s="253">
        <f t="shared" si="7"/>
        <v>42078.166666666708</v>
      </c>
      <c r="B167" s="288" t="s">
        <v>244</v>
      </c>
      <c r="C167" s="315">
        <v>1.5</v>
      </c>
      <c r="D167" s="153">
        <v>1</v>
      </c>
      <c r="E167" s="129">
        <f t="shared" si="6"/>
        <v>42078.208333333372</v>
      </c>
      <c r="F167" s="128"/>
      <c r="G167" s="165"/>
      <c r="H167" s="288" t="s">
        <v>107</v>
      </c>
    </row>
    <row r="168" spans="1:9" ht="24" customHeight="1" x14ac:dyDescent="0.25">
      <c r="A168" s="253">
        <f t="shared" si="7"/>
        <v>42078.208333333372</v>
      </c>
      <c r="B168" s="288" t="s">
        <v>245</v>
      </c>
      <c r="C168" s="315">
        <v>4</v>
      </c>
      <c r="D168" s="153">
        <v>4</v>
      </c>
      <c r="E168" s="129">
        <f t="shared" si="6"/>
        <v>42078.375000000036</v>
      </c>
      <c r="F168" s="128"/>
      <c r="G168" s="165"/>
      <c r="H168" s="288" t="s">
        <v>196</v>
      </c>
    </row>
    <row r="169" spans="1:9" ht="24" customHeight="1" x14ac:dyDescent="0.25">
      <c r="A169" s="253">
        <f t="shared" si="7"/>
        <v>42078.375000000036</v>
      </c>
      <c r="B169" s="288" t="s">
        <v>248</v>
      </c>
      <c r="C169" s="315">
        <v>1</v>
      </c>
      <c r="D169" s="153">
        <v>1</v>
      </c>
      <c r="E169" s="129">
        <f t="shared" si="6"/>
        <v>42078.416666666701</v>
      </c>
      <c r="F169" s="128"/>
      <c r="G169" s="165"/>
      <c r="H169" s="288" t="s">
        <v>108</v>
      </c>
    </row>
    <row r="170" spans="1:9" s="289" customFormat="1" ht="24" customHeight="1" x14ac:dyDescent="0.25">
      <c r="A170" s="253">
        <f t="shared" si="7"/>
        <v>42078.416666666701</v>
      </c>
      <c r="B170" s="288" t="s">
        <v>216</v>
      </c>
      <c r="C170" s="315">
        <v>0.5</v>
      </c>
      <c r="D170" s="153">
        <v>0.5</v>
      </c>
      <c r="E170" s="129">
        <f t="shared" si="6"/>
        <v>42078.437500000036</v>
      </c>
      <c r="F170" s="128"/>
      <c r="G170" s="165"/>
      <c r="H170" s="288" t="s">
        <v>195</v>
      </c>
      <c r="I170" s="292"/>
    </row>
    <row r="171" spans="1:9" s="289" customFormat="1" ht="24" customHeight="1" x14ac:dyDescent="0.25">
      <c r="A171" s="253">
        <f t="shared" si="7"/>
        <v>42078.437500000036</v>
      </c>
      <c r="B171" s="288" t="s">
        <v>247</v>
      </c>
      <c r="C171" s="315">
        <v>0.5</v>
      </c>
      <c r="D171" s="153">
        <v>0.5</v>
      </c>
      <c r="E171" s="129">
        <f t="shared" si="6"/>
        <v>42078.458333333372</v>
      </c>
      <c r="F171" s="128"/>
      <c r="G171" s="165"/>
      <c r="H171" s="288"/>
      <c r="I171" s="292"/>
    </row>
    <row r="172" spans="1:9" ht="24" customHeight="1" x14ac:dyDescent="0.25">
      <c r="A172" s="253">
        <f t="shared" si="7"/>
        <v>42078.458333333372</v>
      </c>
      <c r="B172" s="288" t="s">
        <v>217</v>
      </c>
      <c r="C172" s="315">
        <v>4</v>
      </c>
      <c r="D172" s="153">
        <v>5</v>
      </c>
      <c r="E172" s="129">
        <f t="shared" si="6"/>
        <v>42078.666666666708</v>
      </c>
      <c r="F172" s="128"/>
      <c r="G172" s="165"/>
      <c r="H172" s="288"/>
    </row>
    <row r="173" spans="1:9" s="289" customFormat="1" ht="24" customHeight="1" x14ac:dyDescent="0.25">
      <c r="A173" s="253">
        <f t="shared" si="7"/>
        <v>42078.666666666708</v>
      </c>
      <c r="B173" s="288" t="s">
        <v>218</v>
      </c>
      <c r="C173" s="315">
        <v>0.5</v>
      </c>
      <c r="D173" s="153">
        <v>0.5</v>
      </c>
      <c r="E173" s="129">
        <f t="shared" si="6"/>
        <v>42078.687500000044</v>
      </c>
      <c r="F173" s="288"/>
      <c r="G173" s="165"/>
      <c r="H173" s="288"/>
      <c r="I173" s="292"/>
    </row>
    <row r="174" spans="1:9" s="289" customFormat="1" ht="24" customHeight="1" x14ac:dyDescent="0.25">
      <c r="A174" s="253">
        <f t="shared" si="7"/>
        <v>42078.687500000044</v>
      </c>
      <c r="B174" s="288" t="s">
        <v>112</v>
      </c>
      <c r="C174" s="315">
        <v>0.5</v>
      </c>
      <c r="D174" s="153">
        <v>0.5</v>
      </c>
      <c r="E174" s="129">
        <f t="shared" si="6"/>
        <v>42078.708333333379</v>
      </c>
      <c r="F174" s="128"/>
      <c r="G174" s="165"/>
      <c r="H174" s="288"/>
      <c r="I174" s="292"/>
    </row>
    <row r="175" spans="1:9" s="289" customFormat="1" ht="24" customHeight="1" x14ac:dyDescent="0.25">
      <c r="A175" s="253">
        <f t="shared" si="7"/>
        <v>42078.708333333379</v>
      </c>
      <c r="B175" s="289" t="s">
        <v>101</v>
      </c>
      <c r="C175" s="315">
        <v>1</v>
      </c>
      <c r="D175" s="153">
        <v>0.5</v>
      </c>
      <c r="E175" s="129">
        <f t="shared" si="6"/>
        <v>42078.729166666715</v>
      </c>
      <c r="F175" s="128"/>
      <c r="G175" s="165"/>
      <c r="H175" s="288"/>
      <c r="I175" s="292"/>
    </row>
    <row r="176" spans="1:9" ht="24" customHeight="1" x14ac:dyDescent="0.25">
      <c r="A176" s="253">
        <f t="shared" si="7"/>
        <v>42078.729166666715</v>
      </c>
      <c r="B176" s="288" t="s">
        <v>249</v>
      </c>
      <c r="C176" s="315">
        <v>7</v>
      </c>
      <c r="D176" s="153">
        <v>10</v>
      </c>
      <c r="E176" s="129">
        <f t="shared" si="6"/>
        <v>42079.145833333379</v>
      </c>
      <c r="F176" s="128"/>
      <c r="G176" s="314"/>
      <c r="H176" s="288"/>
    </row>
    <row r="177" spans="1:9" ht="24" customHeight="1" x14ac:dyDescent="0.25">
      <c r="A177" s="253">
        <f t="shared" si="7"/>
        <v>42079.145833333379</v>
      </c>
      <c r="B177" s="288" t="s">
        <v>250</v>
      </c>
      <c r="C177" s="315">
        <v>26</v>
      </c>
      <c r="D177" s="153">
        <v>14</v>
      </c>
      <c r="E177" s="129">
        <f t="shared" si="6"/>
        <v>42079.729166666715</v>
      </c>
      <c r="F177" s="128"/>
      <c r="G177" s="165"/>
      <c r="H177" s="288"/>
    </row>
    <row r="178" spans="1:9" ht="24" customHeight="1" x14ac:dyDescent="0.25">
      <c r="A178" s="253">
        <f t="shared" si="7"/>
        <v>42079.729166666715</v>
      </c>
      <c r="B178" s="288" t="s">
        <v>102</v>
      </c>
      <c r="C178" s="315">
        <v>2</v>
      </c>
      <c r="D178" s="290">
        <v>1</v>
      </c>
      <c r="E178" s="129">
        <f t="shared" si="6"/>
        <v>42079.770833333379</v>
      </c>
      <c r="F178" s="128"/>
      <c r="G178" s="165"/>
      <c r="H178" s="288" t="s">
        <v>197</v>
      </c>
    </row>
    <row r="179" spans="1:9" ht="24" customHeight="1" x14ac:dyDescent="0.25">
      <c r="A179" s="253">
        <f t="shared" si="7"/>
        <v>42079.770833333379</v>
      </c>
      <c r="B179" s="288" t="s">
        <v>109</v>
      </c>
      <c r="C179" s="315">
        <v>0.5</v>
      </c>
      <c r="D179" s="290"/>
      <c r="E179" s="129">
        <f t="shared" si="6"/>
        <v>42079.791666666715</v>
      </c>
      <c r="F179" s="128"/>
      <c r="G179" s="165"/>
      <c r="H179" s="288" t="s">
        <v>199</v>
      </c>
    </row>
    <row r="180" spans="1:9" s="160" customFormat="1" ht="24" customHeight="1" x14ac:dyDescent="0.25">
      <c r="A180" s="253">
        <f t="shared" si="7"/>
        <v>42079.791666666715</v>
      </c>
      <c r="B180" s="288" t="s">
        <v>252</v>
      </c>
      <c r="C180" s="315"/>
      <c r="D180" s="290">
        <v>0.5</v>
      </c>
      <c r="E180" s="129">
        <f t="shared" si="6"/>
        <v>42079.812500000051</v>
      </c>
      <c r="F180" s="128"/>
      <c r="G180" s="165"/>
      <c r="H180" s="288" t="s">
        <v>102</v>
      </c>
    </row>
    <row r="181" spans="1:9" s="292" customFormat="1" ht="24" customHeight="1" x14ac:dyDescent="0.25">
      <c r="A181" s="253">
        <f t="shared" si="7"/>
        <v>42079.812500000051</v>
      </c>
      <c r="B181" s="288" t="s">
        <v>253</v>
      </c>
      <c r="C181" s="315"/>
      <c r="D181" s="290">
        <v>1.5</v>
      </c>
      <c r="E181" s="129">
        <f t="shared" si="6"/>
        <v>42079.875000000051</v>
      </c>
      <c r="F181" s="128"/>
      <c r="G181" s="165"/>
      <c r="H181" s="288"/>
    </row>
    <row r="182" spans="1:9" s="292" customFormat="1" ht="24" customHeight="1" x14ac:dyDescent="0.25">
      <c r="A182" s="253">
        <f t="shared" si="7"/>
        <v>42079.875000000051</v>
      </c>
      <c r="B182" s="288" t="s">
        <v>254</v>
      </c>
      <c r="C182" s="315"/>
      <c r="D182" s="290">
        <v>15.5</v>
      </c>
      <c r="E182" s="157">
        <f t="shared" si="6"/>
        <v>42080.520833333387</v>
      </c>
      <c r="F182" s="128"/>
      <c r="G182" s="197"/>
      <c r="H182" s="288"/>
    </row>
    <row r="183" spans="1:9" s="292" customFormat="1" ht="24" customHeight="1" x14ac:dyDescent="0.25">
      <c r="A183" s="253">
        <f t="shared" si="7"/>
        <v>42080.520833333387</v>
      </c>
      <c r="B183" s="288" t="s">
        <v>239</v>
      </c>
      <c r="C183" s="315">
        <v>1.5</v>
      </c>
      <c r="D183" s="290"/>
      <c r="E183" s="129">
        <f t="shared" si="6"/>
        <v>42080.583333333387</v>
      </c>
      <c r="F183" s="128"/>
      <c r="G183" s="165"/>
      <c r="H183" s="288"/>
    </row>
    <row r="184" spans="1:9" ht="24" customHeight="1" x14ac:dyDescent="0.25">
      <c r="A184" s="253">
        <f t="shared" si="7"/>
        <v>42080.583333333387</v>
      </c>
      <c r="B184" s="288" t="s">
        <v>203</v>
      </c>
      <c r="C184" s="315">
        <v>7</v>
      </c>
      <c r="D184" s="290">
        <v>5.5</v>
      </c>
      <c r="E184" s="129">
        <f t="shared" si="6"/>
        <v>42080.812500000051</v>
      </c>
      <c r="F184" s="128"/>
      <c r="G184" s="165"/>
      <c r="H184" s="288" t="s">
        <v>109</v>
      </c>
    </row>
    <row r="185" spans="1:9" ht="24" customHeight="1" x14ac:dyDescent="0.25">
      <c r="A185" s="253">
        <f t="shared" si="7"/>
        <v>42080.812500000051</v>
      </c>
      <c r="B185" s="288" t="s">
        <v>118</v>
      </c>
      <c r="C185" s="315">
        <v>1</v>
      </c>
      <c r="D185" s="290">
        <v>0.5</v>
      </c>
      <c r="E185" s="129">
        <f t="shared" si="6"/>
        <v>42080.833333333387</v>
      </c>
      <c r="F185" s="128"/>
      <c r="G185" s="165"/>
      <c r="H185" s="288" t="s">
        <v>198</v>
      </c>
    </row>
    <row r="186" spans="1:9" ht="24" customHeight="1" x14ac:dyDescent="0.25">
      <c r="A186" s="341">
        <f t="shared" si="7"/>
        <v>42080.833333333387</v>
      </c>
      <c r="B186" s="334" t="s">
        <v>110</v>
      </c>
      <c r="C186" s="340"/>
      <c r="D186" s="348"/>
      <c r="E186" s="336">
        <f t="shared" si="6"/>
        <v>42080.833333333387</v>
      </c>
      <c r="F186" s="349"/>
      <c r="G186" s="350"/>
      <c r="H186" s="289"/>
    </row>
    <row r="187" spans="1:9" ht="24" customHeight="1" x14ac:dyDescent="0.25">
      <c r="A187" s="253">
        <f t="shared" si="7"/>
        <v>42080.833333333387</v>
      </c>
      <c r="B187" s="288" t="s">
        <v>258</v>
      </c>
      <c r="C187" s="315">
        <v>1</v>
      </c>
      <c r="D187" s="290">
        <v>1.5</v>
      </c>
      <c r="E187" s="129">
        <f t="shared" si="6"/>
        <v>42080.895833333387</v>
      </c>
      <c r="F187" s="128"/>
      <c r="G187" s="165"/>
      <c r="H187" s="289"/>
    </row>
    <row r="188" spans="1:9" s="293" customFormat="1" ht="24" customHeight="1" x14ac:dyDescent="0.25">
      <c r="A188" s="253">
        <f t="shared" si="7"/>
        <v>42080.895833333387</v>
      </c>
      <c r="B188" s="288" t="s">
        <v>232</v>
      </c>
      <c r="C188" s="315">
        <v>1</v>
      </c>
      <c r="D188" s="290">
        <v>0.5</v>
      </c>
      <c r="E188" s="129">
        <f t="shared" si="6"/>
        <v>42080.916666666722</v>
      </c>
      <c r="F188" s="128"/>
      <c r="G188" s="310"/>
      <c r="I188" s="294"/>
    </row>
    <row r="189" spans="1:9" ht="24" customHeight="1" x14ac:dyDescent="0.25">
      <c r="A189" s="253">
        <f t="shared" si="7"/>
        <v>42080.916666666722</v>
      </c>
      <c r="B189" s="288" t="s">
        <v>219</v>
      </c>
      <c r="C189" s="315">
        <v>0.5</v>
      </c>
      <c r="D189" s="290"/>
      <c r="E189" s="129">
        <f t="shared" si="6"/>
        <v>42080.937500000058</v>
      </c>
      <c r="F189" s="128"/>
      <c r="G189" s="165"/>
    </row>
    <row r="190" spans="1:9" s="289" customFormat="1" ht="24" customHeight="1" x14ac:dyDescent="0.25">
      <c r="A190" s="253">
        <f t="shared" si="7"/>
        <v>42080.937500000058</v>
      </c>
      <c r="B190" s="288" t="s">
        <v>259</v>
      </c>
      <c r="C190" s="315">
        <v>2</v>
      </c>
      <c r="D190" s="290">
        <v>1</v>
      </c>
      <c r="E190" s="129">
        <f t="shared" si="6"/>
        <v>42080.979166666722</v>
      </c>
      <c r="F190" s="128"/>
      <c r="G190" s="165"/>
      <c r="I190" s="292"/>
    </row>
    <row r="191" spans="1:9" s="289" customFormat="1" ht="24" customHeight="1" x14ac:dyDescent="0.25">
      <c r="A191" s="253">
        <f t="shared" si="7"/>
        <v>42080.979166666722</v>
      </c>
      <c r="B191" s="288" t="s">
        <v>260</v>
      </c>
      <c r="C191" s="315"/>
      <c r="D191" s="290">
        <v>0.5</v>
      </c>
      <c r="E191" s="129">
        <f t="shared" si="6"/>
        <v>42081.000000000058</v>
      </c>
      <c r="F191" s="128"/>
      <c r="G191" s="165"/>
      <c r="I191" s="292"/>
    </row>
    <row r="192" spans="1:9" s="289" customFormat="1" ht="24" customHeight="1" x14ac:dyDescent="0.25">
      <c r="A192" s="253">
        <f t="shared" si="7"/>
        <v>42081.000000000058</v>
      </c>
      <c r="B192" s="288" t="s">
        <v>261</v>
      </c>
      <c r="C192" s="315"/>
      <c r="D192" s="290">
        <v>0.5</v>
      </c>
      <c r="E192" s="129">
        <f t="shared" si="6"/>
        <v>42081.020833333394</v>
      </c>
      <c r="F192" s="128"/>
      <c r="G192" s="165"/>
      <c r="I192" s="292"/>
    </row>
    <row r="193" spans="1:9" s="289" customFormat="1" ht="24" customHeight="1" x14ac:dyDescent="0.25">
      <c r="A193" s="253">
        <f t="shared" si="7"/>
        <v>42081.020833333394</v>
      </c>
      <c r="B193" s="288" t="s">
        <v>262</v>
      </c>
      <c r="C193" s="315">
        <v>4.5</v>
      </c>
      <c r="D193" s="290"/>
      <c r="E193" s="129">
        <f t="shared" si="6"/>
        <v>42081.208333333394</v>
      </c>
      <c r="F193" s="128"/>
      <c r="G193" s="165"/>
      <c r="I193" s="292"/>
    </row>
    <row r="194" spans="1:9" ht="24" customHeight="1" x14ac:dyDescent="0.25">
      <c r="A194" s="253">
        <f t="shared" si="7"/>
        <v>42081.208333333394</v>
      </c>
      <c r="B194" s="288" t="s">
        <v>112</v>
      </c>
      <c r="C194" s="315">
        <v>0.5</v>
      </c>
      <c r="D194" s="290"/>
      <c r="E194" s="129">
        <f t="shared" si="6"/>
        <v>42081.22916666673</v>
      </c>
      <c r="F194" s="128"/>
      <c r="G194" s="310"/>
    </row>
    <row r="195" spans="1:9" s="289" customFormat="1" ht="24" customHeight="1" x14ac:dyDescent="0.25">
      <c r="A195" s="253">
        <f t="shared" si="7"/>
        <v>42081.22916666673</v>
      </c>
      <c r="B195" s="288" t="s">
        <v>101</v>
      </c>
      <c r="C195" s="315">
        <v>1</v>
      </c>
      <c r="D195" s="290"/>
      <c r="E195" s="129">
        <f t="shared" si="6"/>
        <v>42081.270833333394</v>
      </c>
      <c r="F195" s="128"/>
      <c r="G195" s="310"/>
      <c r="I195" s="292"/>
    </row>
    <row r="196" spans="1:9" ht="24" customHeight="1" x14ac:dyDescent="0.25">
      <c r="A196" s="253">
        <f t="shared" si="7"/>
        <v>42081.270833333394</v>
      </c>
      <c r="B196" s="288" t="s">
        <v>278</v>
      </c>
      <c r="C196" s="315">
        <v>8</v>
      </c>
      <c r="D196" s="290">
        <v>11.5</v>
      </c>
      <c r="E196" s="129">
        <f t="shared" si="6"/>
        <v>42081.750000000058</v>
      </c>
      <c r="F196" s="128"/>
      <c r="G196" s="310"/>
    </row>
    <row r="197" spans="1:9" ht="24" customHeight="1" x14ac:dyDescent="0.25">
      <c r="A197" s="253">
        <f t="shared" si="7"/>
        <v>42081.750000000058</v>
      </c>
      <c r="B197" s="288" t="s">
        <v>279</v>
      </c>
      <c r="C197" s="315">
        <v>17.5</v>
      </c>
      <c r="D197" s="290">
        <v>3.5</v>
      </c>
      <c r="E197" s="129">
        <f t="shared" si="6"/>
        <v>42081.895833333394</v>
      </c>
      <c r="F197" s="128"/>
      <c r="G197" s="310"/>
    </row>
    <row r="198" spans="1:9" ht="24" customHeight="1" x14ac:dyDescent="0.25">
      <c r="A198" s="253">
        <f t="shared" si="7"/>
        <v>42081.895833333394</v>
      </c>
      <c r="B198" s="288" t="s">
        <v>264</v>
      </c>
      <c r="C198" s="315">
        <v>2</v>
      </c>
      <c r="D198" s="290">
        <v>1.5</v>
      </c>
      <c r="E198" s="129">
        <f t="shared" si="6"/>
        <v>42081.958333333394</v>
      </c>
      <c r="F198" s="128"/>
      <c r="G198" s="310"/>
    </row>
    <row r="199" spans="1:9" ht="24" customHeight="1" x14ac:dyDescent="0.25">
      <c r="A199" s="253">
        <f t="shared" si="7"/>
        <v>42081.958333333394</v>
      </c>
      <c r="B199" s="288" t="s">
        <v>255</v>
      </c>
      <c r="C199" s="315">
        <v>1.5</v>
      </c>
      <c r="D199" s="290"/>
      <c r="E199" s="129">
        <f t="shared" si="6"/>
        <v>42082.020833333394</v>
      </c>
      <c r="F199" s="128"/>
      <c r="G199" s="310"/>
    </row>
    <row r="200" spans="1:9" s="289" customFormat="1" ht="24" customHeight="1" x14ac:dyDescent="0.25">
      <c r="A200" s="253">
        <f t="shared" si="7"/>
        <v>42082.020833333394</v>
      </c>
      <c r="B200" s="288" t="s">
        <v>281</v>
      </c>
      <c r="C200" s="315">
        <v>9</v>
      </c>
      <c r="D200" s="290"/>
      <c r="E200" s="129">
        <f t="shared" si="6"/>
        <v>42082.395833333394</v>
      </c>
      <c r="F200" s="128"/>
      <c r="G200" s="310"/>
      <c r="I200" s="292"/>
    </row>
    <row r="201" spans="1:9" ht="24" customHeight="1" x14ac:dyDescent="0.25">
      <c r="A201" s="253">
        <f t="shared" si="7"/>
        <v>42082.395833333394</v>
      </c>
      <c r="B201" s="288" t="s">
        <v>202</v>
      </c>
      <c r="C201" s="315">
        <v>5</v>
      </c>
      <c r="D201" s="290"/>
      <c r="E201" s="129">
        <f t="shared" si="6"/>
        <v>42082.60416666673</v>
      </c>
      <c r="F201" s="128"/>
      <c r="G201" s="165"/>
    </row>
    <row r="202" spans="1:9" ht="24" customHeight="1" x14ac:dyDescent="0.25">
      <c r="A202" s="253">
        <f t="shared" si="7"/>
        <v>42082.60416666673</v>
      </c>
      <c r="B202" s="288" t="s">
        <v>117</v>
      </c>
      <c r="C202" s="315">
        <v>1</v>
      </c>
      <c r="D202" s="290"/>
      <c r="E202" s="129">
        <f t="shared" si="6"/>
        <v>42082.645833333394</v>
      </c>
      <c r="F202" s="128"/>
      <c r="G202" s="165"/>
    </row>
    <row r="203" spans="1:9" ht="24" customHeight="1" x14ac:dyDescent="0.25">
      <c r="A203" s="341">
        <f t="shared" si="7"/>
        <v>42082.645833333394</v>
      </c>
      <c r="B203" s="334" t="s">
        <v>114</v>
      </c>
      <c r="C203" s="340"/>
      <c r="D203" s="348"/>
      <c r="E203" s="336">
        <f t="shared" si="6"/>
        <v>42082.645833333394</v>
      </c>
      <c r="F203" s="349"/>
      <c r="G203" s="350"/>
    </row>
    <row r="204" spans="1:9" ht="24" customHeight="1" x14ac:dyDescent="0.25">
      <c r="A204" s="253">
        <f t="shared" si="7"/>
        <v>42082.645833333394</v>
      </c>
      <c r="B204" s="288" t="s">
        <v>111</v>
      </c>
      <c r="C204" s="315">
        <v>1</v>
      </c>
      <c r="D204" s="290"/>
      <c r="E204" s="129">
        <f t="shared" si="6"/>
        <v>42082.687500000058</v>
      </c>
      <c r="F204" s="128"/>
      <c r="G204" s="165"/>
    </row>
    <row r="205" spans="1:9" s="289" customFormat="1" ht="24" customHeight="1" x14ac:dyDescent="0.25">
      <c r="A205" s="253">
        <f t="shared" si="7"/>
        <v>42082.687500000058</v>
      </c>
      <c r="B205" s="288" t="s">
        <v>285</v>
      </c>
      <c r="C205" s="315">
        <v>1</v>
      </c>
      <c r="D205" s="290"/>
      <c r="E205" s="129">
        <f t="shared" si="6"/>
        <v>42082.729166666722</v>
      </c>
      <c r="F205" s="128"/>
      <c r="G205" s="165"/>
      <c r="I205" s="292"/>
    </row>
    <row r="206" spans="1:9" s="289" customFormat="1" ht="24" customHeight="1" x14ac:dyDescent="0.25">
      <c r="A206" s="253">
        <f t="shared" si="7"/>
        <v>42082.729166666722</v>
      </c>
      <c r="B206" s="288" t="s">
        <v>220</v>
      </c>
      <c r="C206" s="315">
        <v>7.5</v>
      </c>
      <c r="D206" s="290">
        <v>8.5</v>
      </c>
      <c r="E206" s="129">
        <f t="shared" si="6"/>
        <v>42083.083333333387</v>
      </c>
      <c r="F206" s="128"/>
      <c r="G206" s="165"/>
      <c r="I206" s="292"/>
    </row>
    <row r="207" spans="1:9" s="289" customFormat="1" ht="24" customHeight="1" x14ac:dyDescent="0.25">
      <c r="A207" s="253">
        <f t="shared" si="7"/>
        <v>42083.083333333387</v>
      </c>
      <c r="B207" s="288" t="s">
        <v>221</v>
      </c>
      <c r="C207" s="315">
        <v>1</v>
      </c>
      <c r="D207" s="290"/>
      <c r="E207" s="129">
        <f t="shared" si="6"/>
        <v>42083.125000000051</v>
      </c>
      <c r="F207" s="128"/>
      <c r="G207" s="165"/>
      <c r="I207" s="292"/>
    </row>
    <row r="208" spans="1:9" s="289" customFormat="1" ht="24" customHeight="1" x14ac:dyDescent="0.25">
      <c r="A208" s="253">
        <f t="shared" si="7"/>
        <v>42083.125000000051</v>
      </c>
      <c r="B208" s="288" t="s">
        <v>101</v>
      </c>
      <c r="C208" s="315">
        <v>1</v>
      </c>
      <c r="D208" s="290"/>
      <c r="E208" s="129">
        <f t="shared" si="6"/>
        <v>42083.166666666715</v>
      </c>
      <c r="F208" s="128"/>
      <c r="G208" s="165"/>
      <c r="I208" s="292"/>
    </row>
    <row r="209" spans="1:9" s="289" customFormat="1" ht="24" customHeight="1" x14ac:dyDescent="0.25">
      <c r="A209" s="253">
        <f t="shared" si="7"/>
        <v>42083.166666666715</v>
      </c>
      <c r="B209" s="288" t="s">
        <v>280</v>
      </c>
      <c r="C209" s="315">
        <v>9</v>
      </c>
      <c r="D209" s="290"/>
      <c r="E209" s="129">
        <f t="shared" si="6"/>
        <v>42083.541666666715</v>
      </c>
      <c r="F209" s="128"/>
      <c r="G209" s="310"/>
      <c r="H209" s="324"/>
      <c r="I209" s="292"/>
    </row>
    <row r="210" spans="1:9" s="289" customFormat="1" ht="24" customHeight="1" x14ac:dyDescent="0.25">
      <c r="A210" s="253">
        <f t="shared" si="7"/>
        <v>42083.541666666715</v>
      </c>
      <c r="B210" s="326" t="s">
        <v>222</v>
      </c>
      <c r="C210" s="325">
        <v>0</v>
      </c>
      <c r="D210" s="290"/>
      <c r="E210" s="129">
        <f t="shared" si="6"/>
        <v>42083.541666666715</v>
      </c>
      <c r="F210" s="128"/>
      <c r="G210" s="310"/>
      <c r="H210" s="324"/>
      <c r="I210" s="292"/>
    </row>
    <row r="211" spans="1:9" s="289" customFormat="1" ht="24" customHeight="1" x14ac:dyDescent="0.25">
      <c r="A211" s="253">
        <f t="shared" si="7"/>
        <v>42083.541666666715</v>
      </c>
      <c r="B211" s="288" t="s">
        <v>102</v>
      </c>
      <c r="C211" s="315">
        <v>2</v>
      </c>
      <c r="D211" s="290"/>
      <c r="E211" s="129">
        <f t="shared" si="6"/>
        <v>42083.625000000051</v>
      </c>
      <c r="F211" s="128"/>
      <c r="G211" s="165"/>
      <c r="I211" s="292"/>
    </row>
    <row r="212" spans="1:9" s="289" customFormat="1" ht="24" customHeight="1" x14ac:dyDescent="0.25">
      <c r="A212" s="253">
        <f t="shared" si="7"/>
        <v>42083.625000000051</v>
      </c>
      <c r="B212" s="288" t="s">
        <v>223</v>
      </c>
      <c r="C212" s="315">
        <v>4</v>
      </c>
      <c r="D212" s="290"/>
      <c r="E212" s="129">
        <f t="shared" si="6"/>
        <v>42083.791666666715</v>
      </c>
      <c r="F212" s="128"/>
      <c r="G212" s="310"/>
      <c r="I212" s="292"/>
    </row>
    <row r="213" spans="1:9" s="289" customFormat="1" ht="24" customHeight="1" x14ac:dyDescent="0.25">
      <c r="A213" s="253">
        <f t="shared" si="7"/>
        <v>42083.791666666715</v>
      </c>
      <c r="B213" s="288" t="s">
        <v>202</v>
      </c>
      <c r="C213" s="315">
        <v>5</v>
      </c>
      <c r="D213" s="290"/>
      <c r="E213" s="129">
        <f t="shared" si="6"/>
        <v>42084.000000000051</v>
      </c>
      <c r="F213" s="128"/>
      <c r="G213" s="310"/>
      <c r="H213" s="292"/>
    </row>
    <row r="214" spans="1:9" s="289" customFormat="1" ht="24" customHeight="1" x14ac:dyDescent="0.25">
      <c r="A214" s="253">
        <f t="shared" si="7"/>
        <v>42084.000000000051</v>
      </c>
      <c r="B214" s="288" t="s">
        <v>116</v>
      </c>
      <c r="C214" s="315">
        <v>1</v>
      </c>
      <c r="D214" s="290"/>
      <c r="E214" s="129">
        <f t="shared" si="6"/>
        <v>42084.041666666715</v>
      </c>
      <c r="F214" s="128"/>
      <c r="G214" s="165"/>
      <c r="H214" s="292"/>
    </row>
    <row r="215" spans="1:9" s="289" customFormat="1" ht="24" customHeight="1" x14ac:dyDescent="0.25">
      <c r="A215" s="341">
        <f t="shared" si="7"/>
        <v>42084.041666666715</v>
      </c>
      <c r="B215" s="334" t="s">
        <v>224</v>
      </c>
      <c r="C215" s="340"/>
      <c r="D215" s="348"/>
      <c r="E215" s="336">
        <f t="shared" si="6"/>
        <v>42084.041666666715</v>
      </c>
      <c r="F215" s="337"/>
      <c r="G215" s="338"/>
      <c r="H215" s="292"/>
    </row>
    <row r="216" spans="1:9" s="289" customFormat="1" ht="24" customHeight="1" x14ac:dyDescent="0.25">
      <c r="A216" s="253">
        <f t="shared" si="7"/>
        <v>42084.041666666715</v>
      </c>
      <c r="B216" s="288" t="s">
        <v>111</v>
      </c>
      <c r="C216" s="315">
        <v>1</v>
      </c>
      <c r="D216" s="290"/>
      <c r="E216" s="129">
        <f t="shared" si="6"/>
        <v>42084.083333333379</v>
      </c>
      <c r="F216" s="128"/>
      <c r="G216" s="165"/>
      <c r="H216" s="292"/>
    </row>
    <row r="217" spans="1:9" s="289" customFormat="1" ht="24" customHeight="1" x14ac:dyDescent="0.25">
      <c r="A217" s="253">
        <f t="shared" si="7"/>
        <v>42084.083333333379</v>
      </c>
      <c r="B217" s="288" t="s">
        <v>225</v>
      </c>
      <c r="C217" s="315">
        <v>1</v>
      </c>
      <c r="D217" s="290"/>
      <c r="E217" s="129">
        <f t="shared" si="6"/>
        <v>42084.125000000044</v>
      </c>
      <c r="F217" s="128"/>
      <c r="G217" s="165"/>
      <c r="H217" s="292"/>
    </row>
    <row r="218" spans="1:9" s="289" customFormat="1" ht="24" customHeight="1" x14ac:dyDescent="0.25">
      <c r="A218" s="253">
        <f t="shared" si="7"/>
        <v>42084.125000000044</v>
      </c>
      <c r="B218" s="288" t="s">
        <v>226</v>
      </c>
      <c r="C218" s="315">
        <v>2.5</v>
      </c>
      <c r="D218" s="290"/>
      <c r="E218" s="129">
        <f t="shared" si="6"/>
        <v>42084.229166666708</v>
      </c>
      <c r="F218" s="128"/>
      <c r="G218" s="165"/>
      <c r="H218" s="292"/>
    </row>
    <row r="219" spans="1:9" s="289" customFormat="1" ht="24" customHeight="1" x14ac:dyDescent="0.25">
      <c r="A219" s="253">
        <f t="shared" si="7"/>
        <v>42084.229166666708</v>
      </c>
      <c r="B219" s="288" t="s">
        <v>227</v>
      </c>
      <c r="C219" s="315">
        <v>2</v>
      </c>
      <c r="D219" s="290"/>
      <c r="E219" s="129">
        <f t="shared" si="6"/>
        <v>42084.312500000044</v>
      </c>
      <c r="F219" s="128"/>
      <c r="G219" s="165"/>
      <c r="H219" s="292"/>
    </row>
    <row r="220" spans="1:9" s="289" customFormat="1" ht="30" customHeight="1" x14ac:dyDescent="0.25">
      <c r="A220" s="253">
        <f t="shared" si="7"/>
        <v>42084.312500000044</v>
      </c>
      <c r="B220" s="288" t="s">
        <v>229</v>
      </c>
      <c r="C220" s="315">
        <v>2</v>
      </c>
      <c r="D220" s="290"/>
      <c r="E220" s="129">
        <f t="shared" si="6"/>
        <v>42084.395833333379</v>
      </c>
      <c r="F220" s="128"/>
      <c r="G220" s="165"/>
      <c r="H220" s="292"/>
    </row>
    <row r="221" spans="1:9" s="289" customFormat="1" ht="24" customHeight="1" x14ac:dyDescent="0.25">
      <c r="A221" s="253">
        <f t="shared" si="7"/>
        <v>42084.395833333379</v>
      </c>
      <c r="B221" s="288" t="s">
        <v>221</v>
      </c>
      <c r="C221" s="315">
        <v>0.5</v>
      </c>
      <c r="D221" s="290"/>
      <c r="E221" s="129">
        <f t="shared" si="6"/>
        <v>42084.416666666715</v>
      </c>
      <c r="F221" s="128"/>
      <c r="G221" s="165"/>
      <c r="H221" s="292"/>
    </row>
    <row r="222" spans="1:9" s="289" customFormat="1" ht="24" customHeight="1" x14ac:dyDescent="0.25">
      <c r="A222" s="253">
        <f t="shared" si="7"/>
        <v>42084.416666666715</v>
      </c>
      <c r="B222" s="288" t="s">
        <v>228</v>
      </c>
      <c r="C222" s="315">
        <v>1</v>
      </c>
      <c r="D222" s="290"/>
      <c r="E222" s="129">
        <f t="shared" si="6"/>
        <v>42084.458333333379</v>
      </c>
      <c r="F222" s="128"/>
      <c r="G222" s="165"/>
      <c r="I222" s="292"/>
    </row>
    <row r="223" spans="1:9" s="289" customFormat="1" ht="24" customHeight="1" x14ac:dyDescent="0.25">
      <c r="A223" s="253">
        <f t="shared" si="7"/>
        <v>42084.458333333379</v>
      </c>
      <c r="B223" s="288" t="s">
        <v>257</v>
      </c>
      <c r="C223" s="315">
        <v>7</v>
      </c>
      <c r="D223" s="290"/>
      <c r="E223" s="129">
        <f t="shared" si="6"/>
        <v>42084.750000000044</v>
      </c>
      <c r="F223" s="128"/>
      <c r="G223" s="165"/>
      <c r="H223" s="317"/>
      <c r="I223" s="318"/>
    </row>
    <row r="224" spans="1:9" s="289" customFormat="1" ht="24" customHeight="1" x14ac:dyDescent="0.25">
      <c r="A224" s="253">
        <f t="shared" si="7"/>
        <v>42084.750000000044</v>
      </c>
      <c r="B224" s="288" t="s">
        <v>256</v>
      </c>
      <c r="C224" s="315">
        <v>2.5</v>
      </c>
      <c r="D224" s="290"/>
      <c r="E224" s="129">
        <f t="shared" si="6"/>
        <v>42084.854166666708</v>
      </c>
      <c r="F224" s="128"/>
      <c r="G224" s="165"/>
      <c r="H224" s="317"/>
      <c r="I224" s="318"/>
    </row>
    <row r="225" spans="1:11" s="289" customFormat="1" ht="24" customHeight="1" x14ac:dyDescent="0.25">
      <c r="A225" s="253">
        <f t="shared" si="7"/>
        <v>42084.854166666708</v>
      </c>
      <c r="B225" s="288" t="s">
        <v>231</v>
      </c>
      <c r="C225" s="315">
        <v>1</v>
      </c>
      <c r="D225" s="290"/>
      <c r="E225" s="129">
        <f t="shared" si="6"/>
        <v>42084.895833333372</v>
      </c>
      <c r="F225" s="128"/>
      <c r="G225" s="310"/>
      <c r="H225" s="317"/>
      <c r="I225" s="318"/>
    </row>
    <row r="226" spans="1:11" s="289" customFormat="1" ht="24" customHeight="1" x14ac:dyDescent="0.25">
      <c r="A226" s="253">
        <f t="shared" si="7"/>
        <v>42084.895833333372</v>
      </c>
      <c r="B226" s="288" t="s">
        <v>234</v>
      </c>
      <c r="C226" s="315">
        <v>2</v>
      </c>
      <c r="D226" s="290"/>
      <c r="E226" s="129">
        <f t="shared" si="6"/>
        <v>42084.979166666708</v>
      </c>
      <c r="F226" s="128"/>
      <c r="G226" s="165"/>
      <c r="H226" s="317"/>
      <c r="I226" s="318"/>
    </row>
    <row r="227" spans="1:11" s="289" customFormat="1" ht="24" customHeight="1" x14ac:dyDescent="0.25">
      <c r="A227" s="253">
        <f t="shared" si="7"/>
        <v>42084.979166666708</v>
      </c>
      <c r="B227" s="288" t="s">
        <v>233</v>
      </c>
      <c r="C227" s="315">
        <v>1.5</v>
      </c>
      <c r="D227" s="290"/>
      <c r="E227" s="129">
        <f t="shared" si="6"/>
        <v>42085.041666666708</v>
      </c>
      <c r="F227" s="128"/>
      <c r="G227" s="165"/>
      <c r="H227" s="317"/>
      <c r="I227" s="318"/>
    </row>
    <row r="228" spans="1:11" s="289" customFormat="1" ht="24" customHeight="1" x14ac:dyDescent="0.25">
      <c r="A228" s="253">
        <f t="shared" si="7"/>
        <v>42085.041666666708</v>
      </c>
      <c r="B228" s="288" t="s">
        <v>202</v>
      </c>
      <c r="C228" s="315">
        <v>7</v>
      </c>
      <c r="D228" s="290"/>
      <c r="E228" s="129">
        <f t="shared" si="6"/>
        <v>42085.333333333372</v>
      </c>
      <c r="F228" s="128"/>
      <c r="G228" s="165"/>
      <c r="H228" s="317"/>
      <c r="I228" s="318"/>
    </row>
    <row r="229" spans="1:11" s="289" customFormat="1" ht="24" customHeight="1" x14ac:dyDescent="0.25">
      <c r="A229" s="253">
        <f t="shared" si="7"/>
        <v>42085.333333333372</v>
      </c>
      <c r="B229" s="288" t="s">
        <v>230</v>
      </c>
      <c r="C229" s="315">
        <v>1</v>
      </c>
      <c r="D229" s="290"/>
      <c r="E229" s="129">
        <f t="shared" si="6"/>
        <v>42085.375000000036</v>
      </c>
      <c r="F229" s="128"/>
      <c r="G229" s="322"/>
      <c r="H229" s="317"/>
      <c r="I229" s="318"/>
    </row>
    <row r="230" spans="1:11" s="289" customFormat="1" ht="24" customHeight="1" x14ac:dyDescent="0.25">
      <c r="A230" s="341">
        <f t="shared" si="7"/>
        <v>42085.375000000036</v>
      </c>
      <c r="B230" s="334" t="s">
        <v>265</v>
      </c>
      <c r="C230" s="340"/>
      <c r="D230" s="348"/>
      <c r="E230" s="336">
        <f t="shared" si="6"/>
        <v>42085.375000000036</v>
      </c>
      <c r="F230" s="351"/>
      <c r="G230" s="352"/>
      <c r="H230" s="317"/>
      <c r="I230" s="318"/>
    </row>
    <row r="231" spans="1:11" s="289" customFormat="1" ht="24" customHeight="1" x14ac:dyDescent="0.25">
      <c r="A231" s="253">
        <f t="shared" si="7"/>
        <v>42085.375000000036</v>
      </c>
      <c r="B231" s="196" t="s">
        <v>154</v>
      </c>
      <c r="C231" s="298">
        <v>0.5</v>
      </c>
      <c r="D231" s="290"/>
      <c r="E231" s="129">
        <f t="shared" ref="E231:E237" si="8">IF(ISBLANK(D231),+A231+C231/24,+A231+D231/24)</f>
        <v>42085.395833333372</v>
      </c>
      <c r="F231" s="128"/>
      <c r="G231" s="323"/>
    </row>
    <row r="232" spans="1:11" s="160" customFormat="1" ht="24" customHeight="1" x14ac:dyDescent="0.25">
      <c r="A232" s="253">
        <f t="shared" ref="A232:A238" si="9">IF(D231&gt;0,A231+D231/24,A231+C231/24)</f>
        <v>42085.395833333372</v>
      </c>
      <c r="B232" s="297" t="s">
        <v>159</v>
      </c>
      <c r="C232" s="298">
        <v>2.5</v>
      </c>
      <c r="D232" s="290"/>
      <c r="E232" s="129">
        <f t="shared" si="8"/>
        <v>42085.500000000036</v>
      </c>
      <c r="F232" s="128"/>
      <c r="G232" s="288"/>
      <c r="J232" s="292"/>
      <c r="K232" s="292"/>
    </row>
    <row r="233" spans="1:11" ht="24" customHeight="1" x14ac:dyDescent="0.25">
      <c r="A233" s="253">
        <f t="shared" si="9"/>
        <v>42085.500000000036</v>
      </c>
      <c r="B233" s="297" t="s">
        <v>155</v>
      </c>
      <c r="C233" s="298">
        <v>3.5</v>
      </c>
      <c r="D233" s="290"/>
      <c r="E233" s="129">
        <f t="shared" si="8"/>
        <v>42085.645833333372</v>
      </c>
      <c r="F233" s="128"/>
      <c r="G233" s="288"/>
      <c r="J233" s="289"/>
      <c r="K233" s="289"/>
    </row>
    <row r="234" spans="1:11" ht="24" customHeight="1" x14ac:dyDescent="0.25">
      <c r="A234" s="253">
        <f t="shared" si="9"/>
        <v>42085.645833333372</v>
      </c>
      <c r="B234" s="297" t="s">
        <v>112</v>
      </c>
      <c r="C234" s="298">
        <v>0.5</v>
      </c>
      <c r="D234" s="290"/>
      <c r="E234" s="129">
        <f t="shared" si="8"/>
        <v>42085.666666666708</v>
      </c>
      <c r="F234" s="128"/>
      <c r="G234" s="288"/>
      <c r="J234" s="289"/>
      <c r="K234" s="289"/>
    </row>
    <row r="235" spans="1:11" ht="24" customHeight="1" x14ac:dyDescent="0.25">
      <c r="A235" s="253">
        <f t="shared" si="9"/>
        <v>42085.666666666708</v>
      </c>
      <c r="B235" s="297" t="s">
        <v>156</v>
      </c>
      <c r="C235" s="298">
        <v>1.5</v>
      </c>
      <c r="D235" s="290"/>
      <c r="E235" s="129">
        <f t="shared" si="8"/>
        <v>42085.729166666708</v>
      </c>
      <c r="F235" s="128"/>
      <c r="G235" s="288"/>
      <c r="J235" s="289"/>
      <c r="K235" s="289"/>
    </row>
    <row r="236" spans="1:11" ht="24" customHeight="1" x14ac:dyDescent="0.25">
      <c r="A236" s="253">
        <f t="shared" si="9"/>
        <v>42085.729166666708</v>
      </c>
      <c r="B236" s="297" t="s">
        <v>276</v>
      </c>
      <c r="C236" s="298">
        <v>6</v>
      </c>
      <c r="D236" s="290"/>
      <c r="E236" s="129">
        <f t="shared" si="8"/>
        <v>42085.979166666708</v>
      </c>
      <c r="F236" s="128"/>
      <c r="G236" s="288"/>
      <c r="J236" s="289"/>
      <c r="K236" s="289"/>
    </row>
    <row r="237" spans="1:11" ht="24" customHeight="1" x14ac:dyDescent="0.25">
      <c r="A237" s="253">
        <f t="shared" ref="A237:A239" si="10">IF(D236&gt;0,A236+D236/24,A236+K249/24)</f>
        <v>42085.729166666708</v>
      </c>
      <c r="B237" s="297" t="s">
        <v>161</v>
      </c>
      <c r="C237" s="298">
        <v>1</v>
      </c>
      <c r="D237" s="290"/>
      <c r="E237" s="129">
        <f t="shared" si="8"/>
        <v>42085.770833333372</v>
      </c>
      <c r="F237" s="128"/>
      <c r="G237" s="288"/>
      <c r="J237" s="289"/>
      <c r="K237" s="289"/>
    </row>
    <row r="238" spans="1:11" ht="24" customHeight="1" x14ac:dyDescent="0.25">
      <c r="A238" s="253">
        <f t="shared" si="9"/>
        <v>42085.770833333372</v>
      </c>
      <c r="B238" s="297" t="s">
        <v>157</v>
      </c>
      <c r="C238" s="298">
        <v>3.5</v>
      </c>
      <c r="D238" s="290"/>
      <c r="E238" s="129">
        <f t="shared" ref="E238:E245" si="11">IF(ISBLANK(D238),+A238+K253/24,+A238+D238/24)</f>
        <v>42085.770833333372</v>
      </c>
      <c r="F238" s="128"/>
      <c r="G238" s="288"/>
      <c r="J238" s="289"/>
      <c r="K238" s="289"/>
    </row>
    <row r="239" spans="1:11" ht="24" customHeight="1" x14ac:dyDescent="0.25">
      <c r="A239" s="253">
        <f t="shared" si="10"/>
        <v>42085.770833333372</v>
      </c>
      <c r="B239" s="297" t="s">
        <v>113</v>
      </c>
      <c r="C239" s="298">
        <v>1.5</v>
      </c>
      <c r="D239" s="290"/>
      <c r="E239" s="129">
        <f t="shared" si="11"/>
        <v>42085.770833333372</v>
      </c>
      <c r="F239" s="128"/>
      <c r="G239" s="288"/>
    </row>
    <row r="240" spans="1:11" ht="24" customHeight="1" x14ac:dyDescent="0.25">
      <c r="A240" s="253">
        <f t="shared" ref="A240:A248" si="12">IF(D239&gt;0,A239+D239/24,A239+K254/24)</f>
        <v>42085.770833333372</v>
      </c>
      <c r="B240" s="297" t="s">
        <v>154</v>
      </c>
      <c r="C240" s="298">
        <v>0.5</v>
      </c>
      <c r="D240" s="290"/>
      <c r="E240" s="129">
        <f t="shared" si="11"/>
        <v>42085.770833333372</v>
      </c>
      <c r="F240" s="128"/>
      <c r="G240" s="288"/>
    </row>
    <row r="241" spans="1:11" ht="24" customHeight="1" x14ac:dyDescent="0.25">
      <c r="A241" s="253">
        <f t="shared" si="12"/>
        <v>42085.770833333372</v>
      </c>
      <c r="B241" s="297" t="s">
        <v>277</v>
      </c>
      <c r="C241" s="298">
        <v>3</v>
      </c>
      <c r="D241" s="290"/>
      <c r="E241" s="129">
        <f t="shared" si="11"/>
        <v>42085.770833333372</v>
      </c>
      <c r="F241" s="128"/>
      <c r="G241" s="288"/>
    </row>
    <row r="242" spans="1:11" ht="24" customHeight="1" x14ac:dyDescent="0.25">
      <c r="A242" s="253">
        <f t="shared" si="12"/>
        <v>42085.770833333372</v>
      </c>
      <c r="B242" s="297" t="s">
        <v>158</v>
      </c>
      <c r="C242" s="298">
        <v>1.5</v>
      </c>
      <c r="D242" s="290"/>
      <c r="E242" s="129">
        <f t="shared" si="11"/>
        <v>42085.770833333372</v>
      </c>
      <c r="F242" s="128"/>
      <c r="G242" s="288"/>
    </row>
    <row r="243" spans="1:11" ht="24" customHeight="1" x14ac:dyDescent="0.25">
      <c r="A243" s="253">
        <f t="shared" si="12"/>
        <v>42085.770833333372</v>
      </c>
      <c r="B243" s="289" t="s">
        <v>103</v>
      </c>
      <c r="C243" s="298">
        <v>2.5</v>
      </c>
      <c r="D243" s="290"/>
      <c r="E243" s="129">
        <f t="shared" si="11"/>
        <v>42085.770833333372</v>
      </c>
      <c r="F243" s="128"/>
      <c r="G243" s="288"/>
      <c r="H243" s="289"/>
      <c r="I243" s="289"/>
      <c r="J243" s="289"/>
      <c r="K243" s="289"/>
    </row>
    <row r="244" spans="1:11" ht="24" customHeight="1" x14ac:dyDescent="0.25">
      <c r="A244" s="253">
        <f t="shared" si="12"/>
        <v>42085.770833333372</v>
      </c>
      <c r="B244" s="297" t="s">
        <v>160</v>
      </c>
      <c r="C244" s="298">
        <v>6</v>
      </c>
      <c r="D244" s="290"/>
      <c r="E244" s="129">
        <f t="shared" si="11"/>
        <v>42085.770833333372</v>
      </c>
      <c r="F244" s="128"/>
      <c r="G244" s="288"/>
      <c r="H244" s="289"/>
      <c r="I244" s="289"/>
      <c r="J244" s="289"/>
      <c r="K244" s="289"/>
    </row>
    <row r="245" spans="1:11" ht="24" customHeight="1" x14ac:dyDescent="0.25">
      <c r="A245" s="253">
        <f t="shared" si="12"/>
        <v>42085.770833333372</v>
      </c>
      <c r="B245" s="297" t="s">
        <v>185</v>
      </c>
      <c r="C245" s="298">
        <v>0.5</v>
      </c>
      <c r="D245" s="290"/>
      <c r="E245" s="129">
        <f t="shared" si="11"/>
        <v>42085.770833333372</v>
      </c>
      <c r="F245" s="128"/>
      <c r="G245" s="288"/>
      <c r="H245" s="289"/>
      <c r="I245" s="289"/>
      <c r="J245" s="289"/>
      <c r="K245" s="289"/>
    </row>
    <row r="246" spans="1:11" s="289" customFormat="1" ht="24" customHeight="1" x14ac:dyDescent="0.25">
      <c r="A246" s="341">
        <f t="shared" si="12"/>
        <v>42085.770833333372</v>
      </c>
      <c r="B246" s="334" t="s">
        <v>104</v>
      </c>
      <c r="C246" s="340"/>
      <c r="D246" s="348"/>
      <c r="E246" s="336">
        <f t="shared" ref="E246:E291" si="13">IF(ISBLANK(D246),+A246+C246/24,+A246+D246/24)</f>
        <v>42085.770833333372</v>
      </c>
      <c r="F246" s="337"/>
      <c r="G246" s="352"/>
    </row>
    <row r="247" spans="1:11" ht="24" customHeight="1" x14ac:dyDescent="0.25">
      <c r="A247" s="253">
        <f t="shared" si="12"/>
        <v>42085.770833333372</v>
      </c>
      <c r="B247" s="299" t="s">
        <v>204</v>
      </c>
      <c r="C247" s="301">
        <v>2.5</v>
      </c>
      <c r="D247" s="290"/>
      <c r="E247" s="129">
        <f t="shared" si="13"/>
        <v>42085.875000000036</v>
      </c>
      <c r="F247" s="128"/>
      <c r="G247" s="288"/>
      <c r="H247" s="289"/>
      <c r="I247" s="289"/>
      <c r="J247" s="289"/>
      <c r="K247" s="289"/>
    </row>
    <row r="248" spans="1:11" ht="24" customHeight="1" x14ac:dyDescent="0.25">
      <c r="A248" s="253">
        <f t="shared" si="12"/>
        <v>42085.770833333372</v>
      </c>
      <c r="B248" s="299" t="s">
        <v>177</v>
      </c>
      <c r="C248" s="301">
        <v>2</v>
      </c>
      <c r="D248" s="290"/>
      <c r="E248" s="129">
        <f t="shared" si="13"/>
        <v>42085.854166666708</v>
      </c>
      <c r="F248" s="128"/>
      <c r="G248" s="288"/>
      <c r="H248" s="289"/>
      <c r="I248" s="289"/>
      <c r="J248" s="289"/>
      <c r="K248" s="289"/>
    </row>
    <row r="249" spans="1:11" ht="24" customHeight="1" x14ac:dyDescent="0.25">
      <c r="A249" s="253">
        <f t="shared" ref="A249:A291" si="14">IF(D248&gt;0,A248+D248/24,A248+C248/24)</f>
        <v>42085.854166666708</v>
      </c>
      <c r="B249" s="299" t="s">
        <v>178</v>
      </c>
      <c r="C249" s="301">
        <v>0.5</v>
      </c>
      <c r="D249" s="290"/>
      <c r="E249" s="129">
        <f t="shared" si="13"/>
        <v>42085.875000000044</v>
      </c>
      <c r="F249" s="128"/>
      <c r="G249" s="288"/>
      <c r="H249" s="289"/>
      <c r="I249" s="289"/>
      <c r="J249" s="289"/>
      <c r="K249" s="289"/>
    </row>
    <row r="250" spans="1:11" ht="24" customHeight="1" x14ac:dyDescent="0.25">
      <c r="A250" s="253">
        <f t="shared" si="14"/>
        <v>42085.875000000044</v>
      </c>
      <c r="B250" s="299" t="s">
        <v>267</v>
      </c>
      <c r="C250" s="301">
        <v>20</v>
      </c>
      <c r="D250" s="290"/>
      <c r="E250" s="129">
        <f t="shared" si="13"/>
        <v>42086.708333333379</v>
      </c>
      <c r="F250" s="128"/>
      <c r="G250" s="288"/>
      <c r="H250" s="289"/>
      <c r="I250" s="289"/>
      <c r="J250" s="289"/>
      <c r="K250" s="289"/>
    </row>
    <row r="251" spans="1:11" ht="24" customHeight="1" x14ac:dyDescent="0.25">
      <c r="A251" s="253">
        <f t="shared" si="14"/>
        <v>42086.708333333379</v>
      </c>
      <c r="B251" s="299" t="s">
        <v>266</v>
      </c>
      <c r="C251" s="301">
        <v>0.5</v>
      </c>
      <c r="D251" s="290"/>
      <c r="E251" s="129">
        <f t="shared" si="13"/>
        <v>42086.729166666715</v>
      </c>
      <c r="F251" s="128"/>
      <c r="G251" s="288"/>
      <c r="H251" s="289"/>
      <c r="I251" s="289"/>
      <c r="J251" s="289"/>
      <c r="K251" s="289"/>
    </row>
    <row r="252" spans="1:11" s="289" customFormat="1" ht="24" customHeight="1" x14ac:dyDescent="0.25">
      <c r="A252" s="253">
        <f t="shared" si="14"/>
        <v>42086.729166666715</v>
      </c>
      <c r="B252" s="299" t="s">
        <v>187</v>
      </c>
      <c r="C252" s="301">
        <v>0.5</v>
      </c>
      <c r="D252" s="290"/>
      <c r="E252" s="129">
        <f t="shared" si="13"/>
        <v>42086.750000000051</v>
      </c>
      <c r="F252" s="128"/>
      <c r="G252" s="288"/>
    </row>
    <row r="253" spans="1:11" s="289" customFormat="1" ht="24" customHeight="1" x14ac:dyDescent="0.25">
      <c r="A253" s="253">
        <f t="shared" si="14"/>
        <v>42086.750000000051</v>
      </c>
      <c r="B253" s="299" t="s">
        <v>282</v>
      </c>
      <c r="C253" s="301">
        <v>1.5</v>
      </c>
      <c r="D253" s="290"/>
      <c r="E253" s="129">
        <f t="shared" si="13"/>
        <v>42086.812500000051</v>
      </c>
      <c r="F253" s="128"/>
      <c r="G253" s="288"/>
    </row>
    <row r="254" spans="1:11" s="289" customFormat="1" ht="24" customHeight="1" x14ac:dyDescent="0.25">
      <c r="A254" s="253">
        <f t="shared" si="14"/>
        <v>42086.812500000051</v>
      </c>
      <c r="B254" s="299" t="s">
        <v>268</v>
      </c>
      <c r="C254" s="301">
        <v>10</v>
      </c>
      <c r="D254" s="290"/>
      <c r="E254" s="129">
        <f t="shared" si="13"/>
        <v>42087.229166666715</v>
      </c>
      <c r="F254" s="128"/>
      <c r="G254" s="288"/>
    </row>
    <row r="255" spans="1:11" s="289" customFormat="1" ht="24" customHeight="1" x14ac:dyDescent="0.25">
      <c r="A255" s="253">
        <f t="shared" si="14"/>
        <v>42087.229166666715</v>
      </c>
      <c r="B255" s="299" t="s">
        <v>186</v>
      </c>
      <c r="C255" s="301">
        <v>1</v>
      </c>
      <c r="D255" s="290"/>
      <c r="E255" s="129">
        <f t="shared" si="13"/>
        <v>42087.270833333379</v>
      </c>
      <c r="F255" s="128"/>
      <c r="G255" s="288"/>
    </row>
    <row r="256" spans="1:11" s="289" customFormat="1" ht="24" customHeight="1" x14ac:dyDescent="0.25">
      <c r="A256" s="253">
        <f t="shared" si="14"/>
        <v>42087.270833333379</v>
      </c>
      <c r="B256" s="299" t="s">
        <v>269</v>
      </c>
      <c r="C256" s="301">
        <v>2</v>
      </c>
      <c r="D256" s="290"/>
      <c r="E256" s="129">
        <f t="shared" si="13"/>
        <v>42087.354166666715</v>
      </c>
      <c r="F256" s="128"/>
      <c r="G256" s="288"/>
    </row>
    <row r="257" spans="1:11" s="289" customFormat="1" ht="24" customHeight="1" x14ac:dyDescent="0.25">
      <c r="A257" s="253">
        <f t="shared" si="14"/>
        <v>42087.354166666715</v>
      </c>
      <c r="B257" s="299" t="s">
        <v>190</v>
      </c>
      <c r="C257" s="301">
        <v>1</v>
      </c>
      <c r="D257" s="290"/>
      <c r="E257" s="129">
        <f t="shared" si="13"/>
        <v>42087.395833333379</v>
      </c>
      <c r="F257" s="128"/>
      <c r="G257" s="288"/>
    </row>
    <row r="258" spans="1:11" s="289" customFormat="1" ht="24" customHeight="1" x14ac:dyDescent="0.25">
      <c r="A258" s="253">
        <f t="shared" si="14"/>
        <v>42087.395833333379</v>
      </c>
      <c r="B258" s="299" t="s">
        <v>188</v>
      </c>
      <c r="C258" s="301">
        <v>1</v>
      </c>
      <c r="D258" s="290"/>
      <c r="E258" s="129">
        <f t="shared" si="13"/>
        <v>42087.437500000044</v>
      </c>
      <c r="F258" s="128"/>
      <c r="G258" s="288"/>
    </row>
    <row r="259" spans="1:11" s="289" customFormat="1" ht="24" customHeight="1" x14ac:dyDescent="0.25">
      <c r="A259" s="253">
        <f t="shared" si="14"/>
        <v>42087.437500000044</v>
      </c>
      <c r="B259" s="299" t="s">
        <v>189</v>
      </c>
      <c r="C259" s="301">
        <v>9</v>
      </c>
      <c r="D259" s="290"/>
      <c r="E259" s="129">
        <f t="shared" si="13"/>
        <v>42087.812500000044</v>
      </c>
      <c r="F259" s="128"/>
      <c r="G259" s="288"/>
    </row>
    <row r="260" spans="1:11" s="289" customFormat="1" ht="24" customHeight="1" x14ac:dyDescent="0.25">
      <c r="A260" s="253">
        <f t="shared" si="14"/>
        <v>42087.812500000044</v>
      </c>
      <c r="B260" s="299" t="s">
        <v>191</v>
      </c>
      <c r="C260" s="301">
        <v>2</v>
      </c>
      <c r="D260" s="290"/>
      <c r="E260" s="129">
        <f t="shared" si="13"/>
        <v>42087.895833333379</v>
      </c>
      <c r="F260" s="128"/>
      <c r="G260" s="288"/>
    </row>
    <row r="261" spans="1:11" s="289" customFormat="1" ht="24" customHeight="1" x14ac:dyDescent="0.25">
      <c r="A261" s="253">
        <f t="shared" si="14"/>
        <v>42087.895833333379</v>
      </c>
      <c r="B261" s="299" t="s">
        <v>192</v>
      </c>
      <c r="C261" s="301">
        <v>0.5</v>
      </c>
      <c r="D261" s="290"/>
      <c r="E261" s="129">
        <f t="shared" si="13"/>
        <v>42087.916666666715</v>
      </c>
      <c r="F261" s="128"/>
      <c r="G261" s="288"/>
    </row>
    <row r="262" spans="1:11" s="289" customFormat="1" ht="24" customHeight="1" x14ac:dyDescent="0.25">
      <c r="A262" s="253">
        <f t="shared" si="14"/>
        <v>42087.916666666715</v>
      </c>
      <c r="B262" s="299" t="s">
        <v>193</v>
      </c>
      <c r="C262" s="301">
        <v>1.5</v>
      </c>
      <c r="D262" s="290"/>
      <c r="E262" s="129">
        <f t="shared" si="13"/>
        <v>42087.979166666715</v>
      </c>
      <c r="F262" s="128"/>
      <c r="G262" s="288"/>
    </row>
    <row r="263" spans="1:11" s="289" customFormat="1" ht="24" customHeight="1" x14ac:dyDescent="0.25">
      <c r="A263" s="253">
        <f t="shared" si="14"/>
        <v>42087.979166666715</v>
      </c>
      <c r="B263" s="299" t="s">
        <v>194</v>
      </c>
      <c r="C263" s="301">
        <v>0.5</v>
      </c>
      <c r="D263" s="290"/>
      <c r="E263" s="129">
        <f t="shared" si="13"/>
        <v>42088.000000000051</v>
      </c>
      <c r="F263" s="128"/>
      <c r="G263" s="288"/>
    </row>
    <row r="264" spans="1:11" s="289" customFormat="1" ht="24" customHeight="1" x14ac:dyDescent="0.25">
      <c r="A264" s="253">
        <f t="shared" si="14"/>
        <v>42088.000000000051</v>
      </c>
      <c r="B264" s="299" t="s">
        <v>179</v>
      </c>
      <c r="C264" s="301">
        <v>3</v>
      </c>
      <c r="D264" s="290"/>
      <c r="E264" s="129">
        <f t="shared" si="13"/>
        <v>42088.125000000051</v>
      </c>
      <c r="F264" s="128"/>
      <c r="G264" s="288"/>
    </row>
    <row r="265" spans="1:11" s="289" customFormat="1" ht="24" customHeight="1" x14ac:dyDescent="0.25">
      <c r="A265" s="253">
        <f t="shared" si="14"/>
        <v>42088.125000000051</v>
      </c>
      <c r="B265" s="299" t="s">
        <v>162</v>
      </c>
      <c r="C265" s="301">
        <v>2</v>
      </c>
      <c r="D265" s="290"/>
      <c r="E265" s="129">
        <f t="shared" si="13"/>
        <v>42088.208333333387</v>
      </c>
      <c r="F265" s="128"/>
      <c r="G265" s="288"/>
    </row>
    <row r="266" spans="1:11" s="289" customFormat="1" ht="24" customHeight="1" x14ac:dyDescent="0.25">
      <c r="A266" s="253">
        <f t="shared" si="14"/>
        <v>42088.208333333387</v>
      </c>
      <c r="B266" s="303" t="s">
        <v>270</v>
      </c>
      <c r="C266" s="304">
        <v>5</v>
      </c>
      <c r="D266" s="290"/>
      <c r="E266" s="129">
        <f t="shared" si="13"/>
        <v>42088.416666666722</v>
      </c>
      <c r="F266" s="128"/>
      <c r="G266" s="288"/>
    </row>
    <row r="267" spans="1:11" ht="24" customHeight="1" x14ac:dyDescent="0.25">
      <c r="A267" s="253">
        <f t="shared" si="14"/>
        <v>42088.416666666722</v>
      </c>
      <c r="B267" s="299" t="s">
        <v>180</v>
      </c>
      <c r="C267" s="301">
        <v>2.5</v>
      </c>
      <c r="D267" s="290"/>
      <c r="E267" s="129">
        <f t="shared" si="13"/>
        <v>42088.520833333387</v>
      </c>
      <c r="F267" s="128"/>
      <c r="G267" s="288"/>
      <c r="H267" s="289"/>
      <c r="I267" s="289"/>
      <c r="J267" s="289"/>
      <c r="K267" s="289"/>
    </row>
    <row r="268" spans="1:11" ht="24" customHeight="1" x14ac:dyDescent="0.25">
      <c r="A268" s="253">
        <f t="shared" si="14"/>
        <v>42088.520833333387</v>
      </c>
      <c r="B268" s="303" t="s">
        <v>181</v>
      </c>
      <c r="C268" s="304">
        <v>9</v>
      </c>
      <c r="D268" s="290"/>
      <c r="E268" s="129">
        <f t="shared" si="13"/>
        <v>42088.895833333387</v>
      </c>
      <c r="F268" s="128"/>
      <c r="G268" s="288"/>
      <c r="H268" s="289"/>
      <c r="I268" s="289"/>
      <c r="J268" s="289"/>
      <c r="K268" s="289"/>
    </row>
    <row r="269" spans="1:11" ht="24" customHeight="1" x14ac:dyDescent="0.25">
      <c r="A269" s="253">
        <f t="shared" si="14"/>
        <v>42088.895833333387</v>
      </c>
      <c r="B269" s="299" t="s">
        <v>182</v>
      </c>
      <c r="C269" s="301">
        <v>17</v>
      </c>
      <c r="D269" s="290"/>
      <c r="E269" s="129">
        <f t="shared" si="13"/>
        <v>42089.604166666722</v>
      </c>
      <c r="F269" s="128"/>
      <c r="G269" s="288"/>
      <c r="H269" s="289"/>
      <c r="I269" s="289"/>
      <c r="J269" s="289"/>
      <c r="K269" s="289"/>
    </row>
    <row r="270" spans="1:11" ht="24" customHeight="1" x14ac:dyDescent="0.25">
      <c r="A270" s="253">
        <f t="shared" si="14"/>
        <v>42089.604166666722</v>
      </c>
      <c r="B270" s="299" t="s">
        <v>163</v>
      </c>
      <c r="C270" s="301">
        <v>1</v>
      </c>
      <c r="D270" s="290"/>
      <c r="E270" s="129">
        <f t="shared" si="13"/>
        <v>42089.645833333387</v>
      </c>
      <c r="F270" s="128"/>
      <c r="G270" s="288"/>
      <c r="H270" s="289"/>
      <c r="I270" s="289"/>
      <c r="J270" s="289"/>
      <c r="K270" s="289"/>
    </row>
    <row r="271" spans="1:11" ht="24" customHeight="1" x14ac:dyDescent="0.25">
      <c r="A271" s="253">
        <f t="shared" si="14"/>
        <v>42089.645833333387</v>
      </c>
      <c r="B271" s="299" t="s">
        <v>183</v>
      </c>
      <c r="C271" s="301">
        <v>3</v>
      </c>
      <c r="D271" s="290"/>
      <c r="E271" s="129">
        <f t="shared" si="13"/>
        <v>42089.770833333387</v>
      </c>
      <c r="F271" s="128"/>
      <c r="G271" s="288"/>
      <c r="H271" s="289"/>
      <c r="I271" s="289"/>
      <c r="J271" s="289"/>
      <c r="K271" s="289"/>
    </row>
    <row r="272" spans="1:11" ht="24" customHeight="1" x14ac:dyDescent="0.25">
      <c r="A272" s="253">
        <f t="shared" si="14"/>
        <v>42089.770833333387</v>
      </c>
      <c r="B272" s="299" t="s">
        <v>271</v>
      </c>
      <c r="C272" s="301">
        <v>1</v>
      </c>
      <c r="D272" s="290"/>
      <c r="E272" s="129">
        <f t="shared" si="13"/>
        <v>42089.812500000051</v>
      </c>
      <c r="F272" s="128"/>
      <c r="G272" s="288"/>
      <c r="H272" s="289"/>
      <c r="I272" s="289"/>
      <c r="J272" s="289"/>
      <c r="K272" s="289"/>
    </row>
    <row r="273" spans="1:11" ht="24" customHeight="1" x14ac:dyDescent="0.25">
      <c r="A273" s="253">
        <f t="shared" si="14"/>
        <v>42089.812500000051</v>
      </c>
      <c r="B273" s="299" t="s">
        <v>184</v>
      </c>
      <c r="C273" s="301">
        <v>7</v>
      </c>
      <c r="D273" s="290"/>
      <c r="E273" s="129">
        <f t="shared" si="13"/>
        <v>42090.104166666715</v>
      </c>
      <c r="F273" s="128"/>
      <c r="G273" s="288"/>
      <c r="H273" s="289"/>
      <c r="I273" s="289"/>
      <c r="J273" s="289"/>
      <c r="K273" s="289"/>
    </row>
    <row r="274" spans="1:11" ht="24" customHeight="1" x14ac:dyDescent="0.25">
      <c r="A274" s="253">
        <f t="shared" si="14"/>
        <v>42090.104166666715</v>
      </c>
      <c r="B274" s="299" t="s">
        <v>272</v>
      </c>
      <c r="C274" s="301">
        <v>0.5</v>
      </c>
      <c r="D274" s="290"/>
      <c r="E274" s="129">
        <f t="shared" si="13"/>
        <v>42090.125000000051</v>
      </c>
      <c r="F274" s="128"/>
      <c r="G274" s="288"/>
      <c r="H274" s="289"/>
      <c r="I274" s="289"/>
      <c r="J274" s="289"/>
      <c r="K274" s="289"/>
    </row>
    <row r="275" spans="1:11" s="289" customFormat="1" ht="24" customHeight="1" x14ac:dyDescent="0.25">
      <c r="A275" s="253">
        <f t="shared" si="14"/>
        <v>42090.125000000051</v>
      </c>
      <c r="B275" s="299" t="s">
        <v>273</v>
      </c>
      <c r="C275" s="301">
        <v>4</v>
      </c>
      <c r="D275" s="290"/>
      <c r="E275" s="129">
        <f t="shared" si="13"/>
        <v>42090.291666666715</v>
      </c>
      <c r="F275" s="128"/>
      <c r="G275" s="288"/>
    </row>
    <row r="276" spans="1:11" s="289" customFormat="1" ht="24" customHeight="1" x14ac:dyDescent="0.25">
      <c r="A276" s="253">
        <f t="shared" si="14"/>
        <v>42090.291666666715</v>
      </c>
      <c r="B276" s="303" t="s">
        <v>164</v>
      </c>
      <c r="C276" s="304">
        <v>7</v>
      </c>
      <c r="D276" s="290"/>
      <c r="E276" s="129">
        <f t="shared" si="13"/>
        <v>42090.583333333379</v>
      </c>
      <c r="F276" s="128"/>
      <c r="G276" s="288"/>
    </row>
    <row r="277" spans="1:11" ht="24" customHeight="1" x14ac:dyDescent="0.25">
      <c r="A277" s="253">
        <f t="shared" si="14"/>
        <v>42090.583333333379</v>
      </c>
      <c r="B277" s="303" t="s">
        <v>165</v>
      </c>
      <c r="C277" s="304">
        <v>3.5</v>
      </c>
      <c r="D277" s="290"/>
      <c r="E277" s="129">
        <f t="shared" si="13"/>
        <v>42090.729166666715</v>
      </c>
      <c r="F277" s="128"/>
      <c r="G277" s="288"/>
      <c r="H277" s="289"/>
      <c r="I277" s="289"/>
      <c r="J277" s="289"/>
      <c r="K277" s="289"/>
    </row>
    <row r="278" spans="1:11" ht="24" customHeight="1" x14ac:dyDescent="0.25">
      <c r="A278" s="253">
        <f t="shared" si="14"/>
        <v>42090.729166666715</v>
      </c>
      <c r="B278" s="303" t="s">
        <v>166</v>
      </c>
      <c r="C278" s="304">
        <v>0.5</v>
      </c>
      <c r="D278" s="290"/>
      <c r="E278" s="129">
        <f t="shared" si="13"/>
        <v>42090.750000000051</v>
      </c>
      <c r="F278" s="128"/>
      <c r="G278" s="288"/>
      <c r="H278" s="289"/>
      <c r="I278" s="289"/>
      <c r="J278" s="289"/>
      <c r="K278" s="289"/>
    </row>
    <row r="279" spans="1:11" ht="24" customHeight="1" x14ac:dyDescent="0.25">
      <c r="A279" s="253">
        <f t="shared" si="14"/>
        <v>42090.750000000051</v>
      </c>
      <c r="B279" s="303" t="s">
        <v>167</v>
      </c>
      <c r="C279" s="304">
        <v>3.5</v>
      </c>
      <c r="D279" s="290"/>
      <c r="E279" s="129">
        <f t="shared" si="13"/>
        <v>42090.895833333387</v>
      </c>
      <c r="F279" s="128"/>
      <c r="G279" s="288"/>
      <c r="H279" s="289"/>
      <c r="I279" s="289"/>
      <c r="J279" s="289"/>
      <c r="K279" s="289"/>
    </row>
    <row r="280" spans="1:11" s="289" customFormat="1" ht="24" customHeight="1" x14ac:dyDescent="0.25">
      <c r="A280" s="253">
        <f t="shared" si="14"/>
        <v>42090.895833333387</v>
      </c>
      <c r="B280" s="303" t="s">
        <v>274</v>
      </c>
      <c r="C280" s="304">
        <v>1</v>
      </c>
      <c r="D280" s="290"/>
      <c r="E280" s="129">
        <f t="shared" si="13"/>
        <v>42090.937500000051</v>
      </c>
      <c r="F280" s="128"/>
      <c r="G280" s="288"/>
    </row>
    <row r="281" spans="1:11" s="289" customFormat="1" ht="24" customHeight="1" x14ac:dyDescent="0.25">
      <c r="A281" s="253">
        <f t="shared" si="14"/>
        <v>42090.937500000051</v>
      </c>
      <c r="B281" s="303" t="s">
        <v>168</v>
      </c>
      <c r="C281" s="304">
        <v>1.5</v>
      </c>
      <c r="D281" s="290"/>
      <c r="E281" s="129">
        <f t="shared" si="13"/>
        <v>42091.000000000051</v>
      </c>
      <c r="F281" s="128"/>
      <c r="G281" s="288"/>
    </row>
    <row r="282" spans="1:11" ht="24" customHeight="1" x14ac:dyDescent="0.25">
      <c r="A282" s="253">
        <f t="shared" si="14"/>
        <v>42091.000000000051</v>
      </c>
      <c r="B282" s="303" t="s">
        <v>169</v>
      </c>
      <c r="C282" s="304">
        <v>1</v>
      </c>
      <c r="D282" s="290"/>
      <c r="E282" s="129">
        <f t="shared" si="13"/>
        <v>42091.041666666715</v>
      </c>
      <c r="F282" s="128"/>
      <c r="G282" s="288"/>
      <c r="H282" s="289"/>
      <c r="I282" s="289"/>
      <c r="J282" s="289"/>
      <c r="K282" s="289"/>
    </row>
    <row r="283" spans="1:11" ht="24" customHeight="1" x14ac:dyDescent="0.25">
      <c r="A283" s="253">
        <f t="shared" si="14"/>
        <v>42091.041666666715</v>
      </c>
      <c r="B283" s="303" t="s">
        <v>170</v>
      </c>
      <c r="C283" s="304">
        <v>4.5</v>
      </c>
      <c r="D283" s="290"/>
      <c r="E283" s="129">
        <f t="shared" si="13"/>
        <v>42091.229166666715</v>
      </c>
      <c r="F283" s="128"/>
      <c r="G283" s="288"/>
      <c r="H283" s="289"/>
      <c r="I283" s="289"/>
      <c r="J283" s="289"/>
      <c r="K283" s="289"/>
    </row>
    <row r="284" spans="1:11" ht="24" customHeight="1" x14ac:dyDescent="0.25">
      <c r="A284" s="253">
        <f t="shared" si="14"/>
        <v>42091.229166666715</v>
      </c>
      <c r="B284" s="303" t="s">
        <v>171</v>
      </c>
      <c r="C284" s="304">
        <v>1</v>
      </c>
      <c r="D284" s="290"/>
      <c r="E284" s="129">
        <f t="shared" si="13"/>
        <v>42091.270833333379</v>
      </c>
      <c r="F284" s="128"/>
      <c r="G284" s="288"/>
      <c r="H284" s="289"/>
      <c r="I284" s="289"/>
    </row>
    <row r="285" spans="1:11" ht="24" customHeight="1" x14ac:dyDescent="0.25">
      <c r="A285" s="253">
        <f t="shared" si="14"/>
        <v>42091.270833333379</v>
      </c>
      <c r="B285" s="303" t="s">
        <v>172</v>
      </c>
      <c r="C285" s="304">
        <v>5</v>
      </c>
      <c r="D285" s="290"/>
      <c r="E285" s="129">
        <f t="shared" si="13"/>
        <v>42091.479166666715</v>
      </c>
      <c r="F285" s="128"/>
      <c r="G285" s="288"/>
      <c r="H285" s="289"/>
      <c r="I285" s="289"/>
    </row>
    <row r="286" spans="1:11" ht="24" customHeight="1" x14ac:dyDescent="0.25">
      <c r="A286" s="253">
        <f t="shared" si="14"/>
        <v>42091.479166666715</v>
      </c>
      <c r="B286" s="303" t="s">
        <v>173</v>
      </c>
      <c r="C286" s="304">
        <v>5.5</v>
      </c>
      <c r="D286" s="290"/>
      <c r="E286" s="129">
        <f t="shared" si="13"/>
        <v>42091.708333333379</v>
      </c>
      <c r="F286" s="128"/>
      <c r="G286" s="288"/>
      <c r="H286" s="289"/>
      <c r="I286" s="289"/>
    </row>
    <row r="287" spans="1:11" ht="24" customHeight="1" x14ac:dyDescent="0.25">
      <c r="A287" s="253">
        <f t="shared" si="14"/>
        <v>42091.708333333379</v>
      </c>
      <c r="B287" s="303" t="s">
        <v>174</v>
      </c>
      <c r="C287" s="304">
        <v>4</v>
      </c>
      <c r="D287" s="290"/>
      <c r="E287" s="129">
        <f t="shared" si="13"/>
        <v>42091.875000000044</v>
      </c>
      <c r="F287" s="128"/>
      <c r="G287" s="288"/>
      <c r="H287" s="289"/>
      <c r="I287" s="289"/>
    </row>
    <row r="288" spans="1:11" ht="24" customHeight="1" x14ac:dyDescent="0.25">
      <c r="A288" s="253">
        <f t="shared" si="14"/>
        <v>42091.875000000044</v>
      </c>
      <c r="B288" s="303" t="s">
        <v>175</v>
      </c>
      <c r="C288" s="304">
        <v>3</v>
      </c>
      <c r="D288" s="290"/>
      <c r="E288" s="129">
        <f t="shared" si="13"/>
        <v>42092.000000000044</v>
      </c>
      <c r="F288" s="128"/>
      <c r="G288" s="288"/>
      <c r="H288" s="289"/>
      <c r="I288" s="289"/>
    </row>
    <row r="289" spans="1:9" ht="24" customHeight="1" x14ac:dyDescent="0.25">
      <c r="A289" s="253">
        <f t="shared" si="14"/>
        <v>42092.000000000044</v>
      </c>
      <c r="B289" s="303" t="s">
        <v>176</v>
      </c>
      <c r="C289" s="304">
        <v>5</v>
      </c>
      <c r="D289" s="290"/>
      <c r="E289" s="129">
        <f t="shared" si="13"/>
        <v>42092.208333333379</v>
      </c>
      <c r="F289" s="128"/>
      <c r="G289" s="288"/>
      <c r="H289" s="289"/>
      <c r="I289" s="289"/>
    </row>
    <row r="290" spans="1:9" ht="24" customHeight="1" x14ac:dyDescent="0.25">
      <c r="A290" s="253">
        <f t="shared" si="14"/>
        <v>42092.208333333379</v>
      </c>
      <c r="B290" s="303" t="s">
        <v>275</v>
      </c>
      <c r="C290" s="304">
        <v>1</v>
      </c>
      <c r="D290" s="290"/>
      <c r="E290" s="129">
        <f t="shared" si="13"/>
        <v>42092.250000000044</v>
      </c>
      <c r="F290" s="128"/>
      <c r="G290" s="288"/>
      <c r="H290" s="289"/>
      <c r="I290" s="289"/>
    </row>
    <row r="291" spans="1:9" ht="24" customHeight="1" x14ac:dyDescent="0.25">
      <c r="A291" s="327">
        <f t="shared" si="14"/>
        <v>42092.250000000044</v>
      </c>
      <c r="B291" s="328" t="s">
        <v>235</v>
      </c>
      <c r="C291" s="329">
        <v>2</v>
      </c>
      <c r="D291" s="330"/>
      <c r="E291" s="331">
        <f t="shared" si="13"/>
        <v>42092.333333333379</v>
      </c>
      <c r="F291" s="332"/>
      <c r="G291" s="333"/>
      <c r="H291" s="289"/>
      <c r="I291" s="289"/>
    </row>
    <row r="292" spans="1:9" ht="24" customHeight="1" x14ac:dyDescent="0.25">
      <c r="A292" s="253"/>
      <c r="B292" s="299"/>
      <c r="C292" s="301"/>
      <c r="D292" s="154"/>
      <c r="E292" s="129"/>
      <c r="F292" s="128"/>
      <c r="G292" s="288"/>
      <c r="H292" s="289"/>
      <c r="I292" s="289"/>
    </row>
    <row r="293" spans="1:9" ht="24" customHeight="1" x14ac:dyDescent="0.25">
      <c r="A293" s="253"/>
      <c r="B293" s="299"/>
      <c r="C293" s="301"/>
      <c r="D293" s="154"/>
      <c r="E293" s="129"/>
      <c r="F293" s="128"/>
      <c r="G293" s="288"/>
      <c r="H293" s="289"/>
      <c r="I293" s="289"/>
    </row>
    <row r="294" spans="1:9" ht="24" customHeight="1" x14ac:dyDescent="0.25">
      <c r="A294" s="253"/>
      <c r="B294" s="300"/>
      <c r="C294" s="302"/>
      <c r="D294" s="154"/>
      <c r="E294" s="129"/>
      <c r="F294" s="128"/>
      <c r="G294" s="288"/>
      <c r="H294" s="289"/>
      <c r="I294" s="289"/>
    </row>
    <row r="295" spans="1:9" ht="24" customHeight="1" x14ac:dyDescent="0.25">
      <c r="A295" s="253"/>
      <c r="B295" s="300"/>
      <c r="C295" s="302"/>
      <c r="D295" s="154"/>
      <c r="E295" s="129"/>
      <c r="F295" s="128"/>
      <c r="G295" s="288"/>
      <c r="H295" s="289"/>
      <c r="I295" s="289"/>
    </row>
    <row r="296" spans="1:9" ht="24" customHeight="1" x14ac:dyDescent="0.25">
      <c r="A296" s="253"/>
      <c r="B296" s="300"/>
      <c r="C296" s="302"/>
      <c r="D296" s="154"/>
      <c r="E296" s="129"/>
      <c r="F296" s="128"/>
      <c r="G296" s="288"/>
      <c r="H296" s="289"/>
      <c r="I296" s="289"/>
    </row>
    <row r="297" spans="1:9" ht="24" customHeight="1" x14ac:dyDescent="0.25">
      <c r="A297" s="253"/>
      <c r="B297" s="300"/>
      <c r="C297" s="302"/>
      <c r="D297" s="154"/>
      <c r="E297" s="129"/>
      <c r="F297" s="128"/>
      <c r="G297" s="288"/>
      <c r="H297" s="289"/>
      <c r="I297" s="289"/>
    </row>
    <row r="298" spans="1:9" ht="24" customHeight="1" x14ac:dyDescent="0.25">
      <c r="A298" s="253"/>
      <c r="B298" s="300"/>
      <c r="C298" s="302"/>
      <c r="D298" s="154"/>
      <c r="E298" s="129"/>
      <c r="F298" s="128"/>
      <c r="G298" s="288"/>
      <c r="H298" s="289"/>
      <c r="I298" s="289"/>
    </row>
    <row r="299" spans="1:9" ht="24" customHeight="1" x14ac:dyDescent="0.25">
      <c r="A299" s="253"/>
      <c r="B299" s="300"/>
      <c r="C299" s="302"/>
      <c r="D299" s="154"/>
      <c r="E299" s="129"/>
      <c r="F299" s="128"/>
      <c r="G299" s="165"/>
      <c r="H299" s="289"/>
      <c r="I299" s="289"/>
    </row>
    <row r="300" spans="1:9" ht="24" customHeight="1" x14ac:dyDescent="0.25">
      <c r="A300" s="129"/>
      <c r="B300" s="1"/>
      <c r="C300" s="2"/>
      <c r="D300" s="154"/>
      <c r="E300" s="129"/>
      <c r="F300" s="128"/>
      <c r="G300" s="165"/>
      <c r="H300" s="289"/>
      <c r="I300" s="289"/>
    </row>
  </sheetData>
  <mergeCells count="6">
    <mergeCell ref="A1:G1"/>
    <mergeCell ref="G6:G7"/>
    <mergeCell ref="B6:B7"/>
    <mergeCell ref="C2:D2"/>
    <mergeCell ref="C3:D3"/>
    <mergeCell ref="C4:D4"/>
  </mergeCells>
  <phoneticPr fontId="0" type="noConversion"/>
  <dataValidations count="2">
    <dataValidation allowBlank="1" showInputMessage="1" showErrorMessage="1" promptTitle="Enter Start Time" prompt="hour:min" sqref="E3" xr:uid="{00000000-0002-0000-0200-000000000000}"/>
    <dataValidation allowBlank="1" showInputMessage="1" showErrorMessage="1" promptTitle="Enter Start Date:" prompt="day/month/year" sqref="E2" xr:uid="{00000000-0002-0000-0200-000001000000}"/>
  </dataValidations>
  <printOptions horizontalCentered="1" verticalCentered="1"/>
  <pageMargins left="0.43307086614173229" right="0" top="0.78740157480314965" bottom="0.78740157480314965" header="0.15748031496062992" footer="0.31496062992125984"/>
  <pageSetup paperSize="9" orientation="portrait" r:id="rId1"/>
  <headerFooter alignWithMargins="0">
    <oddHeader>&amp;F&amp;RPage &amp;P</oddHeader>
    <oddFooter>&amp;C&amp;D&amp;R&amp;T</oddFooter>
  </headerFooter>
  <drawing r:id="rId2"/>
  <legacyDrawing r:id="rId3"/>
  <oleObjects>
    <mc:AlternateContent xmlns:mc="http://schemas.openxmlformats.org/markup-compatibility/2006">
      <mc:Choice Requires="x14">
        <oleObject shapeId="2066" r:id="rId4">
          <objectPr defaultSize="0" autoPict="0" r:id="rId5">
            <anchor moveWithCells="1" sizeWithCells="1">
              <from>
                <xdr:col>8</xdr:col>
                <xdr:colOff>0</xdr:colOff>
                <xdr:row>0</xdr:row>
                <xdr:rowOff>0</xdr:rowOff>
              </from>
              <to>
                <xdr:col>8</xdr:col>
                <xdr:colOff>0</xdr:colOff>
                <xdr:row>0</xdr:row>
                <xdr:rowOff>0</xdr:rowOff>
              </to>
            </anchor>
          </objectPr>
        </oleObject>
      </mc:Choice>
      <mc:Fallback>
        <oleObject shapeId="206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6 Day Forecast</vt:lpstr>
      <vt:lpstr>Logistics</vt:lpstr>
      <vt:lpstr>Time Breakdown</vt:lpstr>
      <vt:lpstr>'6 Day Forecast'!Print_Area</vt:lpstr>
      <vt:lpstr>Logistics!Print_Area</vt:lpstr>
      <vt:lpstr>'Time Breakdown'!Print_Titles</vt:lpstr>
    </vt:vector>
  </TitlesOfParts>
  <Company>MOQ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MOQ KHA</dc:creator>
  <cp:lastModifiedBy>Sonny Parsonage</cp:lastModifiedBy>
  <cp:lastPrinted>2015-02-22T02:06:44Z</cp:lastPrinted>
  <dcterms:created xsi:type="dcterms:W3CDTF">1998-02-16T18:45:57Z</dcterms:created>
  <dcterms:modified xsi:type="dcterms:W3CDTF">2020-01-09T17:13:06Z</dcterms:modified>
</cp:coreProperties>
</file>