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defaultThemeVersion="124226"/>
  <mc:AlternateContent xmlns:mc="http://schemas.openxmlformats.org/markup-compatibility/2006">
    <mc:Choice Requires="x15">
      <x15ac:absPath xmlns:x15ac="http://schemas.microsoft.com/office/spreadsheetml/2010/11/ac" url="E:\Data Science\Excel Dashbords\"/>
    </mc:Choice>
  </mc:AlternateContent>
  <xr:revisionPtr revIDLastSave="0" documentId="13_ncr:1_{E36D364A-C362-4AEC-B045-3523CF53158B}" xr6:coauthVersionLast="36" xr6:coauthVersionMax="36" xr10:uidLastSave="{00000000-0000-0000-0000-000000000000}"/>
  <bookViews>
    <workbookView xWindow="0" yWindow="0" windowWidth="9180" windowHeight="7340" xr2:uid="{00000000-000D-0000-FFFF-FFFF00000000}"/>
  </bookViews>
  <sheets>
    <sheet name="Dashboard" sheetId="18" r:id="rId1"/>
    <sheet name="Sales by Region Pivot" sheetId="19" r:id="rId2"/>
    <sheet name="Sales by Item pivot table" sheetId="20" r:id="rId3"/>
    <sheet name="Manager pivot" sheetId="25" r:id="rId4"/>
    <sheet name="total sales by region" sheetId="42" r:id="rId5"/>
    <sheet name="Sales by month" sheetId="28" r:id="rId6"/>
    <sheet name="Profits by items" sheetId="29" r:id="rId7"/>
    <sheet name="Item sales by region" sheetId="38" r:id="rId8"/>
    <sheet name="Profits by sales men" sheetId="32" r:id="rId9"/>
    <sheet name="Profits by Item" sheetId="41" r:id="rId10"/>
    <sheet name=" sparklines Pivot" sheetId="35" r:id="rId11"/>
    <sheet name="Data" sheetId="14" r:id="rId12"/>
  </sheets>
  <definedNames>
    <definedName name="b" localSheetId="10">Table1[]</definedName>
    <definedName name="b" localSheetId="7">Table1[]</definedName>
    <definedName name="b" localSheetId="9">Table1[]</definedName>
    <definedName name="b" localSheetId="6">Table1[]</definedName>
    <definedName name="b" localSheetId="8">Table1[]</definedName>
    <definedName name="b" localSheetId="5">Table1[]</definedName>
    <definedName name="b" localSheetId="4">Table1[]</definedName>
    <definedName name="b">Table1[]</definedName>
    <definedName name="Data" localSheetId="10">Table1[]</definedName>
    <definedName name="Data" localSheetId="7">Table1[]</definedName>
    <definedName name="Data" localSheetId="3">Table1[]</definedName>
    <definedName name="Data" localSheetId="9">Table1[]</definedName>
    <definedName name="Data" localSheetId="6">Table1[]</definedName>
    <definedName name="Data" localSheetId="8">Table1[]</definedName>
    <definedName name="Data" localSheetId="2">Table1[]</definedName>
    <definedName name="Data" localSheetId="5">Table1[]</definedName>
    <definedName name="Data" localSheetId="4">Table1[]</definedName>
    <definedName name="Data">Table1[]</definedName>
    <definedName name="Slicer_Manager">#N/A</definedName>
    <definedName name="Slicer_Region">#N/A</definedName>
    <definedName name="Slicer_Year">#N/A</definedName>
  </definedNames>
  <calcPr calcId="191029"/>
  <pivotCaches>
    <pivotCache cacheId="1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4" l="1"/>
  <c r="D35" i="18"/>
  <c r="D36" i="18"/>
  <c r="D34" i="18"/>
  <c r="L2" i="14"/>
  <c r="N2" i="14"/>
  <c r="M2" i="14"/>
  <c r="E35" i="18"/>
  <c r="E36" i="18"/>
  <c r="E34" i="18"/>
  <c r="N3" i="14" l="1"/>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M3" i="14"/>
  <c r="M4" i="14"/>
  <c r="M5" i="14"/>
  <c r="M6" i="14"/>
  <c r="M7" i="14"/>
  <c r="M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2" i="14"/>
  <c r="H44" i="14" l="1"/>
  <c r="K44" i="14" s="1"/>
  <c r="H43" i="14"/>
  <c r="K43" i="14" s="1"/>
  <c r="H42" i="14"/>
  <c r="K42" i="14" s="1"/>
  <c r="H41" i="14"/>
  <c r="K41" i="14" s="1"/>
  <c r="H40" i="14"/>
  <c r="K40" i="14" s="1"/>
  <c r="H39" i="14"/>
  <c r="K39" i="14" s="1"/>
  <c r="H38" i="14"/>
  <c r="K38" i="14" s="1"/>
  <c r="H37" i="14"/>
  <c r="K37" i="14" s="1"/>
  <c r="H36" i="14"/>
  <c r="K36" i="14" s="1"/>
  <c r="H35" i="14"/>
  <c r="K35" i="14" s="1"/>
  <c r="H34" i="14"/>
  <c r="K34" i="14" s="1"/>
  <c r="H33" i="14"/>
  <c r="K33" i="14" s="1"/>
  <c r="H32" i="14"/>
  <c r="K32" i="14" s="1"/>
  <c r="H31" i="14"/>
  <c r="K31" i="14" s="1"/>
  <c r="H30" i="14"/>
  <c r="K30" i="14" s="1"/>
  <c r="H29" i="14"/>
  <c r="K29" i="14" s="1"/>
  <c r="H28" i="14"/>
  <c r="K28" i="14" s="1"/>
  <c r="H27" i="14"/>
  <c r="K27" i="14" s="1"/>
  <c r="H26" i="14"/>
  <c r="K26" i="14" s="1"/>
  <c r="H25" i="14"/>
  <c r="K25" i="14" s="1"/>
  <c r="H24" i="14"/>
  <c r="K24" i="14" s="1"/>
  <c r="H23" i="14"/>
  <c r="K23" i="14" s="1"/>
  <c r="H22" i="14"/>
  <c r="K22" i="14" s="1"/>
  <c r="H21" i="14"/>
  <c r="K21" i="14" s="1"/>
  <c r="H20" i="14"/>
  <c r="K20" i="14" s="1"/>
  <c r="H19" i="14"/>
  <c r="K19" i="14" s="1"/>
  <c r="H18" i="14"/>
  <c r="K18" i="14" s="1"/>
  <c r="H17" i="14"/>
  <c r="K17" i="14" s="1"/>
  <c r="H16" i="14"/>
  <c r="K16" i="14" s="1"/>
  <c r="H15" i="14"/>
  <c r="K15" i="14" s="1"/>
  <c r="H14" i="14"/>
  <c r="K14" i="14" s="1"/>
  <c r="H13" i="14"/>
  <c r="K13" i="14" s="1"/>
  <c r="H12" i="14"/>
  <c r="K12" i="14" s="1"/>
  <c r="H11" i="14"/>
  <c r="K11" i="14" s="1"/>
  <c r="H10" i="14"/>
  <c r="K10" i="14" s="1"/>
  <c r="H9" i="14"/>
  <c r="K9" i="14" s="1"/>
  <c r="H8" i="14"/>
  <c r="K8" i="14" s="1"/>
  <c r="H7" i="14"/>
  <c r="K7" i="14" s="1"/>
  <c r="H6" i="14"/>
  <c r="K6" i="14" s="1"/>
  <c r="H5" i="14"/>
  <c r="K5" i="14" s="1"/>
  <c r="H4" i="14"/>
  <c r="K4" i="14" s="1"/>
  <c r="H3" i="14"/>
  <c r="K3" i="14" s="1"/>
  <c r="H2" i="14"/>
</calcChain>
</file>

<file path=xl/sharedStrings.xml><?xml version="1.0" encoding="utf-8"?>
<sst xmlns="http://schemas.openxmlformats.org/spreadsheetml/2006/main" count="441" uniqueCount="63">
  <si>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</si>
  <si>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</si>
  <si>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</si>
  <si>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</si>
  <si>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</si>
  <si>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</si>
  <si>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</si>
  <si>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</si>
  <si>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</si>
  <si>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</si>
  <si>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</si>
  <si>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</si>
  <si>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</si>
  <si>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</si>
  <si>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</si>
  <si>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</si>
  <si>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</si>
  <si>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</si>
  <si>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</si>
  <si>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</si>
  <si>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</si>
  <si>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</si>
  <si>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</si>
  <si>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</si>
  <si>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</si>
  <si>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</si>
  <si>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</si>
  <si>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</si>
  <si>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</si>
  <si>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</si>
  <si>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</si>
  <si>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Unit_cost</t>
  </si>
  <si>
    <t>Cost_amt</t>
  </si>
  <si>
    <t>profit</t>
  </si>
  <si>
    <t>Day</t>
  </si>
  <si>
    <t>Month</t>
  </si>
  <si>
    <t>Year</t>
  </si>
  <si>
    <t>Row Labels</t>
  </si>
  <si>
    <t>Sum of Sale_amt</t>
  </si>
  <si>
    <t>Jan</t>
  </si>
  <si>
    <t>Feb</t>
  </si>
  <si>
    <t>Mar</t>
  </si>
  <si>
    <t>Apr</t>
  </si>
  <si>
    <t>May</t>
  </si>
  <si>
    <t>Jun</t>
  </si>
  <si>
    <t>Jul</t>
  </si>
  <si>
    <t>Aug</t>
  </si>
  <si>
    <t>Sep</t>
  </si>
  <si>
    <t>Oct</t>
  </si>
  <si>
    <t>Nov</t>
  </si>
  <si>
    <t>Dec</t>
  </si>
  <si>
    <t>Sum of profit</t>
  </si>
  <si>
    <t>Grand Total</t>
  </si>
  <si>
    <t>Column Labels</t>
  </si>
  <si>
    <t>Electronics Shop Sales Dashboard</t>
  </si>
  <si>
    <t>(All)</t>
  </si>
  <si>
    <t>Sales Total and Trend By Regions</t>
  </si>
  <si>
    <t>all items</t>
  </si>
  <si>
    <t>cell phones</t>
  </si>
  <si>
    <t>desk</t>
  </si>
  <si>
    <t xml:space="preserve">Video games </t>
  </si>
  <si>
    <t>Home theater</t>
  </si>
  <si>
    <t>all items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</si>
</sst>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
    <numFmt numFmtId="165" formatCode="[$$-409]#,##0.00"/>
    <numFmt numFmtId="170" formatCode="&quot;$&quot;#,##0"/>
  </numFmts>
  <fonts count="12"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b/>
      <sz val="11"/>
      <name val="Calibri"/>
      <family val="2"/>
    </font>
    <font>
      <b/>
      <sz val="11"/>
      <color theme="1"/>
      <name val="Calibri"/>
      <family val="2"/>
    </font>
    <font>
      <sz val="20"/>
      <color theme="0"/>
      <name val="Segoe MDL2 Assets"/>
      <family val="1"/>
    </font>
    <font>
      <sz val="11"/>
      <color theme="0" tint="-0.499984740745262"/>
      <name val="Calibri"/>
      <family val="2"/>
    </font>
    <font>
      <sz val="11"/>
      <color theme="1" tint="0.499984740745262"/>
      <name val="Calibri"/>
      <family val="2"/>
    </font>
  </fonts>
  <fills count="5">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theme="0" tint="-0.49998474074526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xf numFmtId="164"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43" fontId="0" fillId="0" borderId="0" xfId="0" applyNumberFormat="1"/>
    <xf numFmtId="0" fontId="7" fillId="0" borderId="0" xfId="0" applyFont="1"/>
    <xf numFmtId="0" fontId="7" fillId="0" borderId="0" xfId="0" applyFont="1" applyFill="1"/>
    <xf numFmtId="43" fontId="8" fillId="0" borderId="0" xfId="1" applyNumberFormat="1" applyFont="1" applyBorder="1" applyAlignment="1">
      <alignment horizontal="left" vertical="center"/>
    </xf>
    <xf numFmtId="1" fontId="0" fillId="0" borderId="0" xfId="0" applyNumberFormat="1"/>
    <xf numFmtId="165" fontId="4" fillId="0" borderId="0" xfId="1" applyNumberFormat="1" applyFont="1" applyBorder="1" applyAlignment="1">
      <alignment horizontal="left" vertic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9" fillId="3" borderId="0" xfId="0" applyFont="1" applyFill="1" applyAlignment="1"/>
    <xf numFmtId="170" fontId="0" fillId="0" borderId="0" xfId="0" applyNumberFormat="1"/>
    <xf numFmtId="0" fontId="11" fillId="4" borderId="0" xfId="0" applyFont="1" applyFill="1"/>
    <xf numFmtId="0" fontId="10" fillId="4" borderId="0" xfId="0" applyFont="1" applyFill="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4">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font>
        <b val="0"/>
        <i val="0"/>
        <strike val="0"/>
        <condense val="0"/>
        <extend val="0"/>
        <outline val="0"/>
        <shadow val="0"/>
        <u val="none"/>
        <vertAlign val="baseline"/>
        <sz val="11"/>
        <color theme="1"/>
        <name val="Calibri"/>
        <family val="2"/>
        <scheme val="none"/>
      </font>
      <numFmt numFmtId="165" formatCode="[$$-409]#,##0.00"/>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
      <font>
        <b/>
        <i val="0"/>
        <strike val="0"/>
        <condense val="0"/>
        <extend val="0"/>
        <outline val="0"/>
        <shadow val="0"/>
        <u val="none"/>
        <vertAlign val="baseline"/>
        <sz val="11"/>
        <color auto="1"/>
        <name val="Calibri"/>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by Region Pivot!Sales by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1.0134897360703797E-2"/>
          <c:y val="1.29310344827586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1791996674902441"/>
          <c:y val="0.12053930219929405"/>
          <c:w val="0.8241797399958436"/>
          <c:h val="0.77946816453977741"/>
        </c:manualLayout>
      </c:layout>
      <c:barChart>
        <c:barDir val="bar"/>
        <c:grouping val="stacked"/>
        <c:varyColors val="0"/>
        <c:ser>
          <c:idx val="0"/>
          <c:order val="0"/>
          <c:tx>
            <c:strRef>
              <c:f>'Sales by Region Pivot'!$B$3:$B$4</c:f>
              <c:strCache>
                <c:ptCount val="1"/>
                <c:pt idx="0">
                  <c:v>Central</c:v>
                </c:pt>
              </c:strCache>
            </c:strRef>
          </c:tx>
          <c:spPr>
            <a:solidFill>
              <a:schemeClr val="accent1"/>
            </a:solidFill>
            <a:ln>
              <a:noFill/>
            </a:ln>
            <a:effectLst/>
          </c:spPr>
          <c:invertIfNegative val="0"/>
          <c:cat>
            <c:multiLvlStrRef>
              <c:f>'Sales by Region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by Region Pivot'!$B$5:$B$31</c:f>
              <c:numCache>
                <c:formatCode>General</c:formatCode>
                <c:ptCount val="24"/>
                <c:pt idx="0">
                  <c:v>25000</c:v>
                </c:pt>
                <c:pt idx="1">
                  <c:v>49203</c:v>
                </c:pt>
                <c:pt idx="3">
                  <c:v>89850</c:v>
                </c:pt>
                <c:pt idx="4">
                  <c:v>107820</c:v>
                </c:pt>
                <c:pt idx="5">
                  <c:v>107820</c:v>
                </c:pt>
                <c:pt idx="8">
                  <c:v>250</c:v>
                </c:pt>
                <c:pt idx="9">
                  <c:v>14000</c:v>
                </c:pt>
                <c:pt idx="10">
                  <c:v>5616</c:v>
                </c:pt>
                <c:pt idx="11">
                  <c:v>80266</c:v>
                </c:pt>
                <c:pt idx="12">
                  <c:v>23000</c:v>
                </c:pt>
                <c:pt idx="13">
                  <c:v>43500</c:v>
                </c:pt>
                <c:pt idx="14">
                  <c:v>2925</c:v>
                </c:pt>
                <c:pt idx="15">
                  <c:v>79068</c:v>
                </c:pt>
                <c:pt idx="16">
                  <c:v>103494</c:v>
                </c:pt>
                <c:pt idx="17">
                  <c:v>625</c:v>
                </c:pt>
                <c:pt idx="18">
                  <c:v>3217.5</c:v>
                </c:pt>
                <c:pt idx="19">
                  <c:v>2457</c:v>
                </c:pt>
                <c:pt idx="20">
                  <c:v>8386</c:v>
                </c:pt>
                <c:pt idx="21">
                  <c:v>16772</c:v>
                </c:pt>
                <c:pt idx="22">
                  <c:v>5500</c:v>
                </c:pt>
                <c:pt idx="23">
                  <c:v>61000</c:v>
                </c:pt>
              </c:numCache>
            </c:numRef>
          </c:val>
          <c:extLst>
            <c:ext xmlns:c16="http://schemas.microsoft.com/office/drawing/2014/chart" uri="{C3380CC4-5D6E-409C-BE32-E72D297353CC}">
              <c16:uniqueId val="{00000000-C9BD-41E1-8D04-B3726B5B5CE1}"/>
            </c:ext>
          </c:extLst>
        </c:ser>
        <c:ser>
          <c:idx val="1"/>
          <c:order val="1"/>
          <c:tx>
            <c:strRef>
              <c:f>'Sales by Region Pivot'!$C$3:$C$4</c:f>
              <c:strCache>
                <c:ptCount val="1"/>
                <c:pt idx="0">
                  <c:v>East</c:v>
                </c:pt>
              </c:strCache>
            </c:strRef>
          </c:tx>
          <c:spPr>
            <a:solidFill>
              <a:schemeClr val="accent2"/>
            </a:solidFill>
            <a:ln>
              <a:noFill/>
            </a:ln>
            <a:effectLst/>
          </c:spPr>
          <c:invertIfNegative val="0"/>
          <c:cat>
            <c:multiLvlStrRef>
              <c:f>'Sales by Region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by Region Pivot'!$C$5:$C$31</c:f>
              <c:numCache>
                <c:formatCode>General</c:formatCode>
                <c:ptCount val="24"/>
                <c:pt idx="0">
                  <c:v>113810</c:v>
                </c:pt>
                <c:pt idx="3">
                  <c:v>30000</c:v>
                </c:pt>
                <c:pt idx="5">
                  <c:v>30000</c:v>
                </c:pt>
                <c:pt idx="6">
                  <c:v>55000</c:v>
                </c:pt>
                <c:pt idx="7">
                  <c:v>41930</c:v>
                </c:pt>
                <c:pt idx="8">
                  <c:v>936</c:v>
                </c:pt>
                <c:pt idx="9">
                  <c:v>14400</c:v>
                </c:pt>
                <c:pt idx="10">
                  <c:v>3375</c:v>
                </c:pt>
                <c:pt idx="11">
                  <c:v>4329</c:v>
                </c:pt>
                <c:pt idx="13">
                  <c:v>2000</c:v>
                </c:pt>
                <c:pt idx="15">
                  <c:v>21600</c:v>
                </c:pt>
                <c:pt idx="18">
                  <c:v>3627</c:v>
                </c:pt>
              </c:numCache>
            </c:numRef>
          </c:val>
          <c:extLst>
            <c:ext xmlns:c16="http://schemas.microsoft.com/office/drawing/2014/chart" uri="{C3380CC4-5D6E-409C-BE32-E72D297353CC}">
              <c16:uniqueId val="{00000001-C9BD-41E1-8D04-B3726B5B5CE1}"/>
            </c:ext>
          </c:extLst>
        </c:ser>
        <c:ser>
          <c:idx val="2"/>
          <c:order val="2"/>
          <c:tx>
            <c:strRef>
              <c:f>'Sales by Region Pivot'!$D$3:$D$4</c:f>
              <c:strCache>
                <c:ptCount val="1"/>
                <c:pt idx="0">
                  <c:v>West</c:v>
                </c:pt>
              </c:strCache>
            </c:strRef>
          </c:tx>
          <c:spPr>
            <a:solidFill>
              <a:schemeClr val="accent3"/>
            </a:solidFill>
            <a:ln>
              <a:noFill/>
            </a:ln>
            <a:effectLst/>
          </c:spPr>
          <c:invertIfNegative val="0"/>
          <c:cat>
            <c:multiLvlStrRef>
              <c:f>'Sales by Region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by Region Pivot'!$D$5:$D$31</c:f>
              <c:numCache>
                <c:formatCode>General</c:formatCode>
                <c:ptCount val="24"/>
                <c:pt idx="2">
                  <c:v>67088</c:v>
                </c:pt>
                <c:pt idx="4">
                  <c:v>38336</c:v>
                </c:pt>
                <c:pt idx="14">
                  <c:v>3500</c:v>
                </c:pt>
                <c:pt idx="19">
                  <c:v>375</c:v>
                </c:pt>
                <c:pt idx="20">
                  <c:v>17100</c:v>
                </c:pt>
                <c:pt idx="21">
                  <c:v>28500</c:v>
                </c:pt>
              </c:numCache>
            </c:numRef>
          </c:val>
          <c:extLst>
            <c:ext xmlns:c16="http://schemas.microsoft.com/office/drawing/2014/chart" uri="{C3380CC4-5D6E-409C-BE32-E72D297353CC}">
              <c16:uniqueId val="{00000002-C9BD-41E1-8D04-B3726B5B5CE1}"/>
            </c:ext>
          </c:extLst>
        </c:ser>
        <c:dLbls>
          <c:showLegendKey val="0"/>
          <c:showVal val="0"/>
          <c:showCatName val="0"/>
          <c:showSerName val="0"/>
          <c:showPercent val="0"/>
          <c:showBubbleSize val="0"/>
        </c:dLbls>
        <c:gapWidth val="150"/>
        <c:overlap val="100"/>
        <c:axId val="1738429968"/>
        <c:axId val="1645916560"/>
      </c:barChart>
      <c:catAx>
        <c:axId val="173842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916560"/>
        <c:crosses val="autoZero"/>
        <c:auto val="1"/>
        <c:lblAlgn val="ctr"/>
        <c:lblOffset val="100"/>
        <c:noMultiLvlLbl val="0"/>
      </c:catAx>
      <c:valAx>
        <c:axId val="164591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by Item pivot table!sales Item 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Item by regions</a:t>
            </a:r>
          </a:p>
        </c:rich>
      </c:tx>
      <c:layout>
        <c:manualLayout>
          <c:xMode val="edge"/>
          <c:yMode val="edge"/>
          <c:x val="4.2222222222222505E-3"/>
          <c:y val="1.50093808630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2035128184734482"/>
          <c:y val="9.9184841103495153E-2"/>
          <c:w val="0.68981706832100531"/>
          <c:h val="0.76989210795215479"/>
        </c:manualLayout>
      </c:layout>
      <c:barChart>
        <c:barDir val="bar"/>
        <c:grouping val="clustered"/>
        <c:varyColors val="0"/>
        <c:ser>
          <c:idx val="0"/>
          <c:order val="0"/>
          <c:tx>
            <c:strRef>
              <c:f>'Sales by Item pivot table'!$B$3:$B$4</c:f>
              <c:strCache>
                <c:ptCount val="1"/>
                <c:pt idx="0">
                  <c:v>2018</c:v>
                </c:pt>
              </c:strCache>
            </c:strRef>
          </c:tx>
          <c:spPr>
            <a:solidFill>
              <a:schemeClr val="accent1"/>
            </a:solidFill>
            <a:ln>
              <a:noFill/>
            </a:ln>
            <a:effectLst/>
          </c:spPr>
          <c:invertIfNegative val="0"/>
          <c:cat>
            <c:strRef>
              <c:f>'Sales by Item pivot table'!$A$5:$A$10</c:f>
              <c:strCache>
                <c:ptCount val="5"/>
                <c:pt idx="0">
                  <c:v>Desk</c:v>
                </c:pt>
                <c:pt idx="1">
                  <c:v>Video Games</c:v>
                </c:pt>
                <c:pt idx="2">
                  <c:v>Cell Phone</c:v>
                </c:pt>
                <c:pt idx="3">
                  <c:v>Home Theater</c:v>
                </c:pt>
                <c:pt idx="4">
                  <c:v>Television</c:v>
                </c:pt>
              </c:strCache>
            </c:strRef>
          </c:cat>
          <c:val>
            <c:numRef>
              <c:f>'Sales by Item pivot table'!$B$5:$B$10</c:f>
              <c:numCache>
                <c:formatCode>General</c:formatCode>
                <c:ptCount val="5"/>
                <c:pt idx="0">
                  <c:v>250</c:v>
                </c:pt>
                <c:pt idx="1">
                  <c:v>10881</c:v>
                </c:pt>
                <c:pt idx="2">
                  <c:v>23850</c:v>
                </c:pt>
                <c:pt idx="3">
                  <c:v>154000</c:v>
                </c:pt>
                <c:pt idx="4">
                  <c:v>690048</c:v>
                </c:pt>
              </c:numCache>
            </c:numRef>
          </c:val>
          <c:extLst>
            <c:ext xmlns:c16="http://schemas.microsoft.com/office/drawing/2014/chart" uri="{C3380CC4-5D6E-409C-BE32-E72D297353CC}">
              <c16:uniqueId val="{00000000-2A85-45E2-8778-1F33395D41B2}"/>
            </c:ext>
          </c:extLst>
        </c:ser>
        <c:ser>
          <c:idx val="1"/>
          <c:order val="1"/>
          <c:tx>
            <c:strRef>
              <c:f>'Sales by Item pivot table'!$C$3:$C$4</c:f>
              <c:strCache>
                <c:ptCount val="1"/>
                <c:pt idx="0">
                  <c:v>2019</c:v>
                </c:pt>
              </c:strCache>
            </c:strRef>
          </c:tx>
          <c:spPr>
            <a:solidFill>
              <a:schemeClr val="accent2"/>
            </a:solidFill>
            <a:ln>
              <a:noFill/>
            </a:ln>
            <a:effectLst/>
          </c:spPr>
          <c:invertIfNegative val="0"/>
          <c:cat>
            <c:strRef>
              <c:f>'Sales by Item pivot table'!$A$5:$A$10</c:f>
              <c:strCache>
                <c:ptCount val="5"/>
                <c:pt idx="0">
                  <c:v>Desk</c:v>
                </c:pt>
                <c:pt idx="1">
                  <c:v>Video Games</c:v>
                </c:pt>
                <c:pt idx="2">
                  <c:v>Cell Phone</c:v>
                </c:pt>
                <c:pt idx="3">
                  <c:v>Home Theater</c:v>
                </c:pt>
                <c:pt idx="4">
                  <c:v>Television</c:v>
                </c:pt>
              </c:strCache>
            </c:strRef>
          </c:cat>
          <c:val>
            <c:numRef>
              <c:f>'Sales by Item pivot table'!$C$5:$C$10</c:f>
              <c:numCache>
                <c:formatCode>General</c:formatCode>
                <c:ptCount val="5"/>
                <c:pt idx="0">
                  <c:v>1000</c:v>
                </c:pt>
                <c:pt idx="1">
                  <c:v>12226.5</c:v>
                </c:pt>
                <c:pt idx="2">
                  <c:v>38700</c:v>
                </c:pt>
                <c:pt idx="3">
                  <c:v>207000</c:v>
                </c:pt>
                <c:pt idx="4">
                  <c:v>167720</c:v>
                </c:pt>
              </c:numCache>
            </c:numRef>
          </c:val>
          <c:extLst>
            <c:ext xmlns:c16="http://schemas.microsoft.com/office/drawing/2014/chart" uri="{C3380CC4-5D6E-409C-BE32-E72D297353CC}">
              <c16:uniqueId val="{0000000D-2A85-45E2-8778-1F33395D41B2}"/>
            </c:ext>
          </c:extLst>
        </c:ser>
        <c:dLbls>
          <c:showLegendKey val="0"/>
          <c:showVal val="0"/>
          <c:showCatName val="0"/>
          <c:showSerName val="0"/>
          <c:showPercent val="0"/>
          <c:showBubbleSize val="0"/>
        </c:dLbls>
        <c:gapWidth val="182"/>
        <c:axId val="1860980416"/>
        <c:axId val="1743263744"/>
      </c:barChart>
      <c:catAx>
        <c:axId val="186098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263744"/>
        <c:crosses val="autoZero"/>
        <c:auto val="1"/>
        <c:lblAlgn val="ctr"/>
        <c:lblOffset val="100"/>
        <c:noMultiLvlLbl val="0"/>
      </c:catAx>
      <c:valAx>
        <c:axId val="174326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[SaleData.xlsx]Manager pivot!sales my manager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manager</a:t>
            </a:r>
            <a:endParaRPr lang="en-US"/>
          </a:p>
        </c:rich>
      </c:tx>
      <c:layout>
        <c:manualLayout>
          <c:xMode val="edge"/>
          <c:yMode val="edge"/>
          <c:x val="6.8475429335377721E-3"/>
          <c:y val="1.0544815465729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'Manager pivot'!$B$3:$B$4</c:f>
              <c:strCache>
                <c:ptCount val="1"/>
                <c:pt idx="0">
                  <c:v>Desk</c:v>
                </c:pt>
              </c:strCache>
            </c:strRef>
          </c:tx>
          <c:spPr>
            <a:solidFill>
              <a:schemeClr val="accent1"/>
            </a:solidFill>
            <a:ln>
              <a:noFill/>
            </a:ln>
            <a:effectLst/>
          </c:spPr>
          <c:invertIfNegative val="0"/>
          <c:cat>
            <c:multiLvlStrRef>
              <c:f>'Manager pivot'!$A$5:$A$16</c:f>
              <c:multiLvlStrCache>
                <c:ptCount val="8"/>
                <c:lvl>
                  <c:pt idx="0">
                    <c:v>Timothy</c:v>
                  </c:pt>
                  <c:pt idx="1">
                    <c:v>Douglas</c:v>
                  </c:pt>
                  <c:pt idx="2">
                    <c:v>Martha</c:v>
                  </c:pt>
                  <c:pt idx="3">
                    <c:v>Douglas</c:v>
                  </c:pt>
                  <c:pt idx="4">
                    <c:v>Timothy</c:v>
                  </c:pt>
                  <c:pt idx="5">
                    <c:v>Martha</c:v>
                  </c:pt>
                  <c:pt idx="6">
                    <c:v>Hermann</c:v>
                  </c:pt>
                  <c:pt idx="7">
                    <c:v>Douglas</c:v>
                  </c:pt>
                </c:lvl>
                <c:lvl>
                  <c:pt idx="0">
                    <c:v>West</c:v>
                  </c:pt>
                  <c:pt idx="2">
                    <c:v>East</c:v>
                  </c:pt>
                  <c:pt idx="4">
                    <c:v>Central</c:v>
                  </c:pt>
                </c:lvl>
              </c:multiLvlStrCache>
            </c:multiLvlStrRef>
          </c:cat>
          <c:val>
            <c:numRef>
              <c:f>'Manager pivot'!$B$5:$B$16</c:f>
              <c:numCache>
                <c:formatCode>General</c:formatCode>
                <c:ptCount val="8"/>
                <c:pt idx="0">
                  <c:v>375</c:v>
                </c:pt>
                <c:pt idx="6">
                  <c:v>625</c:v>
                </c:pt>
                <c:pt idx="7">
                  <c:v>250</c:v>
                </c:pt>
              </c:numCache>
            </c:numRef>
          </c:val>
          <c:extLst>
            <c:ext xmlns:c16="http://schemas.microsoft.com/office/drawing/2014/chart" uri="{C3380CC4-5D6E-409C-BE32-E72D297353CC}">
              <c16:uniqueId val="{00000000-00A4-4BB1-BFC9-11F3B73651FB}"/>
            </c:ext>
          </c:extLst>
        </c:ser>
        <c:ser>
          <c:idx val="1"/>
          <c:order val="1"/>
          <c:tx>
            <c:strRef>
              <c:f>'Manager pivot'!$C$3:$C$4</c:f>
              <c:strCache>
                <c:ptCount val="1"/>
                <c:pt idx="0">
                  <c:v>Video Games</c:v>
                </c:pt>
              </c:strCache>
            </c:strRef>
          </c:tx>
          <c:spPr>
            <a:solidFill>
              <a:schemeClr val="accent2"/>
            </a:solidFill>
            <a:ln>
              <a:noFill/>
            </a:ln>
            <a:effectLst/>
          </c:spPr>
          <c:invertIfNegative val="0"/>
          <c:cat>
            <c:multiLvlStrRef>
              <c:f>'Manager pivot'!$A$5:$A$16</c:f>
              <c:multiLvlStrCache>
                <c:ptCount val="8"/>
                <c:lvl>
                  <c:pt idx="0">
                    <c:v>Timothy</c:v>
                  </c:pt>
                  <c:pt idx="1">
                    <c:v>Douglas</c:v>
                  </c:pt>
                  <c:pt idx="2">
                    <c:v>Martha</c:v>
                  </c:pt>
                  <c:pt idx="3">
                    <c:v>Douglas</c:v>
                  </c:pt>
                  <c:pt idx="4">
                    <c:v>Timothy</c:v>
                  </c:pt>
                  <c:pt idx="5">
                    <c:v>Martha</c:v>
                  </c:pt>
                  <c:pt idx="6">
                    <c:v>Hermann</c:v>
                  </c:pt>
                  <c:pt idx="7">
                    <c:v>Douglas</c:v>
                  </c:pt>
                </c:lvl>
                <c:lvl>
                  <c:pt idx="0">
                    <c:v>West</c:v>
                  </c:pt>
                  <c:pt idx="2">
                    <c:v>East</c:v>
                  </c:pt>
                  <c:pt idx="4">
                    <c:v>Central</c:v>
                  </c:pt>
                </c:lvl>
              </c:multiLvlStrCache>
            </c:multiLvlStrRef>
          </c:cat>
          <c:val>
            <c:numRef>
              <c:f>'Manager pivot'!$C$5:$C$16</c:f>
              <c:numCache>
                <c:formatCode>General</c:formatCode>
                <c:ptCount val="8"/>
                <c:pt idx="2">
                  <c:v>4563</c:v>
                </c:pt>
                <c:pt idx="3">
                  <c:v>4329</c:v>
                </c:pt>
                <c:pt idx="6">
                  <c:v>14215.5</c:v>
                </c:pt>
              </c:numCache>
            </c:numRef>
          </c:val>
          <c:extLst>
            <c:ext xmlns:c16="http://schemas.microsoft.com/office/drawing/2014/chart" uri="{C3380CC4-5D6E-409C-BE32-E72D297353CC}">
              <c16:uniqueId val="{00000008-00A4-4BB1-BFC9-11F3B73651FB}"/>
            </c:ext>
          </c:extLst>
        </c:ser>
        <c:ser>
          <c:idx val="2"/>
          <c:order val="2"/>
          <c:tx>
            <c:strRef>
              <c:f>'Manager pivot'!$D$3:$D$4</c:f>
              <c:strCache>
                <c:ptCount val="1"/>
                <c:pt idx="0">
                  <c:v>Cell Phone</c:v>
                </c:pt>
              </c:strCache>
            </c:strRef>
          </c:tx>
          <c:spPr>
            <a:solidFill>
              <a:schemeClr val="accent3"/>
            </a:solidFill>
            <a:ln>
              <a:noFill/>
            </a:ln>
            <a:effectLst/>
          </c:spPr>
          <c:invertIfNegative val="0"/>
          <c:cat>
            <c:multiLvlStrRef>
              <c:f>'Manager pivot'!$A$5:$A$16</c:f>
              <c:multiLvlStrCache>
                <c:ptCount val="8"/>
                <c:lvl>
                  <c:pt idx="0">
                    <c:v>Timothy</c:v>
                  </c:pt>
                  <c:pt idx="1">
                    <c:v>Douglas</c:v>
                  </c:pt>
                  <c:pt idx="2">
                    <c:v>Martha</c:v>
                  </c:pt>
                  <c:pt idx="3">
                    <c:v>Douglas</c:v>
                  </c:pt>
                  <c:pt idx="4">
                    <c:v>Timothy</c:v>
                  </c:pt>
                  <c:pt idx="5">
                    <c:v>Martha</c:v>
                  </c:pt>
                  <c:pt idx="6">
                    <c:v>Hermann</c:v>
                  </c:pt>
                  <c:pt idx="7">
                    <c:v>Douglas</c:v>
                  </c:pt>
                </c:lvl>
                <c:lvl>
                  <c:pt idx="0">
                    <c:v>West</c:v>
                  </c:pt>
                  <c:pt idx="2">
                    <c:v>East</c:v>
                  </c:pt>
                  <c:pt idx="4">
                    <c:v>Central</c:v>
                  </c:pt>
                </c:lvl>
              </c:multiLvlStrCache>
            </c:multiLvlStrRef>
          </c:cat>
          <c:val>
            <c:numRef>
              <c:f>'Manager pivot'!$D$5:$D$16</c:f>
              <c:numCache>
                <c:formatCode>General</c:formatCode>
                <c:ptCount val="8"/>
                <c:pt idx="0">
                  <c:v>17100</c:v>
                </c:pt>
                <c:pt idx="2">
                  <c:v>36000</c:v>
                </c:pt>
                <c:pt idx="3">
                  <c:v>3375</c:v>
                </c:pt>
                <c:pt idx="4">
                  <c:v>6075</c:v>
                </c:pt>
              </c:numCache>
            </c:numRef>
          </c:val>
          <c:extLst>
            <c:ext xmlns:c16="http://schemas.microsoft.com/office/drawing/2014/chart" uri="{C3380CC4-5D6E-409C-BE32-E72D297353CC}">
              <c16:uniqueId val="{00000009-00A4-4BB1-BFC9-11F3B73651FB}"/>
            </c:ext>
          </c:extLst>
        </c:ser>
        <c:ser>
          <c:idx val="3"/>
          <c:order val="3"/>
          <c:tx>
            <c:strRef>
              <c:f>'Manager pivot'!$E$3:$E$4</c:f>
              <c:strCache>
                <c:ptCount val="1"/>
                <c:pt idx="0">
                  <c:v>Home Theater</c:v>
                </c:pt>
              </c:strCache>
            </c:strRef>
          </c:tx>
          <c:spPr>
            <a:solidFill>
              <a:schemeClr val="accent4"/>
            </a:solidFill>
            <a:ln>
              <a:noFill/>
            </a:ln>
            <a:effectLst/>
          </c:spPr>
          <c:invertIfNegative val="0"/>
          <c:cat>
            <c:multiLvlStrRef>
              <c:f>'Manager pivot'!$A$5:$A$16</c:f>
              <c:multiLvlStrCache>
                <c:ptCount val="8"/>
                <c:lvl>
                  <c:pt idx="0">
                    <c:v>Timothy</c:v>
                  </c:pt>
                  <c:pt idx="1">
                    <c:v>Douglas</c:v>
                  </c:pt>
                  <c:pt idx="2">
                    <c:v>Martha</c:v>
                  </c:pt>
                  <c:pt idx="3">
                    <c:v>Douglas</c:v>
                  </c:pt>
                  <c:pt idx="4">
                    <c:v>Timothy</c:v>
                  </c:pt>
                  <c:pt idx="5">
                    <c:v>Martha</c:v>
                  </c:pt>
                  <c:pt idx="6">
                    <c:v>Hermann</c:v>
                  </c:pt>
                  <c:pt idx="7">
                    <c:v>Douglas</c:v>
                  </c:pt>
                </c:lvl>
                <c:lvl>
                  <c:pt idx="0">
                    <c:v>West</c:v>
                  </c:pt>
                  <c:pt idx="2">
                    <c:v>East</c:v>
                  </c:pt>
                  <c:pt idx="4">
                    <c:v>Central</c:v>
                  </c:pt>
                </c:lvl>
              </c:multiLvlStrCache>
            </c:multiLvlStrRef>
          </c:cat>
          <c:val>
            <c:numRef>
              <c:f>'Manager pivot'!$E$5:$E$16</c:f>
              <c:numCache>
                <c:formatCode>General</c:formatCode>
                <c:ptCount val="8"/>
                <c:pt idx="0">
                  <c:v>3500</c:v>
                </c:pt>
                <c:pt idx="1">
                  <c:v>28500</c:v>
                </c:pt>
                <c:pt idx="2">
                  <c:v>76500</c:v>
                </c:pt>
                <c:pt idx="3">
                  <c:v>40500</c:v>
                </c:pt>
                <c:pt idx="4">
                  <c:v>63000</c:v>
                </c:pt>
                <c:pt idx="5">
                  <c:v>14000</c:v>
                </c:pt>
                <c:pt idx="6">
                  <c:v>91500</c:v>
                </c:pt>
                <c:pt idx="7">
                  <c:v>43500</c:v>
                </c:pt>
              </c:numCache>
            </c:numRef>
          </c:val>
          <c:extLst>
            <c:ext xmlns:c16="http://schemas.microsoft.com/office/drawing/2014/chart" uri="{C3380CC4-5D6E-409C-BE32-E72D297353CC}">
              <c16:uniqueId val="{0000000A-00A4-4BB1-BFC9-11F3B73651FB}"/>
            </c:ext>
          </c:extLst>
        </c:ser>
        <c:ser>
          <c:idx val="4"/>
          <c:order val="4"/>
          <c:tx>
            <c:strRef>
              <c:f>'Manager pivot'!$F$3:$F$4</c:f>
              <c:strCache>
                <c:ptCount val="1"/>
                <c:pt idx="0">
                  <c:v>Television</c:v>
                </c:pt>
              </c:strCache>
            </c:strRef>
          </c:tx>
          <c:spPr>
            <a:solidFill>
              <a:schemeClr val="accent5"/>
            </a:solidFill>
            <a:ln>
              <a:noFill/>
            </a:ln>
            <a:effectLst/>
          </c:spPr>
          <c:invertIfNegative val="0"/>
          <c:cat>
            <c:multiLvlStrRef>
              <c:f>'Manager pivot'!$A$5:$A$16</c:f>
              <c:multiLvlStrCache>
                <c:ptCount val="8"/>
                <c:lvl>
                  <c:pt idx="0">
                    <c:v>Timothy</c:v>
                  </c:pt>
                  <c:pt idx="1">
                    <c:v>Douglas</c:v>
                  </c:pt>
                  <c:pt idx="2">
                    <c:v>Martha</c:v>
                  </c:pt>
                  <c:pt idx="3">
                    <c:v>Douglas</c:v>
                  </c:pt>
                  <c:pt idx="4">
                    <c:v>Timothy</c:v>
                  </c:pt>
                  <c:pt idx="5">
                    <c:v>Martha</c:v>
                  </c:pt>
                  <c:pt idx="6">
                    <c:v>Hermann</c:v>
                  </c:pt>
                  <c:pt idx="7">
                    <c:v>Douglas</c:v>
                  </c:pt>
                </c:lvl>
                <c:lvl>
                  <c:pt idx="0">
                    <c:v>West</c:v>
                  </c:pt>
                  <c:pt idx="2">
                    <c:v>East</c:v>
                  </c:pt>
                  <c:pt idx="4">
                    <c:v>Central</c:v>
                  </c:pt>
                </c:lvl>
              </c:multiLvlStrCache>
            </c:multiLvlStrRef>
          </c:cat>
          <c:val>
            <c:numRef>
              <c:f>'Manager pivot'!$F$5:$F$16</c:f>
              <c:numCache>
                <c:formatCode>General</c:formatCode>
                <c:ptCount val="8"/>
                <c:pt idx="0">
                  <c:v>67088</c:v>
                </c:pt>
                <c:pt idx="1">
                  <c:v>38336</c:v>
                </c:pt>
                <c:pt idx="2">
                  <c:v>155740</c:v>
                </c:pt>
                <c:pt idx="4">
                  <c:v>71880</c:v>
                </c:pt>
                <c:pt idx="5">
                  <c:v>185690</c:v>
                </c:pt>
                <c:pt idx="6">
                  <c:v>258768</c:v>
                </c:pt>
                <c:pt idx="7">
                  <c:v>80266</c:v>
                </c:pt>
              </c:numCache>
            </c:numRef>
          </c:val>
          <c:extLst>
            <c:ext xmlns:c16="http://schemas.microsoft.com/office/drawing/2014/chart" uri="{C3380CC4-5D6E-409C-BE32-E72D297353CC}">
              <c16:uniqueId val="{0000000B-00A4-4BB1-BFC9-11F3B73651FB}"/>
            </c:ext>
          </c:extLst>
        </c:ser>
        <c:dLbls>
          <c:showLegendKey val="0"/>
          <c:showVal val="0"/>
          <c:showCatName val="0"/>
          <c:showSerName val="0"/>
          <c:showPercent val="0"/>
          <c:showBubbleSize val="0"/>
        </c:dLbls>
        <c:gapWidth val="182"/>
        <c:axId val="1860144400"/>
        <c:axId val="1571380368"/>
      </c:barChart>
      <c:catAx>
        <c:axId val="186014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380368"/>
        <c:crosses val="autoZero"/>
        <c:auto val="1"/>
        <c:lblAlgn val="ctr"/>
        <c:lblOffset val="100"/>
        <c:noMultiLvlLbl val="0"/>
      </c:catAx>
      <c:valAx>
        <c:axId val="157138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144400"/>
        <c:crosses val="autoZero"/>
        <c:crossBetween val="between"/>
      </c:valAx>
      <c:spPr>
        <a:noFill/>
        <a:ln>
          <a:noFill/>
        </a:ln>
        <a:effectLst/>
      </c:spPr>
    </c:plotArea>
    <c:legend>
      <c:legendPos val="r"/>
      <c:layout>
        <c:manualLayout>
          <c:xMode val="edge"/>
          <c:yMode val="edge"/>
          <c:x val="0.73727776730068939"/>
          <c:y val="0.151242255885527"/>
          <c:w val="0.20275748941312596"/>
          <c:h val="0.58629681442103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[SaleData.xlsx]Profits by sales men!sales by month</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 salesmen</a:t>
            </a:r>
          </a:p>
        </c:rich>
      </c:tx>
      <c:layout>
        <c:manualLayout>
          <c:xMode val="edge"/>
          <c:yMode val="edge"/>
          <c:x val="2.0405185048887426E-3"/>
          <c:y val="3.25317443427679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'Profits by sales men'!$B$3</c:f>
              <c:strCache>
                <c:ptCount val="1"/>
                <c:pt idx="0">
                  <c:v>Total</c:v>
                </c:pt>
              </c:strCache>
            </c:strRef>
          </c:tx>
          <c:spPr>
            <a:solidFill>
              <a:schemeClr val="accent1"/>
            </a:solidFill>
            <a:ln>
              <a:noFill/>
            </a:ln>
            <a:effectLst/>
          </c:spPr>
          <c:invertIfNegative val="0"/>
          <c:cat>
            <c:strRef>
              <c:f>'Profits by sales men'!$A$4:$A$15</c:f>
              <c:strCache>
                <c:ptCount val="11"/>
                <c:pt idx="0">
                  <c:v>Alexander</c:v>
                </c:pt>
                <c:pt idx="1">
                  <c:v>Luis</c:v>
                </c:pt>
                <c:pt idx="2">
                  <c:v>Steven</c:v>
                </c:pt>
                <c:pt idx="3">
                  <c:v>David</c:v>
                </c:pt>
                <c:pt idx="4">
                  <c:v>John</c:v>
                </c:pt>
                <c:pt idx="5">
                  <c:v>Sigal</c:v>
                </c:pt>
                <c:pt idx="6">
                  <c:v>Stephen</c:v>
                </c:pt>
                <c:pt idx="7">
                  <c:v>Michael</c:v>
                </c:pt>
                <c:pt idx="8">
                  <c:v>Karen</c:v>
                </c:pt>
                <c:pt idx="9">
                  <c:v>Shelli</c:v>
                </c:pt>
                <c:pt idx="10">
                  <c:v>Diana</c:v>
                </c:pt>
              </c:strCache>
            </c:strRef>
          </c:cat>
          <c:val>
            <c:numRef>
              <c:f>'Profits by sales men'!$B$4:$B$15</c:f>
              <c:numCache>
                <c:formatCode>General</c:formatCode>
                <c:ptCount val="11"/>
                <c:pt idx="0">
                  <c:v>40834</c:v>
                </c:pt>
                <c:pt idx="1">
                  <c:v>36055</c:v>
                </c:pt>
                <c:pt idx="2">
                  <c:v>33828</c:v>
                </c:pt>
                <c:pt idx="3">
                  <c:v>25536</c:v>
                </c:pt>
                <c:pt idx="4">
                  <c:v>22237</c:v>
                </c:pt>
                <c:pt idx="5">
                  <c:v>21103</c:v>
                </c:pt>
                <c:pt idx="6">
                  <c:v>14262</c:v>
                </c:pt>
                <c:pt idx="7">
                  <c:v>12157</c:v>
                </c:pt>
                <c:pt idx="8">
                  <c:v>9001</c:v>
                </c:pt>
                <c:pt idx="9">
                  <c:v>5865</c:v>
                </c:pt>
                <c:pt idx="10">
                  <c:v>5809</c:v>
                </c:pt>
              </c:numCache>
            </c:numRef>
          </c:val>
          <c:extLst>
            <c:ext xmlns:c16="http://schemas.microsoft.com/office/drawing/2014/chart" uri="{C3380CC4-5D6E-409C-BE32-E72D297353CC}">
              <c16:uniqueId val="{00000000-1692-47FB-BC5C-64C6DB727C29}"/>
            </c:ext>
          </c:extLst>
        </c:ser>
        <c:dLbls>
          <c:showLegendKey val="0"/>
          <c:showVal val="0"/>
          <c:showCatName val="0"/>
          <c:showSerName val="0"/>
          <c:showPercent val="0"/>
          <c:showBubbleSize val="0"/>
        </c:dLbls>
        <c:gapWidth val="219"/>
        <c:overlap val="-27"/>
        <c:axId val="1642129456"/>
        <c:axId val="1571586992"/>
      </c:barChart>
      <c:catAx>
        <c:axId val="16421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586992"/>
        <c:crosses val="autoZero"/>
        <c:auto val="1"/>
        <c:lblAlgn val="ctr"/>
        <c:lblOffset val="100"/>
        <c:noMultiLvlLbl val="0"/>
      </c:catAx>
      <c:valAx>
        <c:axId val="157158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by month!sales by month</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month</a:t>
            </a:r>
            <a:endParaRPr lang="en-US"/>
          </a:p>
        </c:rich>
      </c:tx>
      <c:layout>
        <c:manualLayout>
          <c:xMode val="edge"/>
          <c:yMode val="edge"/>
          <c:x val="1.5854111986001763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2927759221521506"/>
          <c:y val="0.21626822157434403"/>
          <c:w val="0.69308075387973134"/>
          <c:h val="0.52139023438396725"/>
        </c:manualLayout>
      </c:layout>
      <c:lineChart>
        <c:grouping val="standar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multiLvlStrRef>
              <c:f>'Sales by month'!$A$4:$A$30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by month'!$B$4:$B$30</c:f>
              <c:numCache>
                <c:formatCode>General</c:formatCode>
                <c:ptCount val="24"/>
                <c:pt idx="0">
                  <c:v>138810</c:v>
                </c:pt>
                <c:pt idx="1">
                  <c:v>49203</c:v>
                </c:pt>
                <c:pt idx="2">
                  <c:v>67088</c:v>
                </c:pt>
                <c:pt idx="3">
                  <c:v>119850</c:v>
                </c:pt>
                <c:pt idx="4">
                  <c:v>146156</c:v>
                </c:pt>
                <c:pt idx="5">
                  <c:v>137820</c:v>
                </c:pt>
                <c:pt idx="6">
                  <c:v>55000</c:v>
                </c:pt>
                <c:pt idx="7">
                  <c:v>41930</c:v>
                </c:pt>
                <c:pt idx="8">
                  <c:v>1186</c:v>
                </c:pt>
                <c:pt idx="9">
                  <c:v>28400</c:v>
                </c:pt>
                <c:pt idx="10">
                  <c:v>8991</c:v>
                </c:pt>
                <c:pt idx="11">
                  <c:v>84595</c:v>
                </c:pt>
                <c:pt idx="12">
                  <c:v>23000</c:v>
                </c:pt>
                <c:pt idx="13">
                  <c:v>45500</c:v>
                </c:pt>
                <c:pt idx="14">
                  <c:v>6425</c:v>
                </c:pt>
                <c:pt idx="15">
                  <c:v>100668</c:v>
                </c:pt>
                <c:pt idx="16">
                  <c:v>103494</c:v>
                </c:pt>
                <c:pt idx="17">
                  <c:v>625</c:v>
                </c:pt>
                <c:pt idx="18">
                  <c:v>6844.5</c:v>
                </c:pt>
                <c:pt idx="19">
                  <c:v>2832</c:v>
                </c:pt>
                <c:pt idx="20">
                  <c:v>25486</c:v>
                </c:pt>
                <c:pt idx="21">
                  <c:v>45272</c:v>
                </c:pt>
                <c:pt idx="22">
                  <c:v>5500</c:v>
                </c:pt>
                <c:pt idx="23">
                  <c:v>61000</c:v>
                </c:pt>
              </c:numCache>
            </c:numRef>
          </c:val>
          <c:smooth val="0"/>
          <c:extLst>
            <c:ext xmlns:c16="http://schemas.microsoft.com/office/drawing/2014/chart" uri="{C3380CC4-5D6E-409C-BE32-E72D297353CC}">
              <c16:uniqueId val="{00000000-AB32-4A1F-83AE-83EACA920524}"/>
            </c:ext>
          </c:extLst>
        </c:ser>
        <c:dLbls>
          <c:showLegendKey val="0"/>
          <c:showVal val="0"/>
          <c:showCatName val="0"/>
          <c:showSerName val="0"/>
          <c:showPercent val="0"/>
          <c:showBubbleSize val="0"/>
        </c:dLbls>
        <c:smooth val="0"/>
        <c:axId val="1738431568"/>
        <c:axId val="1650151760"/>
      </c:lineChart>
      <c:catAx>
        <c:axId val="173843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51760"/>
        <c:crosses val="autoZero"/>
        <c:auto val="1"/>
        <c:lblAlgn val="ctr"/>
        <c:lblOffset val="100"/>
        <c:noMultiLvlLbl val="0"/>
      </c:catAx>
      <c:valAx>
        <c:axId val="165015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3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[SaleData.xlsx]total sales by region!sales my manager</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1.3117891513560822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sales by region'!$B$3</c:f>
              <c:strCache>
                <c:ptCount val="1"/>
                <c:pt idx="0">
                  <c:v>Total</c:v>
                </c:pt>
              </c:strCache>
            </c:strRef>
          </c:tx>
          <c:spPr>
            <a:solidFill>
              <a:schemeClr val="accent1"/>
            </a:solidFill>
            <a:ln>
              <a:noFill/>
            </a:ln>
            <a:effectLst/>
          </c:spPr>
          <c:invertIfNegative val="0"/>
          <c:cat>
            <c:strRef>
              <c:f>'total sales by region'!$A$4:$A$7</c:f>
              <c:strCache>
                <c:ptCount val="3"/>
                <c:pt idx="0">
                  <c:v>West</c:v>
                </c:pt>
                <c:pt idx="1">
                  <c:v>East</c:v>
                </c:pt>
                <c:pt idx="2">
                  <c:v>Central</c:v>
                </c:pt>
              </c:strCache>
            </c:strRef>
          </c:cat>
          <c:val>
            <c:numRef>
              <c:f>'total sales by region'!$B$4:$B$7</c:f>
              <c:numCache>
                <c:formatCode>General</c:formatCode>
                <c:ptCount val="3"/>
                <c:pt idx="0">
                  <c:v>154899</c:v>
                </c:pt>
                <c:pt idx="1">
                  <c:v>321007</c:v>
                </c:pt>
                <c:pt idx="2">
                  <c:v>829769.5</c:v>
                </c:pt>
              </c:numCache>
            </c:numRef>
          </c:val>
          <c:extLst>
            <c:ext xmlns:c16="http://schemas.microsoft.com/office/drawing/2014/chart" uri="{C3380CC4-5D6E-409C-BE32-E72D297353CC}">
              <c16:uniqueId val="{00000000-A0BA-4A84-BA3F-7F7C496B4727}"/>
            </c:ext>
          </c:extLst>
        </c:ser>
        <c:dLbls>
          <c:showLegendKey val="0"/>
          <c:showVal val="0"/>
          <c:showCatName val="0"/>
          <c:showSerName val="0"/>
          <c:showPercent val="0"/>
          <c:showBubbleSize val="0"/>
        </c:dLbls>
        <c:gapWidth val="219"/>
        <c:overlap val="-27"/>
        <c:axId val="1738424368"/>
        <c:axId val="1781043264"/>
      </c:barChart>
      <c:catAx>
        <c:axId val="17384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3264"/>
        <c:crosses val="autoZero"/>
        <c:auto val="1"/>
        <c:lblAlgn val="ctr"/>
        <c:lblOffset val="100"/>
        <c:noMultiLvlLbl val="0"/>
      </c:catAx>
      <c:valAx>
        <c:axId val="178104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2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[SaleData.xlsx]Profits by Item!sales by month</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by Brand</a:t>
            </a:r>
            <a:endParaRPr lang="en-US"/>
          </a:p>
        </c:rich>
      </c:tx>
      <c:layout>
        <c:manualLayout>
          <c:xMode val="edge"/>
          <c:yMode val="edge"/>
          <c:x val="2.090113735783048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'Profits by Item'!$A$3</c:f>
              <c:strCache>
                <c:ptCount val="1"/>
                <c:pt idx="0">
                  <c:v>Total</c:v>
                </c:pt>
              </c:strCache>
            </c:strRef>
          </c:tx>
          <c:spPr>
            <a:solidFill>
              <a:schemeClr val="accent1"/>
            </a:solidFill>
            <a:ln>
              <a:noFill/>
            </a:ln>
            <a:effectLst/>
          </c:spPr>
          <c:invertIfNegative val="0"/>
          <c:cat>
            <c:strRef>
              <c:f>'Profits by Item'!$A$4</c:f>
              <c:strCache>
                <c:ptCount val="1"/>
                <c:pt idx="0">
                  <c:v>Total</c:v>
                </c:pt>
              </c:strCache>
            </c:strRef>
          </c:cat>
          <c:val>
            <c:numRef>
              <c:f>'Profits by Item'!$A$4</c:f>
              <c:numCache>
                <c:formatCode>General</c:formatCode>
                <c:ptCount val="1"/>
                <c:pt idx="0">
                  <c:v>226687</c:v>
                </c:pt>
              </c:numCache>
            </c:numRef>
          </c:val>
          <c:extLst>
            <c:ext xmlns:c16="http://schemas.microsoft.com/office/drawing/2014/chart" uri="{C3380CC4-5D6E-409C-BE32-E72D297353CC}">
              <c16:uniqueId val="{00000000-D1DC-4F67-A064-ACEB59A19218}"/>
            </c:ext>
          </c:extLst>
        </c:ser>
        <c:dLbls>
          <c:showLegendKey val="0"/>
          <c:showVal val="0"/>
          <c:showCatName val="0"/>
          <c:showSerName val="0"/>
          <c:showPercent val="0"/>
          <c:showBubbleSize val="0"/>
        </c:dLbls>
        <c:gapWidth val="182"/>
        <c:axId val="1860842560"/>
        <c:axId val="1777570048"/>
      </c:barChart>
      <c:catAx>
        <c:axId val="186084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70048"/>
        <c:crosses val="autoZero"/>
        <c:auto val="1"/>
        <c:lblAlgn val="ctr"/>
        <c:lblOffset val="100"/>
        <c:noMultiLvlLbl val="0"/>
      </c:catAx>
      <c:valAx>
        <c:axId val="177757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4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19050</xdr:rowOff>
    </xdr:from>
    <xdr:to>
      <xdr:col>9</xdr:col>
      <xdr:colOff>387350</xdr:colOff>
      <xdr:row>13</xdr:row>
      <xdr:rowOff>107950</xdr:rowOff>
    </xdr:to>
    <xdr:graphicFrame macro="">
      <xdr:nvGraphicFramePr>
        <xdr:cNvPr id="2" name="sales by region">
          <a:extLst>
            <a:ext uri="{FF2B5EF4-FFF2-40B4-BE49-F238E27FC236}">
              <a16:creationId xmlns:a16="http://schemas.microsoft.com/office/drawing/2014/main" id="{50C9A0AB-CA8E-438B-B9A9-A93E4DC0E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13</xdr:row>
      <xdr:rowOff>139700</xdr:rowOff>
    </xdr:from>
    <xdr:to>
      <xdr:col>16</xdr:col>
      <xdr:colOff>552450</xdr:colOff>
      <xdr:row>27</xdr:row>
      <xdr:rowOff>25400</xdr:rowOff>
    </xdr:to>
    <xdr:graphicFrame macro="">
      <xdr:nvGraphicFramePr>
        <xdr:cNvPr id="3" name="sales by item">
          <a:extLst>
            <a:ext uri="{FF2B5EF4-FFF2-40B4-BE49-F238E27FC236}">
              <a16:creationId xmlns:a16="http://schemas.microsoft.com/office/drawing/2014/main" id="{142BC152-572B-4B93-A0F4-A1D5FFBF0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31751</xdr:colOff>
      <xdr:row>13</xdr:row>
      <xdr:rowOff>95250</xdr:rowOff>
    </xdr:from>
    <xdr:to>
      <xdr:col>7</xdr:col>
      <xdr:colOff>539750</xdr:colOff>
      <xdr:row>27</xdr:row>
      <xdr:rowOff>19050</xdr:rowOff>
    </xdr:to>
    <xdr:graphicFrame macro="">
      <xdr:nvGraphicFramePr>
        <xdr:cNvPr id="4" name="sales by manager">
          <a:extLst>
            <a:ext uri="{FF2B5EF4-FFF2-40B4-BE49-F238E27FC236}">
              <a16:creationId xmlns:a16="http://schemas.microsoft.com/office/drawing/2014/main" id="{01984284-29E1-413A-B9E5-39EBEACA0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546101</xdr:colOff>
      <xdr:row>13</xdr:row>
      <xdr:rowOff>101600</xdr:rowOff>
    </xdr:from>
    <xdr:to>
      <xdr:col>10</xdr:col>
      <xdr:colOff>584200</xdr:colOff>
      <xdr:row>27</xdr:row>
      <xdr:rowOff>0</xdr:rowOff>
    </xdr:to>
    <xdr:graphicFrame macro="">
      <xdr:nvGraphicFramePr>
        <xdr:cNvPr id="8" name="Chart 7">
          <a:extLst>
            <a:ext uri="{FF2B5EF4-FFF2-40B4-BE49-F238E27FC236}">
              <a16:creationId xmlns:a16="http://schemas.microsoft.com/office/drawing/2014/main" id="{68281176-AE4A-4F32-A445-E363DE4D3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1</xdr:row>
      <xdr:rowOff>158751</xdr:rowOff>
    </xdr:from>
    <xdr:to>
      <xdr:col>2</xdr:col>
      <xdr:colOff>514350</xdr:colOff>
      <xdr:row>6</xdr:row>
      <xdr:rowOff>120650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07AD3422-3104-4206-8854-A41819BABE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050" y="469901"/>
              <a:ext cx="17145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450850</xdr:colOff>
      <xdr:row>1</xdr:row>
      <xdr:rowOff>0</xdr:rowOff>
    </xdr:from>
    <xdr:to>
      <xdr:col>14</xdr:col>
      <xdr:colOff>584200</xdr:colOff>
      <xdr:row>13</xdr:row>
      <xdr:rowOff>127000</xdr:rowOff>
    </xdr:to>
    <xdr:graphicFrame macro="">
      <xdr:nvGraphicFramePr>
        <xdr:cNvPr id="11" name="sales by month">
          <a:extLst>
            <a:ext uri="{FF2B5EF4-FFF2-40B4-BE49-F238E27FC236}">
              <a16:creationId xmlns:a16="http://schemas.microsoft.com/office/drawing/2014/main" id="{E778F567-2988-45D1-B275-E104F583D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6351</xdr:rowOff>
    </xdr:from>
    <xdr:to>
      <xdr:col>3</xdr:col>
      <xdr:colOff>0</xdr:colOff>
      <xdr:row>13</xdr:row>
      <xdr:rowOff>63501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C930CC9-D0C6-4B7E-A094-02F88A7E2A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970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13</xdr:row>
      <xdr:rowOff>114301</xdr:rowOff>
    </xdr:from>
    <xdr:to>
      <xdr:col>3</xdr:col>
      <xdr:colOff>6350</xdr:colOff>
      <xdr:row>21</xdr:row>
      <xdr:rowOff>76201</xdr:rowOff>
    </xdr:to>
    <mc:AlternateContent xmlns:mc="http://schemas.openxmlformats.org/markup-compatibility/2006">
      <mc:Choice xmlns:a14="http://schemas.microsoft.com/office/drawing/2010/main" Requires="a14">
        <xdr:graphicFrame macro="">
          <xdr:nvGraphicFramePr>
            <xdr:cNvPr id="14" name="Manager">
              <a:extLst>
                <a:ext uri="{FF2B5EF4-FFF2-40B4-BE49-F238E27FC236}">
                  <a16:creationId xmlns:a16="http://schemas.microsoft.com/office/drawing/2014/main" id="{062FDEA3-7C81-44F0-9801-F8020CCE304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6350" y="2609851"/>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139701</xdr:rowOff>
    </xdr:from>
    <xdr:to>
      <xdr:col>3</xdr:col>
      <xdr:colOff>0</xdr:colOff>
      <xdr:row>26</xdr:row>
      <xdr:rowOff>139701</xdr:rowOff>
    </xdr:to>
    <mc:AlternateContent xmlns:mc="http://schemas.openxmlformats.org/markup-compatibility/2006">
      <mc:Choice xmlns:a14="http://schemas.microsoft.com/office/drawing/2010/main" Requires="a14">
        <xdr:graphicFrame macro="">
          <xdr:nvGraphicFramePr>
            <xdr:cNvPr id="17" name="Year 1">
              <a:extLst>
                <a:ext uri="{FF2B5EF4-FFF2-40B4-BE49-F238E27FC236}">
                  <a16:creationId xmlns:a16="http://schemas.microsoft.com/office/drawing/2014/main" id="{09516ED9-7E4C-48CB-A50B-15351A7301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41084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676275</xdr:colOff>
      <xdr:row>5</xdr:row>
      <xdr:rowOff>127000</xdr:rowOff>
    </xdr:from>
    <xdr:to>
      <xdr:col>9</xdr:col>
      <xdr:colOff>244475</xdr:colOff>
      <xdr:row>20</xdr:row>
      <xdr:rowOff>107950</xdr:rowOff>
    </xdr:to>
    <xdr:graphicFrame macro="">
      <xdr:nvGraphicFramePr>
        <xdr:cNvPr id="2" name="Chart 1">
          <a:extLst>
            <a:ext uri="{FF2B5EF4-FFF2-40B4-BE49-F238E27FC236}">
              <a16:creationId xmlns:a16="http://schemas.microsoft.com/office/drawing/2014/main" id="{EB0E9BB9-E0F7-450E-A1E5-7C9F325B3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111125</xdr:colOff>
      <xdr:row>5</xdr:row>
      <xdr:rowOff>127000</xdr:rowOff>
    </xdr:from>
    <xdr:to>
      <xdr:col>9</xdr:col>
      <xdr:colOff>504825</xdr:colOff>
      <xdr:row>20</xdr:row>
      <xdr:rowOff>107950</xdr:rowOff>
    </xdr:to>
    <xdr:graphicFrame macro="">
      <xdr:nvGraphicFramePr>
        <xdr:cNvPr id="2" name="Chart 1">
          <a:extLst>
            <a:ext uri="{FF2B5EF4-FFF2-40B4-BE49-F238E27FC236}">
              <a16:creationId xmlns:a16="http://schemas.microsoft.com/office/drawing/2014/main" id="{33E1B3C5-1241-4710-9D54-39EFCCA4C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54.395913541666" createdVersion="6" refreshedVersion="6" minRefreshableVersion="3" recordCount="43" xr:uid="{BCC86D8C-D3CA-44AA-8A1C-4B1835B3ED73}">
  <cacheSource type="worksheet">
    <worksheetSource name="Table1"/>
  </cacheSource>
  <cacheFields count="14">
    <cacheField name="OrderDate" numFmtId="16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_price" numFmtId="165">
      <sharedItems containsSemiMixedTypes="0" containsString="0" containsNumber="1" minValue="58.5" maxValue="1198"/>
    </cacheField>
    <cacheField name="Sale_amt" numFmtId="165">
      <sharedItems containsSemiMixedTypes="0" containsString="0" containsNumber="1" minValue="250" maxValue="113810"/>
    </cacheField>
    <cacheField name="Unit_cost" numFmtId="165">
      <sharedItems containsSemiMixedTypes="0" containsString="0" containsNumber="1" minValue="53.5" maxValue="998"/>
    </cacheField>
    <cacheField name="Cost_amt" numFmtId="165">
      <sharedItems containsSemiMixedTypes="0" containsString="0" containsNumber="1" minValue="200" maxValue="94810"/>
    </cacheField>
    <cacheField name="profit" numFmtId="165">
      <sharedItems containsSemiMixedTypes="0" containsString="0" containsNumber="1" containsInteger="1" minValue="50" maxValue="19000"/>
    </cacheField>
    <cacheField name="Day" numFmtId="0">
      <sharedItems containsSemiMixedTypes="0" containsString="0" containsNumber="1" containsInteger="1" minValue="1" maxValue="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18" maxValue="2019" count="2">
        <n v="2018"/>
        <n v="2019"/>
      </sharedItems>
    </cacheField>
  </cacheFields>
  <extLst>
    <ext xmlns:x14="http://schemas.microsoft.com/office/spreadsheetml/2009/9/main" uri="{725AE2AE-9491-48be-B2B4-4EB974FC3084}">
      <x14:pivotCacheDefinition pivotCacheId="928910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8-01-06T00:00:00"/>
    <x v="0"/>
    <x v="0"/>
    <x v="0"/>
    <x v="0"/>
    <x v="0"/>
    <n v="1198"/>
    <n v="113810"/>
    <n v="998"/>
    <n v="94810"/>
    <n v="19000"/>
    <n v="6"/>
    <x v="0"/>
    <x v="0"/>
  </r>
  <r>
    <d v="2018-01-23T00:00:00"/>
    <x v="1"/>
    <x v="1"/>
    <x v="1"/>
    <x v="1"/>
    <x v="1"/>
    <n v="500"/>
    <n v="25000"/>
    <n v="399"/>
    <n v="19950"/>
    <n v="5050"/>
    <n v="23"/>
    <x v="0"/>
    <x v="0"/>
  </r>
  <r>
    <d v="2018-02-09T00:00:00"/>
    <x v="1"/>
    <x v="1"/>
    <x v="2"/>
    <x v="0"/>
    <x v="2"/>
    <n v="1198"/>
    <n v="43128"/>
    <n v="998"/>
    <n v="35928"/>
    <n v="7200"/>
    <n v="9"/>
    <x v="1"/>
    <x v="0"/>
  </r>
  <r>
    <d v="2018-02-26T00:00:00"/>
    <x v="1"/>
    <x v="2"/>
    <x v="3"/>
    <x v="2"/>
    <x v="3"/>
    <n v="225"/>
    <n v="6075"/>
    <n v="195"/>
    <n v="5265"/>
    <n v="810"/>
    <n v="26"/>
    <x v="1"/>
    <x v="0"/>
  </r>
  <r>
    <d v="2018-03-15T00:00:00"/>
    <x v="2"/>
    <x v="2"/>
    <x v="4"/>
    <x v="0"/>
    <x v="4"/>
    <n v="1198"/>
    <n v="67088"/>
    <n v="998"/>
    <n v="55888"/>
    <n v="11200"/>
    <n v="15"/>
    <x v="2"/>
    <x v="0"/>
  </r>
  <r>
    <d v="2018-04-01T00:00:00"/>
    <x v="0"/>
    <x v="0"/>
    <x v="0"/>
    <x v="1"/>
    <x v="5"/>
    <n v="500"/>
    <n v="30000"/>
    <n v="399"/>
    <n v="23940"/>
    <n v="6060"/>
    <n v="1"/>
    <x v="3"/>
    <x v="0"/>
  </r>
  <r>
    <d v="2018-04-18T00:00:00"/>
    <x v="1"/>
    <x v="0"/>
    <x v="5"/>
    <x v="0"/>
    <x v="6"/>
    <n v="1198"/>
    <n v="89850"/>
    <n v="998"/>
    <n v="74850"/>
    <n v="15000"/>
    <n v="18"/>
    <x v="3"/>
    <x v="0"/>
  </r>
  <r>
    <d v="2018-05-05T00:00:00"/>
    <x v="1"/>
    <x v="1"/>
    <x v="2"/>
    <x v="0"/>
    <x v="7"/>
    <n v="1198"/>
    <n v="107820"/>
    <n v="998"/>
    <n v="89820"/>
    <n v="18000"/>
    <n v="5"/>
    <x v="4"/>
    <x v="0"/>
  </r>
  <r>
    <d v="2018-05-22T00:00:00"/>
    <x v="2"/>
    <x v="3"/>
    <x v="6"/>
    <x v="0"/>
    <x v="8"/>
    <n v="1198"/>
    <n v="38336"/>
    <n v="998"/>
    <n v="31936"/>
    <n v="6400"/>
    <n v="22"/>
    <x v="4"/>
    <x v="0"/>
  </r>
  <r>
    <d v="2018-06-08T00:00:00"/>
    <x v="0"/>
    <x v="0"/>
    <x v="0"/>
    <x v="1"/>
    <x v="5"/>
    <n v="500"/>
    <n v="30000"/>
    <n v="399"/>
    <n v="23940"/>
    <n v="6060"/>
    <n v="8"/>
    <x v="5"/>
    <x v="0"/>
  </r>
  <r>
    <d v="2018-06-25T00:00:00"/>
    <x v="1"/>
    <x v="1"/>
    <x v="7"/>
    <x v="0"/>
    <x v="7"/>
    <n v="1198"/>
    <n v="107820"/>
    <n v="998"/>
    <n v="89820"/>
    <n v="18000"/>
    <n v="25"/>
    <x v="5"/>
    <x v="0"/>
  </r>
  <r>
    <d v="2018-07-12T00:00:00"/>
    <x v="0"/>
    <x v="0"/>
    <x v="8"/>
    <x v="1"/>
    <x v="9"/>
    <n v="500"/>
    <n v="14500"/>
    <n v="399"/>
    <n v="11571"/>
    <n v="2929"/>
    <n v="12"/>
    <x v="6"/>
    <x v="0"/>
  </r>
  <r>
    <d v="2018-07-29T00:00:00"/>
    <x v="0"/>
    <x v="3"/>
    <x v="9"/>
    <x v="1"/>
    <x v="10"/>
    <n v="500"/>
    <n v="40500"/>
    <n v="399"/>
    <n v="32319"/>
    <n v="8181"/>
    <n v="29"/>
    <x v="6"/>
    <x v="0"/>
  </r>
  <r>
    <d v="2018-08-15T00:00:00"/>
    <x v="0"/>
    <x v="0"/>
    <x v="0"/>
    <x v="0"/>
    <x v="11"/>
    <n v="1198"/>
    <n v="41930"/>
    <n v="998"/>
    <n v="34930"/>
    <n v="7000"/>
    <n v="15"/>
    <x v="7"/>
    <x v="0"/>
  </r>
  <r>
    <d v="2018-09-01T00:00:00"/>
    <x v="1"/>
    <x v="3"/>
    <x v="10"/>
    <x v="3"/>
    <x v="12"/>
    <n v="125"/>
    <n v="250"/>
    <n v="100"/>
    <n v="200"/>
    <n v="50"/>
    <n v="1"/>
    <x v="8"/>
    <x v="0"/>
  </r>
  <r>
    <d v="2018-09-18T00:00:00"/>
    <x v="0"/>
    <x v="0"/>
    <x v="0"/>
    <x v="4"/>
    <x v="13"/>
    <n v="58.5"/>
    <n v="936"/>
    <n v="53.5"/>
    <n v="856"/>
    <n v="80"/>
    <n v="18"/>
    <x v="8"/>
    <x v="0"/>
  </r>
  <r>
    <d v="2018-10-05T00:00:00"/>
    <x v="1"/>
    <x v="1"/>
    <x v="7"/>
    <x v="1"/>
    <x v="14"/>
    <n v="500"/>
    <n v="14000"/>
    <n v="399"/>
    <n v="11172"/>
    <n v="2828"/>
    <n v="5"/>
    <x v="9"/>
    <x v="0"/>
  </r>
  <r>
    <d v="2018-10-22T00:00:00"/>
    <x v="0"/>
    <x v="0"/>
    <x v="0"/>
    <x v="2"/>
    <x v="15"/>
    <n v="225"/>
    <n v="14400"/>
    <n v="195"/>
    <n v="12480"/>
    <n v="1920"/>
    <n v="22"/>
    <x v="9"/>
    <x v="0"/>
  </r>
  <r>
    <d v="2018-11-08T00:00:00"/>
    <x v="0"/>
    <x v="3"/>
    <x v="9"/>
    <x v="2"/>
    <x v="16"/>
    <n v="225"/>
    <n v="3375"/>
    <n v="195"/>
    <n v="2925"/>
    <n v="450"/>
    <n v="8"/>
    <x v="10"/>
    <x v="0"/>
  </r>
  <r>
    <d v="2018-11-25T00:00:00"/>
    <x v="1"/>
    <x v="1"/>
    <x v="1"/>
    <x v="4"/>
    <x v="17"/>
    <n v="58.5"/>
    <n v="5616"/>
    <n v="53.5"/>
    <n v="5136"/>
    <n v="480"/>
    <n v="25"/>
    <x v="10"/>
    <x v="0"/>
  </r>
  <r>
    <d v="2018-12-12T00:00:00"/>
    <x v="1"/>
    <x v="3"/>
    <x v="10"/>
    <x v="0"/>
    <x v="18"/>
    <n v="1198"/>
    <n v="80266"/>
    <n v="998"/>
    <n v="66866"/>
    <n v="13400"/>
    <n v="12"/>
    <x v="11"/>
    <x v="0"/>
  </r>
  <r>
    <d v="2018-12-29T00:00:00"/>
    <x v="0"/>
    <x v="3"/>
    <x v="9"/>
    <x v="4"/>
    <x v="19"/>
    <n v="58.5"/>
    <n v="4329"/>
    <n v="53.5"/>
    <n v="3959"/>
    <n v="370"/>
    <n v="29"/>
    <x v="11"/>
    <x v="0"/>
  </r>
  <r>
    <d v="2019-01-15T00:00:00"/>
    <x v="1"/>
    <x v="2"/>
    <x v="3"/>
    <x v="1"/>
    <x v="20"/>
    <n v="500"/>
    <n v="23000"/>
    <n v="399"/>
    <n v="18354"/>
    <n v="4646"/>
    <n v="15"/>
    <x v="0"/>
    <x v="1"/>
  </r>
  <r>
    <d v="2019-02-01T00:00:00"/>
    <x v="1"/>
    <x v="3"/>
    <x v="10"/>
    <x v="1"/>
    <x v="21"/>
    <n v="500"/>
    <n v="43500"/>
    <n v="399"/>
    <n v="34713"/>
    <n v="8787"/>
    <n v="1"/>
    <x v="1"/>
    <x v="1"/>
  </r>
  <r>
    <d v="2019-02-18T00:00:00"/>
    <x v="0"/>
    <x v="0"/>
    <x v="0"/>
    <x v="1"/>
    <x v="22"/>
    <n v="500"/>
    <n v="2000"/>
    <n v="399"/>
    <n v="1596"/>
    <n v="404"/>
    <n v="18"/>
    <x v="1"/>
    <x v="1"/>
  </r>
  <r>
    <d v="2019-03-07T00:00:00"/>
    <x v="2"/>
    <x v="2"/>
    <x v="4"/>
    <x v="1"/>
    <x v="23"/>
    <n v="500"/>
    <n v="3500"/>
    <n v="399"/>
    <n v="2793"/>
    <n v="707"/>
    <n v="7"/>
    <x v="2"/>
    <x v="1"/>
  </r>
  <r>
    <d v="2019-03-24T00:00:00"/>
    <x v="1"/>
    <x v="1"/>
    <x v="2"/>
    <x v="4"/>
    <x v="1"/>
    <n v="58.5"/>
    <n v="2925"/>
    <n v="53.5"/>
    <n v="2675"/>
    <n v="250"/>
    <n v="24"/>
    <x v="2"/>
    <x v="1"/>
  </r>
  <r>
    <d v="2019-04-10T00:00:00"/>
    <x v="1"/>
    <x v="0"/>
    <x v="5"/>
    <x v="0"/>
    <x v="24"/>
    <n v="1198"/>
    <n v="79068"/>
    <n v="998"/>
    <n v="65868"/>
    <n v="13200"/>
    <n v="10"/>
    <x v="3"/>
    <x v="1"/>
  </r>
  <r>
    <d v="2019-04-27T00:00:00"/>
    <x v="0"/>
    <x v="0"/>
    <x v="8"/>
    <x v="2"/>
    <x v="17"/>
    <n v="225"/>
    <n v="21600"/>
    <n v="195"/>
    <n v="18720"/>
    <n v="2880"/>
    <n v="27"/>
    <x v="3"/>
    <x v="1"/>
  </r>
  <r>
    <d v="2019-05-14T00:00:00"/>
    <x v="1"/>
    <x v="2"/>
    <x v="3"/>
    <x v="0"/>
    <x v="25"/>
    <n v="1198"/>
    <n v="63494"/>
    <n v="998"/>
    <n v="52894"/>
    <n v="10600"/>
    <n v="14"/>
    <x v="4"/>
    <x v="1"/>
  </r>
  <r>
    <d v="2019-05-31T00:00:00"/>
    <x v="1"/>
    <x v="2"/>
    <x v="3"/>
    <x v="1"/>
    <x v="26"/>
    <n v="500"/>
    <n v="40000"/>
    <n v="399"/>
    <n v="31920"/>
    <n v="8080"/>
    <n v="31"/>
    <x v="4"/>
    <x v="1"/>
  </r>
  <r>
    <d v="2019-06-17T00:00:00"/>
    <x v="1"/>
    <x v="1"/>
    <x v="1"/>
    <x v="3"/>
    <x v="27"/>
    <n v="125"/>
    <n v="625"/>
    <n v="100"/>
    <n v="500"/>
    <n v="125"/>
    <n v="17"/>
    <x v="5"/>
    <x v="1"/>
  </r>
  <r>
    <d v="2019-07-04T00:00:00"/>
    <x v="0"/>
    <x v="0"/>
    <x v="0"/>
    <x v="4"/>
    <x v="28"/>
    <n v="58.5"/>
    <n v="3627"/>
    <n v="53.5"/>
    <n v="3317"/>
    <n v="310"/>
    <n v="4"/>
    <x v="6"/>
    <x v="1"/>
  </r>
  <r>
    <d v="2019-07-21T00:00:00"/>
    <x v="1"/>
    <x v="1"/>
    <x v="7"/>
    <x v="4"/>
    <x v="29"/>
    <n v="58.5"/>
    <n v="3217.5"/>
    <n v="53.5"/>
    <n v="2942.5"/>
    <n v="275"/>
    <n v="21"/>
    <x v="6"/>
    <x v="1"/>
  </r>
  <r>
    <d v="2019-08-07T00:00:00"/>
    <x v="1"/>
    <x v="1"/>
    <x v="1"/>
    <x v="4"/>
    <x v="30"/>
    <n v="58.5"/>
    <n v="2457"/>
    <n v="53.5"/>
    <n v="2247"/>
    <n v="210"/>
    <n v="7"/>
    <x v="7"/>
    <x v="1"/>
  </r>
  <r>
    <d v="2019-08-24T00:00:00"/>
    <x v="2"/>
    <x v="2"/>
    <x v="4"/>
    <x v="3"/>
    <x v="31"/>
    <n v="125"/>
    <n v="375"/>
    <n v="100"/>
    <n v="300"/>
    <n v="75"/>
    <n v="24"/>
    <x v="7"/>
    <x v="1"/>
  </r>
  <r>
    <d v="2019-09-10T00:00:00"/>
    <x v="1"/>
    <x v="2"/>
    <x v="3"/>
    <x v="0"/>
    <x v="23"/>
    <n v="1198"/>
    <n v="8386"/>
    <n v="998"/>
    <n v="6986"/>
    <n v="1400"/>
    <n v="10"/>
    <x v="8"/>
    <x v="1"/>
  </r>
  <r>
    <d v="2019-09-27T00:00:00"/>
    <x v="2"/>
    <x v="2"/>
    <x v="4"/>
    <x v="2"/>
    <x v="32"/>
    <n v="225"/>
    <n v="17100"/>
    <n v="195"/>
    <n v="14820"/>
    <n v="2280"/>
    <n v="27"/>
    <x v="8"/>
    <x v="1"/>
  </r>
  <r>
    <d v="2019-10-14T00:00:00"/>
    <x v="2"/>
    <x v="3"/>
    <x v="6"/>
    <x v="1"/>
    <x v="33"/>
    <n v="500"/>
    <n v="28500"/>
    <n v="399"/>
    <n v="22743"/>
    <n v="5757"/>
    <n v="14"/>
    <x v="9"/>
    <x v="1"/>
  </r>
  <r>
    <d v="2019-10-31T00:00:00"/>
    <x v="1"/>
    <x v="0"/>
    <x v="5"/>
    <x v="0"/>
    <x v="34"/>
    <n v="1198"/>
    <n v="16772"/>
    <n v="998"/>
    <n v="13972"/>
    <n v="2800"/>
    <n v="31"/>
    <x v="9"/>
    <x v="1"/>
  </r>
  <r>
    <d v="2019-11-17T00:00:00"/>
    <x v="1"/>
    <x v="1"/>
    <x v="2"/>
    <x v="1"/>
    <x v="35"/>
    <n v="500"/>
    <n v="5500"/>
    <n v="399"/>
    <n v="4389"/>
    <n v="1111"/>
    <n v="17"/>
    <x v="10"/>
    <x v="1"/>
  </r>
  <r>
    <d v="2019-12-04T00:00:00"/>
    <x v="1"/>
    <x v="1"/>
    <x v="2"/>
    <x v="1"/>
    <x v="36"/>
    <n v="500"/>
    <n v="47000"/>
    <n v="399"/>
    <n v="37506"/>
    <n v="9494"/>
    <n v="4"/>
    <x v="11"/>
    <x v="1"/>
  </r>
  <r>
    <d v="2019-12-21T00:00:00"/>
    <x v="1"/>
    <x v="0"/>
    <x v="5"/>
    <x v="1"/>
    <x v="14"/>
    <n v="500"/>
    <n v="14000"/>
    <n v="399"/>
    <n v="11172"/>
    <n v="2828"/>
    <n v="2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6755F7-1A08-4251-ABDA-AED38295385D}" name="Sales by region"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3:E31" firstHeaderRow="1" firstDataRow="2" firstDataCol="1"/>
  <pivotFields count="14">
    <pivotField numFmtId="164" showAll="0"/>
    <pivotField axis="axisCol" showAll="0">
      <items count="4">
        <item x="1"/>
        <item x="0"/>
        <item x="2"/>
        <item t="default"/>
      </items>
    </pivotField>
    <pivotField showAll="0"/>
    <pivotField showAll="0"/>
    <pivotField showAll="0"/>
    <pivotField showAll="0"/>
    <pivotField numFmtId="165" showAll="0"/>
    <pivotField dataField="1" numFmtId="165" showAll="0"/>
    <pivotField numFmtId="165" showAll="0"/>
    <pivotField numFmtId="165" showAll="0"/>
    <pivotField numFmtId="165" showAll="0"/>
    <pivotField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s>
  <rowFields count="2">
    <field x="13"/>
    <field x="1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1"/>
  </colFields>
  <colItems count="4">
    <i>
      <x/>
    </i>
    <i>
      <x v="1"/>
    </i>
    <i>
      <x v="2"/>
    </i>
    <i t="grand">
      <x/>
    </i>
  </colItems>
  <dataFields count="1">
    <dataField name="Sum of Sale_amt" fld="7" baseField="0" baseItem="0"/>
  </dataFields>
  <chartFormats count="6">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5" format="0" series="1">
      <pivotArea type="data" outline="0" fieldPosition="0">
        <references count="2">
          <reference field="4294967294" count="1" selected="0">
            <x v="0"/>
          </reference>
          <reference field="1" count="1" selected="0">
            <x v="0"/>
          </reference>
        </references>
      </pivotArea>
    </chartFormat>
    <chartFormat chart="45" format="1" series="1">
      <pivotArea type="data" outline="0" fieldPosition="0">
        <references count="2">
          <reference field="4294967294" count="1" selected="0">
            <x v="0"/>
          </reference>
          <reference field="1" count="1" selected="0">
            <x v="1"/>
          </reference>
        </references>
      </pivotArea>
    </chartFormat>
    <chartFormat chart="45"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6F03C9-FE2A-4A6C-8AA2-6B27AC0934A4}" name="Sparkline Video Games Pi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53:G58"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6">
    <i>
      <x/>
      <x v="8"/>
    </i>
    <i r="1">
      <x v="10"/>
    </i>
    <i r="1">
      <x v="11"/>
    </i>
    <i>
      <x v="1"/>
      <x v="2"/>
    </i>
    <i r="1">
      <x v="6"/>
    </i>
    <i r="1">
      <x v="7"/>
    </i>
  </colItems>
  <pageFields count="1">
    <pageField fld="4" item="4"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1A93EF-27C3-488B-841C-D198067591E4}" name="Sparkline Television pi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44:M49"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12">
    <i>
      <x/>
      <x/>
    </i>
    <i r="1">
      <x v="1"/>
    </i>
    <i r="1">
      <x v="2"/>
    </i>
    <i r="1">
      <x v="3"/>
    </i>
    <i r="1">
      <x v="4"/>
    </i>
    <i r="1">
      <x v="5"/>
    </i>
    <i r="1">
      <x v="7"/>
    </i>
    <i r="1">
      <x v="11"/>
    </i>
    <i>
      <x v="1"/>
      <x v="3"/>
    </i>
    <i r="1">
      <x v="4"/>
    </i>
    <i r="1">
      <x v="8"/>
    </i>
    <i r="1">
      <x v="9"/>
    </i>
  </colItems>
  <pageFields count="1">
    <pageField fld="4" item="3"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B82DC9-F031-4EC9-9F7B-1B677E78F47C}" name="Sparkline Home Theater pi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34:M39"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12">
    <i>
      <x/>
      <x/>
    </i>
    <i r="1">
      <x v="3"/>
    </i>
    <i r="1">
      <x v="5"/>
    </i>
    <i r="1">
      <x v="6"/>
    </i>
    <i r="1">
      <x v="9"/>
    </i>
    <i>
      <x v="1"/>
      <x/>
    </i>
    <i r="1">
      <x v="1"/>
    </i>
    <i r="1">
      <x v="2"/>
    </i>
    <i r="1">
      <x v="4"/>
    </i>
    <i r="1">
      <x v="9"/>
    </i>
    <i r="1">
      <x v="10"/>
    </i>
    <i r="1">
      <x v="11"/>
    </i>
  </colItems>
  <pageFields count="1">
    <pageField fld="4" item="2"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936F1AD-32D2-4AED-B0E0-E7E919BCD972}" name="Sparkline Desk Pi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24:D29"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3">
    <i>
      <x/>
      <x v="8"/>
    </i>
    <i>
      <x v="1"/>
      <x v="5"/>
    </i>
    <i r="1">
      <x v="7"/>
    </i>
  </colItems>
  <pageFields count="1">
    <pageField fld="4" item="1"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C0AF306-94D7-4BE9-B070-B056784A4787}" name="Sparkline Cell phone pi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14:F19"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5">
    <i>
      <x/>
      <x v="1"/>
    </i>
    <i r="1">
      <x v="9"/>
    </i>
    <i r="1">
      <x v="10"/>
    </i>
    <i>
      <x v="1"/>
      <x v="3"/>
    </i>
    <i r="1">
      <x v="8"/>
    </i>
  </colItems>
  <pageFields count="1">
    <pageField fld="4" item="0"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ACB835-222E-4ACC-8C9C-732FDC7391C4}" name="sparkline total pvot"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location ref="A3:Y8" firstHeaderRow="1" firstDataRow="3" firstDataCol="1" rowPageCount="1" colPageCount="1"/>
  <pivotFields count="14">
    <pivotField numFmtId="164" showAll="0" defaultSubtotal="0"/>
    <pivotField axis="axisRow" defaultSubtotal="0">
      <items count="3">
        <item x="1"/>
        <item x="0"/>
        <item x="2"/>
      </items>
    </pivotField>
    <pivotField showAll="0" defaultSubtotal="0">
      <items count="4">
        <item x="3"/>
        <item x="1"/>
        <item x="0"/>
        <item x="2"/>
      </items>
    </pivotField>
    <pivotField showAll="0" defaultSubtotal="0">
      <items count="11">
        <item x="0"/>
        <item x="3"/>
        <item x="8"/>
        <item x="10"/>
        <item x="9"/>
        <item x="2"/>
        <item x="6"/>
        <item x="1"/>
        <item x="7"/>
        <item x="4"/>
        <item x="5"/>
      </items>
    </pivotField>
    <pivotField axis="axisPage" showAll="0" defaultSubtotal="0">
      <items count="5">
        <item x="2"/>
        <item x="3"/>
        <item x="1"/>
        <item x="0"/>
        <item x="4"/>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showAll="0" defaultSubtotal="0"/>
    <pivotField axis="axisCol" showAll="0" defaultSubtotal="0">
      <items count="12">
        <item x="0"/>
        <item x="1"/>
        <item x="2"/>
        <item x="3"/>
        <item x="4"/>
        <item x="5"/>
        <item x="6"/>
        <item x="7"/>
        <item x="8"/>
        <item x="9"/>
        <item x="10"/>
        <item x="11"/>
      </items>
    </pivotField>
    <pivotField axis="axisCol" showAll="0" defaultSubtotal="0">
      <items count="2">
        <item x="0"/>
        <item x="1"/>
      </items>
    </pivotField>
  </pivotFields>
  <rowFields count="1">
    <field x="1"/>
  </rowFields>
  <rowItems count="3">
    <i>
      <x/>
    </i>
    <i>
      <x v="1"/>
    </i>
    <i>
      <x v="2"/>
    </i>
  </rowItems>
  <colFields count="2">
    <field x="13"/>
    <field x="12"/>
  </colFields>
  <col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colItems>
  <pageFields count="1">
    <pageField fld="4" hier="-1"/>
  </pageField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56934-6C88-4193-B13A-FE18E0B0B10B}" name="sales Item pivot"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10" firstHeaderRow="1" firstDataRow="2" firstDataCol="1"/>
  <pivotFields count="14">
    <pivotField numFmtId="164" showAll="0"/>
    <pivotField showAll="0">
      <items count="4">
        <item x="1"/>
        <item x="0"/>
        <item x="2"/>
        <item t="default"/>
      </items>
    </pivotField>
    <pivotField showAll="0"/>
    <pivotField showAll="0"/>
    <pivotField axis="axisRow"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axis="axisCol" showAll="0">
      <items count="3">
        <item x="0"/>
        <item x="1"/>
        <item t="default"/>
      </items>
    </pivotField>
  </pivotFields>
  <rowFields count="1">
    <field x="4"/>
  </rowFields>
  <rowItems count="6">
    <i>
      <x v="1"/>
    </i>
    <i>
      <x v="4"/>
    </i>
    <i>
      <x/>
    </i>
    <i>
      <x v="2"/>
    </i>
    <i>
      <x v="3"/>
    </i>
    <i t="grand">
      <x/>
    </i>
  </rowItems>
  <colFields count="1">
    <field x="13"/>
  </colFields>
  <colItems count="3">
    <i>
      <x/>
    </i>
    <i>
      <x v="1"/>
    </i>
    <i t="grand">
      <x/>
    </i>
  </colItems>
  <dataFields count="1">
    <dataField name="Sum of Sale_amt" fld="7" baseField="0" baseItem="0"/>
  </dataFields>
  <chartFormats count="1">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43F09-5706-4898-B8BA-F673BCCC6A07}" name="sales my manager"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G16" firstHeaderRow="1" firstDataRow="2" firstDataCol="1"/>
  <pivotFields count="14">
    <pivotField numFmtId="164" showAll="0"/>
    <pivotField axis="axisRow" showAll="0" sortType="descending">
      <items count="4">
        <item x="2"/>
        <item x="0"/>
        <item x="1"/>
        <item t="default"/>
      </items>
    </pivotField>
    <pivotField axis="axisRow" showAll="0" sortType="descending">
      <items count="5">
        <item x="2"/>
        <item x="0"/>
        <item x="1"/>
        <item x="3"/>
        <item t="default"/>
      </items>
    </pivotField>
    <pivotField showAll="0">
      <items count="12">
        <item x="0"/>
        <item x="3"/>
        <item x="8"/>
        <item x="10"/>
        <item x="9"/>
        <item x="2"/>
        <item x="6"/>
        <item x="1"/>
        <item x="7"/>
        <item x="4"/>
        <item x="5"/>
        <item t="default"/>
      </items>
    </pivotField>
    <pivotField axis="axisCol"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1"/>
    <field x="2"/>
  </rowFields>
  <rowItems count="12">
    <i>
      <x/>
    </i>
    <i r="1">
      <x/>
    </i>
    <i r="1">
      <x v="3"/>
    </i>
    <i>
      <x v="1"/>
    </i>
    <i r="1">
      <x v="1"/>
    </i>
    <i r="1">
      <x v="3"/>
    </i>
    <i>
      <x v="2"/>
    </i>
    <i r="1">
      <x/>
    </i>
    <i r="1">
      <x v="1"/>
    </i>
    <i r="1">
      <x v="2"/>
    </i>
    <i r="1">
      <x v="3"/>
    </i>
    <i t="grand">
      <x/>
    </i>
  </rowItems>
  <colFields count="1">
    <field x="4"/>
  </colFields>
  <colItems count="6">
    <i>
      <x v="1"/>
    </i>
    <i>
      <x v="4"/>
    </i>
    <i>
      <x/>
    </i>
    <i>
      <x v="2"/>
    </i>
    <i>
      <x v="3"/>
    </i>
    <i t="grand">
      <x/>
    </i>
  </colItems>
  <dataFields count="1">
    <dataField name="Sum of Sale_amt" fld="7" baseField="0" baseItem="0"/>
  </dataFields>
  <chartFormats count="16">
    <chartFormat chart="8"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4"/>
          </reference>
        </references>
      </pivotArea>
    </chartFormat>
    <chartFormat chart="8" format="3" series="1">
      <pivotArea type="data" outline="0" fieldPosition="0">
        <references count="2">
          <reference field="4294967294" count="1" selected="0">
            <x v="0"/>
          </reference>
          <reference field="4" count="1" selected="0">
            <x v="0"/>
          </reference>
        </references>
      </pivotArea>
    </chartFormat>
    <chartFormat chart="8" format="4" series="1">
      <pivotArea type="data" outline="0" fieldPosition="0">
        <references count="2">
          <reference field="4294967294" count="1" selected="0">
            <x v="0"/>
          </reference>
          <reference field="4" count="1" selected="0">
            <x v="2"/>
          </reference>
        </references>
      </pivotArea>
    </chartFormat>
    <chartFormat chart="8" format="5" series="1">
      <pivotArea type="data" outline="0" fieldPosition="0">
        <references count="2">
          <reference field="4294967294" count="1" selected="0">
            <x v="0"/>
          </reference>
          <reference field="4" count="1" selected="0">
            <x v="3"/>
          </reference>
        </references>
      </pivotArea>
    </chartFormat>
    <chartFormat chart="9" format="6" series="1">
      <pivotArea type="data" outline="0" fieldPosition="0">
        <references count="2">
          <reference field="4294967294" count="1" selected="0">
            <x v="0"/>
          </reference>
          <reference field="4" count="1" selected="0">
            <x v="1"/>
          </reference>
        </references>
      </pivotArea>
    </chartFormat>
    <chartFormat chart="9" format="7" series="1">
      <pivotArea type="data" outline="0" fieldPosition="0">
        <references count="2">
          <reference field="4294967294" count="1" selected="0">
            <x v="0"/>
          </reference>
          <reference field="4" count="1" selected="0">
            <x v="4"/>
          </reference>
        </references>
      </pivotArea>
    </chartFormat>
    <chartFormat chart="9" format="8" series="1">
      <pivotArea type="data" outline="0" fieldPosition="0">
        <references count="2">
          <reference field="4294967294" count="1" selected="0">
            <x v="0"/>
          </reference>
          <reference field="4" count="1" selected="0">
            <x v="0"/>
          </reference>
        </references>
      </pivotArea>
    </chartFormat>
    <chartFormat chart="9" format="9" series="1">
      <pivotArea type="data" outline="0" fieldPosition="0">
        <references count="2">
          <reference field="4294967294" count="1" selected="0">
            <x v="0"/>
          </reference>
          <reference field="4" count="1" selected="0">
            <x v="2"/>
          </reference>
        </references>
      </pivotArea>
    </chartFormat>
    <chartFormat chart="9" format="10" series="1">
      <pivotArea type="data" outline="0" fieldPosition="0">
        <references count="2">
          <reference field="4294967294" count="1" selected="0">
            <x v="0"/>
          </reference>
          <reference field="4" count="1" selected="0">
            <x v="3"/>
          </reference>
        </references>
      </pivotArea>
    </chartFormat>
    <chartFormat chart="10" format="6" series="1">
      <pivotArea type="data" outline="0" fieldPosition="0">
        <references count="2">
          <reference field="4294967294" count="1" selected="0">
            <x v="0"/>
          </reference>
          <reference field="4" count="1" selected="0">
            <x v="1"/>
          </reference>
        </references>
      </pivotArea>
    </chartFormat>
    <chartFormat chart="10" format="7" series="1">
      <pivotArea type="data" outline="0" fieldPosition="0">
        <references count="2">
          <reference field="4294967294" count="1" selected="0">
            <x v="0"/>
          </reference>
          <reference field="4" count="1" selected="0">
            <x v="4"/>
          </reference>
        </references>
      </pivotArea>
    </chartFormat>
    <chartFormat chart="10" format="8" series="1">
      <pivotArea type="data" outline="0" fieldPosition="0">
        <references count="2">
          <reference field="4294967294" count="1" selected="0">
            <x v="0"/>
          </reference>
          <reference field="4" count="1" selected="0">
            <x v="0"/>
          </reference>
        </references>
      </pivotArea>
    </chartFormat>
    <chartFormat chart="10" format="9" series="1">
      <pivotArea type="data" outline="0" fieldPosition="0">
        <references count="2">
          <reference field="4294967294" count="1" selected="0">
            <x v="0"/>
          </reference>
          <reference field="4" count="1" selected="0">
            <x v="2"/>
          </reference>
        </references>
      </pivotArea>
    </chartFormat>
    <chartFormat chart="10" format="10" series="1">
      <pivotArea type="data" outline="0" fieldPosition="0">
        <references count="2">
          <reference field="4294967294" count="1" selected="0">
            <x v="0"/>
          </reference>
          <reference field="4" count="1" selected="0">
            <x v="3"/>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332F70-6759-44F3-9288-EB2DDA7085F3}" name="sales my manager"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7" firstHeaderRow="1" firstDataRow="1" firstDataCol="1"/>
  <pivotFields count="14">
    <pivotField numFmtId="164" showAll="0"/>
    <pivotField axis="axisRow" showAll="0" sortType="descending">
      <items count="4">
        <item x="2"/>
        <item x="0"/>
        <item x="1"/>
        <item t="default"/>
      </items>
    </pivotField>
    <pivotField showAll="0" sortType="descending">
      <items count="5">
        <item x="2"/>
        <item x="0"/>
        <item x="1"/>
        <item x="3"/>
        <item t="default"/>
      </items>
    </pivotField>
    <pivotField showAll="0">
      <items count="12">
        <item x="0"/>
        <item x="3"/>
        <item x="8"/>
        <item x="10"/>
        <item x="9"/>
        <item x="2"/>
        <item x="6"/>
        <item x="1"/>
        <item x="7"/>
        <item x="4"/>
        <item x="5"/>
        <item t="default"/>
      </items>
    </pivotField>
    <pivotField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
  </rowFields>
  <rowItems count="4">
    <i>
      <x/>
    </i>
    <i>
      <x v="1"/>
    </i>
    <i>
      <x v="2"/>
    </i>
    <i t="grand">
      <x/>
    </i>
  </rowItems>
  <colItems count="1">
    <i/>
  </colItems>
  <dataFields count="1">
    <dataField name="Sum of Sale_amt" fld="7" baseField="0" baseItem="0"/>
  </dataFields>
  <chartFormats count="2">
    <chartFormat chart="10" format="1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859A6-CA26-48B2-89CD-D297E9275511}" name="sales by month"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30" firstHeaderRow="1" firstDataRow="1" firstDataCol="1"/>
  <pivotFields count="14">
    <pivotField numFmtId="164" showAll="0"/>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numFmtId="165" showAll="0"/>
    <pivotField numFmtId="165" showAll="0"/>
    <pivotField numFmtId="165" showAll="0"/>
    <pivotField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s>
  <rowFields count="2">
    <field x="13"/>
    <field x="1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_amt" fld="7" baseField="0" baseItem="0"/>
  </dataFields>
  <chartFormats count="3">
    <chartFormat chart="5" format="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F3387C-A16E-4F0F-9ABD-4B403ED1FA34}" name="Profits by units"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5" firstHeaderRow="1" firstDataRow="1" firstDataCol="1"/>
  <pivotFields count="14">
    <pivotField numFmtId="164" showAll="0"/>
    <pivotField showAll="0">
      <items count="4">
        <item x="1"/>
        <item x="0"/>
        <item x="2"/>
        <item t="default"/>
      </items>
    </pivotField>
    <pivotField showAll="0">
      <items count="5">
        <item x="3"/>
        <item x="1"/>
        <item x="0"/>
        <item x="2"/>
        <item t="default"/>
      </items>
    </pivotField>
    <pivotField axis="axisRow" showAll="0" sortType="a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showAll="0"/>
    <pivotField numFmtId="165"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12">
    <i>
      <x v="2"/>
    </i>
    <i>
      <x v="7"/>
    </i>
    <i>
      <x v="4"/>
    </i>
    <i>
      <x v="6"/>
    </i>
    <i>
      <x v="9"/>
    </i>
    <i>
      <x v="8"/>
    </i>
    <i>
      <x v="3"/>
    </i>
    <i>
      <x v="1"/>
    </i>
    <i>
      <x v="10"/>
    </i>
    <i>
      <x v="5"/>
    </i>
    <i>
      <x/>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455CBC-9190-4AE2-8AA5-EB154325CEF4}" name="Items by region"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D10" firstHeaderRow="1" firstDataRow="2" firstDataCol="1"/>
  <pivotFields count="14">
    <pivotField numFmtId="164" showAll="0"/>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5" showAll="0"/>
    <pivotField dataField="1" numFmtId="165" showAll="0"/>
    <pivotField numFmtId="165" showAll="0"/>
    <pivotField numFmtId="165" showAll="0"/>
    <pivotField numFmtId="165" showAll="0"/>
    <pivotField showAll="0"/>
    <pivotField showAll="0">
      <items count="13">
        <item x="0"/>
        <item x="1"/>
        <item x="2"/>
        <item x="3"/>
        <item x="4"/>
        <item x="5"/>
        <item x="6"/>
        <item x="7"/>
        <item x="8"/>
        <item x="9"/>
        <item x="10"/>
        <item x="11"/>
        <item t="default"/>
      </items>
    </pivotField>
    <pivotField axis="axisCol" showAll="0">
      <items count="3">
        <item x="0"/>
        <item x="1"/>
        <item t="default"/>
      </items>
    </pivotField>
  </pivotFields>
  <rowFields count="1">
    <field x="4"/>
  </rowFields>
  <rowItems count="6">
    <i>
      <x/>
    </i>
    <i>
      <x v="1"/>
    </i>
    <i>
      <x v="2"/>
    </i>
    <i>
      <x v="3"/>
    </i>
    <i>
      <x v="4"/>
    </i>
    <i t="grand">
      <x/>
    </i>
  </rowItems>
  <colFields count="1">
    <field x="13"/>
  </colFields>
  <colItems count="3">
    <i>
      <x/>
    </i>
    <i>
      <x v="1"/>
    </i>
    <i t="grand">
      <x/>
    </i>
  </colItem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3A5DFD-6B83-45B7-A536-AAC33D54C9A0}" name="sales by month"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5" firstHeaderRow="1" firstDataRow="1" firstDataCol="1"/>
  <pivotFields count="14">
    <pivotField numFmtId="164" showAll="0"/>
    <pivotField showAll="0">
      <items count="4">
        <item x="1"/>
        <item x="0"/>
        <item x="2"/>
        <item t="default"/>
      </items>
    </pivotField>
    <pivotField showAll="0">
      <items count="5">
        <item x="3"/>
        <item x="1"/>
        <item x="0"/>
        <item x="2"/>
        <item t="default"/>
      </items>
    </pivotField>
    <pivotField axis="axisRow" showAll="0" sortType="de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showAll="0"/>
    <pivotField numFmtId="165"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12">
    <i>
      <x/>
    </i>
    <i>
      <x v="5"/>
    </i>
    <i>
      <x v="10"/>
    </i>
    <i>
      <x v="1"/>
    </i>
    <i>
      <x v="3"/>
    </i>
    <i>
      <x v="8"/>
    </i>
    <i>
      <x v="9"/>
    </i>
    <i>
      <x v="6"/>
    </i>
    <i>
      <x v="4"/>
    </i>
    <i>
      <x v="7"/>
    </i>
    <i>
      <x v="2"/>
    </i>
    <i t="grand">
      <x/>
    </i>
  </rowItems>
  <colItems count="1">
    <i/>
  </colItems>
  <dataFields count="1">
    <dataField name="Sum of profit" fld="10" baseField="0" baseItem="0"/>
  </dataFields>
  <chartFormats count="5">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E2E5FA-06FA-4CB9-8D41-64D932FDCEC2}" name="sales by month"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A4" firstHeaderRow="1" firstDataRow="1" firstDataCol="0"/>
  <pivotFields count="14">
    <pivotField numFmtId="164" showAll="0"/>
    <pivotField showAll="0">
      <items count="4">
        <item x="1"/>
        <item x="0"/>
        <item x="2"/>
        <item t="default"/>
      </items>
    </pivotField>
    <pivotField showAll="0">
      <items count="5">
        <item x="3"/>
        <item x="1"/>
        <item x="0"/>
        <item x="2"/>
        <item t="default"/>
      </items>
    </pivotField>
    <pivotField showAll="0" sortType="de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showAll="0"/>
    <pivotField numFmtId="165"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profit" fld="10" baseField="0" baseItem="0"/>
  </dataFields>
  <chartFormats count="4">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21FBC11-F3DF-450E-854A-5D6E7484704D}" sourceName="Year">
  <pivotTables>
    <pivotTable tabId="19" name="Sales by region"/>
    <pivotTable tabId="28" name="sales by month"/>
    <pivotTable tabId="20" name="sales Item pivot"/>
  </pivotTables>
  <data>
    <tabular pivotCacheId="928910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A697EC-5E0A-4572-95CD-F15E6465959F}" sourceName="Region">
  <pivotTables>
    <pivotTable tabId="20" name="sales Item pivot"/>
    <pivotTable tabId="38" name="Items by region"/>
    <pivotTable tabId="25" name="sales my manager"/>
    <pivotTable tabId="42" name="sales my manager"/>
  </pivotTables>
  <data>
    <tabular pivotCacheId="92891078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DA8A9794-D249-41AD-9ADB-756DBEB3558B}" sourceName="Manager">
  <pivotTables>
    <pivotTable tabId="25" name="sales my manager"/>
    <pivotTable tabId="42" name="sales my manager"/>
  </pivotTables>
  <data>
    <tabular pivotCacheId="92891078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412EA8-73B0-42D6-A961-EFDC7053CBF6}" cache="Slicer_Year" caption="Year" rowHeight="241300"/>
  <slicer name="Year 1" xr10:uid="{2C5A0FC8-16CF-435A-973A-85BE97D6741B}" cache="Slicer_Year" caption="Year" rowHeight="241300"/>
  <slicer name="Region" xr10:uid="{1958F8B6-0390-4E2E-B3F1-29CEBD57E0BB}" cache="Slicer_Region" caption="Region" rowHeight="241300"/>
  <slicer name="Manager" xr10:uid="{E28A0E68-91B4-4A0B-A880-8A514A91A033}" cache="Slicer_Manager" caption="Manag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19057-82CA-4FA7-8B05-87178C859578}" name="Table1" displayName="Table1" ref="A1:N44" totalsRowShown="0" headerRowDxfId="13">
  <autoFilter ref="A1:N44" xr:uid="{BD7C7DBD-53F1-41E3-BA3F-97907441FC2B}"/>
  <tableColumns count="14">
    <tableColumn id="1" xr3:uid="{DA751CCD-E1AC-401C-8766-F5246A5E98E6}" name="OrderDate" dataDxfId="12"/>
    <tableColumn id="2" xr3:uid="{CDC07165-3C03-4FBB-A5EE-F3DA818C7186}" name="Region" dataDxfId="11"/>
    <tableColumn id="3" xr3:uid="{7C1800D5-6908-4C52-A609-7E315CEFB871}" name="Manager"/>
    <tableColumn id="4" xr3:uid="{DA794493-6BC0-4F75-B027-0A6A230C7FEB}" name="SalesMan" dataDxfId="10"/>
    <tableColumn id="5" xr3:uid="{E2DC34D7-53B1-441F-85C5-5527B1F5D7DB}" name="Item" dataDxfId="9"/>
    <tableColumn id="6" xr3:uid="{B1EB376E-F2EE-4171-9D8E-09A262B4D3E8}" name="Units" dataDxfId="8"/>
    <tableColumn id="7" xr3:uid="{5B11C200-58ED-4F5E-AEA8-DDE3B4A29EEE}" name="Unit_price" dataDxfId="7" dataCellStyle="Comma"/>
    <tableColumn id="8" xr3:uid="{279FFB6E-A128-4CF3-B906-658F0CE457CD}" name="Sale_amt" dataDxfId="6">
      <calculatedColumnFormula>F2*G2</calculatedColumnFormula>
    </tableColumn>
    <tableColumn id="9" xr3:uid="{2007E43E-C2B3-4780-B97E-836C27A0E5C5}" name="Unit_cost" dataDxfId="5"/>
    <tableColumn id="10" xr3:uid="{49B0C7FE-7A43-44AF-8994-6BF2718F75A8}" name="Cost_amt" dataDxfId="4">
      <calculatedColumnFormula>F2*I2</calculatedColumnFormula>
    </tableColumn>
    <tableColumn id="11" xr3:uid="{C5B85842-E548-4D65-8B45-0BEEBA608E9B}" name="profit" dataDxfId="3">
      <calculatedColumnFormula>H2-J2</calculatedColumnFormula>
    </tableColumn>
    <tableColumn id="12" xr3:uid="{4632ED0A-159C-482C-A9A5-D65CCA8B090E}" name="Day" dataDxfId="2">
      <calculatedColumnFormula>DAY(Table1[[#This Row],[OrderDate]])</calculatedColumnFormula>
    </tableColumn>
    <tableColumn id="13" xr3:uid="{77C91AC6-91FE-49BC-8438-496C6EF2A674}" name="Month" dataDxfId="1">
      <calculatedColumnFormula>TEXT(Table1[[#This Row],[OrderDate]],"mmm")</calculatedColumnFormula>
    </tableColumn>
    <tableColumn id="14" xr3:uid="{E8F42C85-2BC1-46E5-97A3-33A848B0B983}" name="Year" dataDxfId="0">
      <calculatedColumnFormula>YEAR(Table1[[#This Row],[OrderDate]])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68F3-F3C6-49E7-9566-BB3908F4CF50}">
  <dimension ref="A1:X36"/>
  <sheetViews>
    <sheetView showGridLines="0" tabSelected="1" topLeftCell="A8" workbookViewId="0">
      <selection activeCell="J30" sqref="J30"/>
    </sheetView>
  </sheetViews>
  <sheetFormatPr defaultRowHeight="14.5" x14ac:dyDescent="0.35"/>
  <cols>
    <col min="1" max="3" width="8.7265625" style="1"/>
    <col min="7" max="7" width="12.7265625" style="1" bestFit="1" customWidth="1"/>
    <col min="8" max="8" width="10.08984375" customWidth="1"/>
    <col min="10" max="10" width="12.36328125" bestFit="1" customWidth="1"/>
    <col min="11" max="11" width="12.54296875" customWidth="1"/>
  </cols>
  <sheetData>
    <row r="1" spans="1:24" ht="35" customHeight="1" x14ac:dyDescent="0.35">
      <c r="A1" s="26" t="s">
        <v>54</v>
      </c>
      <c r="B1" s="28"/>
      <c r="C1" s="28"/>
      <c r="D1" s="29"/>
      <c r="E1" s="25"/>
      <c r="F1" s="25"/>
      <c r="G1" s="25"/>
      <c r="H1" s="25"/>
      <c r="I1" s="25"/>
      <c r="J1" s="25"/>
      <c r="K1" s="25"/>
      <c r="L1" s="25"/>
      <c r="M1" s="25"/>
      <c r="N1" s="25"/>
      <c r="O1" s="25"/>
      <c r="P1" s="25"/>
      <c r="Q1" s="25"/>
      <c r="R1" s="25"/>
      <c r="S1" s="25"/>
      <c r="T1" s="25"/>
      <c r="U1" s="25"/>
      <c r="V1" s="25"/>
      <c r="W1" s="25"/>
      <c r="X1" s="25"/>
    </row>
    <row r="2" spans="1:24" ht="2" customHeight="1" x14ac:dyDescent="0.35"/>
    <row r="32" spans="4:7" x14ac:dyDescent="0.35">
      <c r="D32" t="s">
        <v>56</v>
      </c>
      <c r="F32" s="1"/>
      <c r="G32"/>
    </row>
    <row r="33" spans="4:11" x14ac:dyDescent="0.35">
      <c r="D33" t="s">
        <v>0</v>
      </c>
      <c r="E33" t="s">
        <v>57</v>
      </c>
      <c r="F33" s="1" t="s">
        <v>62</v>
      </c>
      <c r="G33" t="s">
        <v>58</v>
      </c>
      <c r="H33" t="s">
        <v>59</v>
      </c>
      <c r="I33" t="s">
        <v>61</v>
      </c>
      <c r="J33" t="s">
        <v>9</v>
      </c>
      <c r="K33" t="s">
        <v>60</v>
      </c>
    </row>
    <row r="34" spans="4:11" x14ac:dyDescent="0.35">
      <c r="D34" t="str">
        <f>IF(' sparklines Pivot'!A6="","",' sparklines Pivot'!A6)</f>
        <v>Central</v>
      </c>
      <c r="E34" s="27" t="str">
        <f>IFERROR(GETPIVOTDATA("Sale_amt",'Item sales by region'!$A$3,"Region",D34),"")</f>
        <v/>
      </c>
      <c r="F34" s="27"/>
      <c r="G34"/>
    </row>
    <row r="35" spans="4:11" x14ac:dyDescent="0.35">
      <c r="D35" s="1" t="str">
        <f>IF(' sparklines Pivot'!A7="","",' sparklines Pivot'!A7)</f>
        <v>East</v>
      </c>
      <c r="E35" s="27" t="str">
        <f>IFERROR(GETPIVOTDATA("Sale_amt",'Item sales by region'!$A$3,"Region",D35),"")</f>
        <v/>
      </c>
      <c r="F35" s="27"/>
      <c r="G35"/>
    </row>
    <row r="36" spans="4:11" x14ac:dyDescent="0.35">
      <c r="D36" s="1" t="str">
        <f>IF(' sparklines Pivot'!A8="","",' sparklines Pivot'!A8)</f>
        <v>West</v>
      </c>
      <c r="E36" s="27" t="str">
        <f>IFERROR(GETPIVOTDATA("Sale_amt",'Item sales by region'!$A$3,"Region",D36),"")</f>
        <v/>
      </c>
      <c r="F36" s="27"/>
      <c r="G36"/>
    </row>
  </sheetData>
  <conditionalFormatting sqref="E34:F36">
    <cfRule type="dataBar" priority="1">
      <dataBar>
        <cfvo type="min"/>
        <cfvo type="max"/>
        <color theme="0" tint="-0.34998626667073579"/>
      </dataBar>
      <extLst>
        <ext xmlns:x14="http://schemas.microsoft.com/office/spreadsheetml/2009/9/main" uri="{B025F937-C7B1-47D3-B67F-A62EFF666E3E}">
          <x14:id>{66E84F26-E33A-4074-B076-77D4F811EBE4}</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6E84F26-E33A-4074-B076-77D4F811EBE4}">
            <x14:dataBar minLength="0" maxLength="100" gradient="0">
              <x14:cfvo type="autoMin"/>
              <x14:cfvo type="autoMax"/>
              <x14:negativeFillColor rgb="FFFF0000"/>
              <x14:axisColor rgb="FF000000"/>
            </x14:dataBar>
          </x14:cfRule>
          <xm:sqref>E34:F36</xm:sqref>
        </x14:conditionalFormatting>
      </x14:conditionalFormattings>
    </ext>
    <ext xmlns:x14="http://schemas.microsoft.com/office/spreadsheetml/2009/9/main" uri="{05C60535-1F16-4fd2-B633-F4F36F0B64E0}">
      <x14:sparklineGroups xmlns:xm="http://schemas.microsoft.com/office/excel/2006/main">
        <x14:sparklineGroup displayEmptyCellsAs="gap" xr2:uid="{ADDB2CED-D41D-4A3B-806F-02975288F361}">
          <x14:colorSeries rgb="FFFF0000"/>
          <x14:colorNegative rgb="FFD00000"/>
          <x14:colorAxis rgb="FF000000"/>
          <x14:colorMarkers rgb="FFD00000"/>
          <x14:colorFirst rgb="FFD00000"/>
          <x14:colorLast rgb="FFD00000"/>
          <x14:colorHigh rgb="FFD00000"/>
          <x14:colorLow rgb="FFD00000"/>
          <x14:sparklines>
            <x14:sparkline>
              <xm:f>' sparklines Pivot'!B56:G56</xm:f>
              <xm:sqref>K34</xm:sqref>
            </x14:sparkline>
            <x14:sparkline>
              <xm:f>' sparklines Pivot'!B57:G57</xm:f>
              <xm:sqref>K35</xm:sqref>
            </x14:sparkline>
            <x14:sparkline>
              <xm:f>' sparklines Pivot'!B58:G58</xm:f>
              <xm:sqref>K36</xm:sqref>
            </x14:sparkline>
          </x14:sparklines>
        </x14:sparklineGroup>
        <x14:sparklineGroup displayEmptyCellsAs="gap" xr2:uid="{B327BBCF-B507-4AA3-9C1F-F8DF04B5AA55}">
          <x14:colorSeries theme="2" tint="-0.89999084444715716"/>
          <x14:colorNegative rgb="FFD00000"/>
          <x14:colorAxis rgb="FF000000"/>
          <x14:colorMarkers rgb="FFD00000"/>
          <x14:colorFirst rgb="FFD00000"/>
          <x14:colorLast rgb="FFD00000"/>
          <x14:colorHigh rgb="FFD00000"/>
          <x14:colorLow rgb="FFD00000"/>
          <x14:sparklines>
            <x14:sparkline>
              <xm:f>' sparklines Pivot'!B47:Q47</xm:f>
              <xm:sqref>J34</xm:sqref>
            </x14:sparkline>
            <x14:sparkline>
              <xm:f>' sparklines Pivot'!B48:Q48</xm:f>
              <xm:sqref>J35</xm:sqref>
            </x14:sparkline>
            <x14:sparkline>
              <xm:f>' sparklines Pivot'!B49:Q49</xm:f>
              <xm:sqref>J36</xm:sqref>
            </x14:sparkline>
          </x14:sparklines>
        </x14:sparklineGroup>
        <x14:sparklineGroup displayEmptyCellsAs="gap" xr2:uid="{9DDDAF1B-4720-4C40-89C4-F69DE9E82077}">
          <x14:colorSeries theme="9" tint="-0.499984740745262"/>
          <x14:colorNegative rgb="FFD00000"/>
          <x14:colorAxis rgb="FF000000"/>
          <x14:colorMarkers rgb="FFD00000"/>
          <x14:colorFirst rgb="FFD00000"/>
          <x14:colorLast rgb="FFD00000"/>
          <x14:colorHigh rgb="FFD00000"/>
          <x14:colorLow rgb="FFD00000"/>
          <x14:sparklines>
            <x14:sparkline>
              <xm:f>' sparklines Pivot'!B37:Q37</xm:f>
              <xm:sqref>I34</xm:sqref>
            </x14:sparkline>
            <x14:sparkline>
              <xm:f>' sparklines Pivot'!B38:Q38</xm:f>
              <xm:sqref>I35</xm:sqref>
            </x14:sparkline>
            <x14:sparkline>
              <xm:f>' sparklines Pivot'!B39:Q39</xm:f>
              <xm:sqref>I36</xm:sqref>
            </x14:sparkline>
          </x14:sparklines>
        </x14:sparklineGroup>
        <x14:sparklineGroup displayEmptyCellsAs="gap" xr2:uid="{35A50D1B-B65C-4452-B5F5-BE871AC7C095}">
          <x14:colorSeries rgb="FF7030A0"/>
          <x14:colorNegative rgb="FFD00000"/>
          <x14:colorAxis rgb="FF000000"/>
          <x14:colorMarkers rgb="FFD00000"/>
          <x14:colorFirst rgb="FFD00000"/>
          <x14:colorLast rgb="FFD00000"/>
          <x14:colorHigh rgb="FFD00000"/>
          <x14:colorLow rgb="FFD00000"/>
          <x14:sparklines>
            <x14:sparkline>
              <xm:f>' sparklines Pivot'!B27:H27</xm:f>
              <xm:sqref>H34</xm:sqref>
            </x14:sparkline>
            <x14:sparkline>
              <xm:f>' sparklines Pivot'!B28:H28</xm:f>
              <xm:sqref>H35</xm:sqref>
            </x14:sparkline>
            <x14:sparkline>
              <xm:f>' sparklines Pivot'!B29:H29</xm:f>
              <xm:sqref>H36</xm:sqref>
            </x14:sparkline>
          </x14:sparklines>
        </x14:sparklineGroup>
        <x14:sparklineGroup displayEmptyCellsAs="gap" xr2:uid="{4F66E218-F93B-4875-9AC0-92E9EA6544C9}">
          <x14:colorSeries theme="9" tint="-0.249977111117893"/>
          <x14:colorNegative rgb="FFD00000"/>
          <x14:colorAxis rgb="FF000000"/>
          <x14:colorMarkers rgb="FFD00000"/>
          <x14:colorFirst rgb="FFD00000"/>
          <x14:colorLast rgb="FFD00000"/>
          <x14:colorHigh rgb="FFD00000"/>
          <x14:colorLow rgb="FFD00000"/>
          <x14:sparklines>
            <x14:sparkline>
              <xm:f>' sparklines Pivot'!B17:L17</xm:f>
              <xm:sqref>G34</xm:sqref>
            </x14:sparkline>
            <x14:sparkline>
              <xm:f>' sparklines Pivot'!B18:L18</xm:f>
              <xm:sqref>G35</xm:sqref>
            </x14:sparkline>
            <x14:sparkline>
              <xm:f>' sparklines Pivot'!B19:L19</xm:f>
              <xm:sqref>G36</xm:sqref>
            </x14:sparkline>
          </x14:sparklines>
        </x14:sparklineGroup>
        <x14:sparklineGroup displayEmptyCellsAs="gap" xr2:uid="{03EC87C8-4A22-4472-BCED-241AEC168483}">
          <x14:colorSeries rgb="FF376092"/>
          <x14:colorNegative rgb="FFD00000"/>
          <x14:colorAxis rgb="FF000000"/>
          <x14:colorMarkers rgb="FFD00000"/>
          <x14:colorFirst rgb="FFD00000"/>
          <x14:colorLast rgb="FFD00000"/>
          <x14:colorHigh rgb="FFD00000"/>
          <x14:colorLow rgb="FFD00000"/>
          <x14:sparklines>
            <x14:sparkline>
              <xm:f>' sparklines Pivot'!B6:AD6</xm:f>
              <xm:sqref>F34</xm:sqref>
            </x14:sparkline>
            <x14:sparkline>
              <xm:f>' sparklines Pivot'!B7:AD7</xm:f>
              <xm:sqref>F35</xm:sqref>
            </x14:sparkline>
            <x14:sparkline>
              <xm:f>' sparklines Pivot'!B8:AD8</xm:f>
              <xm:sqref>F36</xm:sqref>
            </x14:sparkline>
          </x14:sparklines>
        </x14:sparklineGroup>
      </x14:sparklineGroup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83FF5-E9AA-4633-97F4-92D4BEAAF444}">
  <dimension ref="A3:B15"/>
  <sheetViews>
    <sheetView workbookViewId="0">
      <selection activeCell="I3" sqref="I3"/>
    </sheetView>
  </sheetViews>
  <sheetFormatPr defaultRowHeight="14.5" x14ac:dyDescent="0.35"/>
  <cols>
    <col min="1" max="2" width="11.81640625" style="1" bestFit="1" customWidth="1"/>
    <col min="3" max="3" width="10.81640625" style="1" bestFit="1" customWidth="1"/>
    <col min="4" max="4" width="9.6328125" style="1" bestFit="1" customWidth="1"/>
    <col min="5" max="5" width="12.90625" style="1" bestFit="1" customWidth="1"/>
    <col min="6" max="6" width="9.08984375" style="1" bestFit="1" customWidth="1"/>
    <col min="7" max="7" width="10.7265625" style="1" bestFit="1" customWidth="1"/>
    <col min="8" max="16384" width="8.7265625" style="1"/>
  </cols>
  <sheetData>
    <row r="3" spans="1:2" x14ac:dyDescent="0.35">
      <c r="A3" t="s">
        <v>51</v>
      </c>
      <c r="B3"/>
    </row>
    <row r="4" spans="1:2" x14ac:dyDescent="0.35">
      <c r="A4" s="23">
        <v>226687</v>
      </c>
      <c r="B4"/>
    </row>
    <row r="5" spans="1:2" x14ac:dyDescent="0.35">
      <c r="A5"/>
      <c r="B5"/>
    </row>
    <row r="6" spans="1:2" x14ac:dyDescent="0.35">
      <c r="A6"/>
      <c r="B6"/>
    </row>
    <row r="7" spans="1:2" x14ac:dyDescent="0.35">
      <c r="A7"/>
      <c r="B7"/>
    </row>
    <row r="8" spans="1:2" x14ac:dyDescent="0.35">
      <c r="A8"/>
      <c r="B8"/>
    </row>
    <row r="9" spans="1:2" x14ac:dyDescent="0.35">
      <c r="A9"/>
      <c r="B9"/>
    </row>
    <row r="10" spans="1:2" x14ac:dyDescent="0.35">
      <c r="A10"/>
      <c r="B10"/>
    </row>
    <row r="11" spans="1:2" x14ac:dyDescent="0.35">
      <c r="A11"/>
      <c r="B11"/>
    </row>
    <row r="12" spans="1:2" x14ac:dyDescent="0.35">
      <c r="A12"/>
      <c r="B12"/>
    </row>
    <row r="13" spans="1:2" x14ac:dyDescent="0.35">
      <c r="A13"/>
      <c r="B13"/>
    </row>
    <row r="14" spans="1:2" x14ac:dyDescent="0.35">
      <c r="A14"/>
      <c r="B14"/>
    </row>
    <row r="15" spans="1:2" x14ac:dyDescent="0.35">
      <c r="A15"/>
      <c r="B15"/>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2B0C7-9F54-4989-A073-EF7AFD513A28}">
  <dimension ref="A1:AB58"/>
  <sheetViews>
    <sheetView topLeftCell="A35" workbookViewId="0">
      <selection activeCell="A6" sqref="A6"/>
    </sheetView>
  </sheetViews>
  <sheetFormatPr defaultRowHeight="14.5" x14ac:dyDescent="0.35"/>
  <cols>
    <col min="1" max="1" width="14.90625" style="1" bestFit="1" customWidth="1"/>
    <col min="2" max="2" width="16" style="1" customWidth="1"/>
    <col min="3" max="3" width="6.1796875" style="1" customWidth="1"/>
    <col min="4" max="4" width="7.54296875" style="1" customWidth="1"/>
    <col min="5" max="5" width="6.6328125" style="1" bestFit="1" customWidth="1"/>
    <col min="6" max="6" width="6.81640625" style="1" bestFit="1" customWidth="1"/>
    <col min="7" max="7" width="7" style="1" customWidth="1"/>
    <col min="8" max="9" width="5.81640625" style="1" bestFit="1" customWidth="1"/>
    <col min="10" max="10" width="6.6328125" style="1" bestFit="1" customWidth="1"/>
    <col min="11" max="11" width="5.81640625" style="1" bestFit="1" customWidth="1"/>
    <col min="12" max="12" width="4.81640625" style="1" bestFit="1" customWidth="1"/>
    <col min="13" max="13" width="5.81640625" style="1" bestFit="1" customWidth="1"/>
    <col min="14" max="14" width="6.6328125" style="1" bestFit="1" customWidth="1"/>
    <col min="15" max="15" width="5.81640625" style="1" bestFit="1" customWidth="1"/>
    <col min="16" max="16" width="4.81640625" style="1" bestFit="1" customWidth="1"/>
    <col min="17" max="17" width="5.81640625" style="1" bestFit="1" customWidth="1"/>
    <col min="18" max="18" width="6.81640625" style="1" bestFit="1" customWidth="1"/>
    <col min="19" max="19" width="3.81640625" style="1" bestFit="1" customWidth="1"/>
    <col min="20" max="20" width="6.81640625" style="1" bestFit="1" customWidth="1"/>
    <col min="21" max="21" width="4.81640625" style="1" bestFit="1" customWidth="1"/>
    <col min="22" max="23" width="5.81640625" style="1" bestFit="1" customWidth="1"/>
    <col min="24" max="24" width="4.81640625" style="1" bestFit="1" customWidth="1"/>
    <col min="25" max="25" width="5.81640625" style="1" bestFit="1" customWidth="1"/>
    <col min="26" max="26" width="10.7265625" style="1" bestFit="1" customWidth="1"/>
    <col min="27" max="27" width="9.54296875" style="1" bestFit="1" customWidth="1"/>
    <col min="28" max="28" width="10.7265625" style="1" bestFit="1" customWidth="1"/>
    <col min="29" max="16384" width="8.7265625" style="1"/>
  </cols>
  <sheetData>
    <row r="1" spans="1:28" x14ac:dyDescent="0.35">
      <c r="A1" s="21" t="s">
        <v>1</v>
      </c>
      <c r="B1" s="1" t="s">
        <v>55</v>
      </c>
    </row>
    <row r="3" spans="1:28" x14ac:dyDescent="0.35">
      <c r="A3" s="21" t="s">
        <v>38</v>
      </c>
      <c r="B3" s="21" t="s">
        <v>53</v>
      </c>
      <c r="C3"/>
      <c r="D3"/>
      <c r="E3"/>
      <c r="F3"/>
      <c r="G3"/>
      <c r="H3"/>
      <c r="I3"/>
      <c r="J3"/>
      <c r="K3"/>
      <c r="L3"/>
      <c r="M3"/>
      <c r="N3"/>
      <c r="O3"/>
      <c r="P3"/>
      <c r="Q3"/>
      <c r="R3"/>
      <c r="S3"/>
      <c r="T3"/>
      <c r="U3"/>
      <c r="V3"/>
      <c r="W3"/>
      <c r="X3"/>
      <c r="Y3"/>
      <c r="Z3"/>
      <c r="AA3"/>
      <c r="AB3"/>
    </row>
    <row r="4" spans="1:28" x14ac:dyDescent="0.35">
      <c r="A4"/>
      <c r="B4" s="1">
        <v>2018</v>
      </c>
      <c r="C4"/>
      <c r="D4"/>
      <c r="E4"/>
      <c r="F4"/>
      <c r="G4"/>
      <c r="H4"/>
      <c r="I4"/>
      <c r="J4"/>
      <c r="K4"/>
      <c r="L4"/>
      <c r="M4"/>
      <c r="N4" s="1">
        <v>2019</v>
      </c>
      <c r="O4"/>
      <c r="P4"/>
      <c r="Q4"/>
      <c r="R4"/>
      <c r="S4"/>
      <c r="T4"/>
      <c r="U4"/>
      <c r="V4"/>
      <c r="W4"/>
      <c r="X4"/>
      <c r="Y4"/>
      <c r="Z4"/>
      <c r="AA4"/>
      <c r="AB4"/>
    </row>
    <row r="5" spans="1:28" x14ac:dyDescent="0.35">
      <c r="A5" s="21" t="s">
        <v>37</v>
      </c>
      <c r="B5" s="1" t="s">
        <v>39</v>
      </c>
      <c r="C5" s="1" t="s">
        <v>40</v>
      </c>
      <c r="D5" s="1" t="s">
        <v>41</v>
      </c>
      <c r="E5" s="1" t="s">
        <v>42</v>
      </c>
      <c r="F5" s="1" t="s">
        <v>43</v>
      </c>
      <c r="G5" s="1" t="s">
        <v>44</v>
      </c>
      <c r="H5" s="1" t="s">
        <v>45</v>
      </c>
      <c r="I5" s="1" t="s">
        <v>46</v>
      </c>
      <c r="J5" s="1" t="s">
        <v>47</v>
      </c>
      <c r="K5" s="1" t="s">
        <v>48</v>
      </c>
      <c r="L5" s="1" t="s">
        <v>49</v>
      </c>
      <c r="M5" s="1" t="s">
        <v>50</v>
      </c>
      <c r="N5" s="1" t="s">
        <v>39</v>
      </c>
      <c r="O5" s="1" t="s">
        <v>40</v>
      </c>
      <c r="P5" s="1" t="s">
        <v>41</v>
      </c>
      <c r="Q5" s="1" t="s">
        <v>42</v>
      </c>
      <c r="R5" s="1" t="s">
        <v>43</v>
      </c>
      <c r="S5" s="1" t="s">
        <v>44</v>
      </c>
      <c r="T5" s="1" t="s">
        <v>45</v>
      </c>
      <c r="U5" s="1" t="s">
        <v>46</v>
      </c>
      <c r="V5" s="1" t="s">
        <v>47</v>
      </c>
      <c r="W5" s="1" t="s">
        <v>48</v>
      </c>
      <c r="X5" s="1" t="s">
        <v>49</v>
      </c>
      <c r="Y5" s="1" t="s">
        <v>50</v>
      </c>
      <c r="Z5"/>
      <c r="AA5"/>
      <c r="AB5"/>
    </row>
    <row r="6" spans="1:28" x14ac:dyDescent="0.35">
      <c r="A6" s="22" t="s">
        <v>5</v>
      </c>
      <c r="B6" s="23">
        <v>25000</v>
      </c>
      <c r="C6" s="23">
        <v>49203</v>
      </c>
      <c r="D6" s="23"/>
      <c r="E6" s="23">
        <v>89850</v>
      </c>
      <c r="F6" s="23">
        <v>107820</v>
      </c>
      <c r="G6" s="23">
        <v>107820</v>
      </c>
      <c r="H6" s="23"/>
      <c r="I6" s="23"/>
      <c r="J6" s="23">
        <v>250</v>
      </c>
      <c r="K6" s="23">
        <v>14000</v>
      </c>
      <c r="L6" s="23">
        <v>5616</v>
      </c>
      <c r="M6" s="23">
        <v>80266</v>
      </c>
      <c r="N6" s="23">
        <v>23000</v>
      </c>
      <c r="O6" s="23">
        <v>43500</v>
      </c>
      <c r="P6" s="23">
        <v>2925</v>
      </c>
      <c r="Q6" s="23">
        <v>79068</v>
      </c>
      <c r="R6" s="23">
        <v>103494</v>
      </c>
      <c r="S6" s="23">
        <v>625</v>
      </c>
      <c r="T6" s="23">
        <v>3217.5</v>
      </c>
      <c r="U6" s="23">
        <v>2457</v>
      </c>
      <c r="V6" s="23">
        <v>8386</v>
      </c>
      <c r="W6" s="23">
        <v>16772</v>
      </c>
      <c r="X6" s="23">
        <v>5500</v>
      </c>
      <c r="Y6" s="23">
        <v>61000</v>
      </c>
      <c r="Z6"/>
      <c r="AA6"/>
      <c r="AB6"/>
    </row>
    <row r="7" spans="1:28" x14ac:dyDescent="0.35">
      <c r="A7" s="22" t="s">
        <v>7</v>
      </c>
      <c r="B7" s="23">
        <v>113810</v>
      </c>
      <c r="C7" s="23"/>
      <c r="D7" s="23"/>
      <c r="E7" s="23">
        <v>30000</v>
      </c>
      <c r="F7" s="23"/>
      <c r="G7" s="23">
        <v>30000</v>
      </c>
      <c r="H7" s="23">
        <v>55000</v>
      </c>
      <c r="I7" s="23">
        <v>41930</v>
      </c>
      <c r="J7" s="23">
        <v>936</v>
      </c>
      <c r="K7" s="23">
        <v>14400</v>
      </c>
      <c r="L7" s="23">
        <v>3375</v>
      </c>
      <c r="M7" s="23">
        <v>4329</v>
      </c>
      <c r="N7" s="23"/>
      <c r="O7" s="23">
        <v>2000</v>
      </c>
      <c r="P7" s="23"/>
      <c r="Q7" s="23">
        <v>21600</v>
      </c>
      <c r="R7" s="23"/>
      <c r="S7" s="23"/>
      <c r="T7" s="23">
        <v>3627</v>
      </c>
      <c r="U7" s="23"/>
      <c r="V7" s="23"/>
      <c r="W7" s="23"/>
      <c r="X7" s="23"/>
      <c r="Y7" s="23"/>
      <c r="Z7"/>
      <c r="AA7"/>
      <c r="AB7"/>
    </row>
    <row r="8" spans="1:28" x14ac:dyDescent="0.35">
      <c r="A8" s="22" t="s">
        <v>6</v>
      </c>
      <c r="B8" s="23"/>
      <c r="C8" s="23"/>
      <c r="D8" s="23">
        <v>67088</v>
      </c>
      <c r="E8" s="23"/>
      <c r="F8" s="23">
        <v>38336</v>
      </c>
      <c r="G8" s="23"/>
      <c r="H8" s="23"/>
      <c r="I8" s="23"/>
      <c r="J8" s="23"/>
      <c r="K8" s="23"/>
      <c r="L8" s="23"/>
      <c r="M8" s="23"/>
      <c r="N8" s="23"/>
      <c r="O8" s="23"/>
      <c r="P8" s="23">
        <v>3500</v>
      </c>
      <c r="Q8" s="23"/>
      <c r="R8" s="23"/>
      <c r="S8" s="23"/>
      <c r="T8" s="23"/>
      <c r="U8" s="23">
        <v>375</v>
      </c>
      <c r="V8" s="23">
        <v>17100</v>
      </c>
      <c r="W8" s="23">
        <v>28500</v>
      </c>
      <c r="X8" s="23"/>
      <c r="Y8" s="23"/>
      <c r="Z8"/>
      <c r="AA8"/>
      <c r="AB8"/>
    </row>
    <row r="9" spans="1:28" x14ac:dyDescent="0.35">
      <c r="A9"/>
      <c r="B9"/>
      <c r="C9"/>
      <c r="D9"/>
      <c r="E9"/>
      <c r="F9"/>
      <c r="G9"/>
      <c r="H9"/>
      <c r="I9"/>
      <c r="J9"/>
      <c r="K9"/>
      <c r="L9"/>
      <c r="M9"/>
      <c r="N9"/>
      <c r="O9"/>
      <c r="P9"/>
      <c r="Q9"/>
      <c r="R9"/>
      <c r="S9"/>
      <c r="T9"/>
      <c r="U9"/>
      <c r="V9"/>
      <c r="W9"/>
      <c r="X9"/>
      <c r="Y9"/>
      <c r="Z9"/>
      <c r="AA9"/>
      <c r="AB9"/>
    </row>
    <row r="12" spans="1:28" x14ac:dyDescent="0.35">
      <c r="A12" s="21" t="s">
        <v>1</v>
      </c>
      <c r="B12" s="1" t="s">
        <v>10</v>
      </c>
    </row>
    <row r="14" spans="1:28" x14ac:dyDescent="0.35">
      <c r="A14" s="21" t="s">
        <v>38</v>
      </c>
      <c r="B14" s="21" t="s">
        <v>53</v>
      </c>
      <c r="C14"/>
      <c r="D14"/>
      <c r="E14"/>
      <c r="F14"/>
      <c r="G14"/>
      <c r="H14"/>
      <c r="I14"/>
      <c r="J14"/>
      <c r="K14"/>
      <c r="L14"/>
      <c r="M14"/>
      <c r="N14"/>
      <c r="O14"/>
      <c r="P14"/>
      <c r="Q14"/>
      <c r="R14"/>
      <c r="S14"/>
      <c r="T14"/>
      <c r="U14"/>
      <c r="V14"/>
      <c r="W14"/>
      <c r="X14"/>
      <c r="Y14"/>
    </row>
    <row r="15" spans="1:28" x14ac:dyDescent="0.35">
      <c r="A15"/>
      <c r="B15" s="1">
        <v>2018</v>
      </c>
      <c r="C15"/>
      <c r="D15"/>
      <c r="E15" s="1">
        <v>2019</v>
      </c>
      <c r="F15"/>
      <c r="G15"/>
      <c r="H15"/>
      <c r="I15"/>
      <c r="J15"/>
      <c r="K15"/>
      <c r="L15"/>
      <c r="M15"/>
      <c r="N15"/>
      <c r="O15"/>
      <c r="P15"/>
      <c r="Q15"/>
      <c r="R15"/>
      <c r="S15"/>
      <c r="T15"/>
      <c r="U15"/>
      <c r="V15"/>
      <c r="W15"/>
      <c r="X15"/>
      <c r="Y15"/>
    </row>
    <row r="16" spans="1:28" x14ac:dyDescent="0.35">
      <c r="A16" s="21" t="s">
        <v>37</v>
      </c>
      <c r="B16" s="1" t="s">
        <v>40</v>
      </c>
      <c r="C16" s="1" t="s">
        <v>48</v>
      </c>
      <c r="D16" s="1" t="s">
        <v>49</v>
      </c>
      <c r="E16" s="1" t="s">
        <v>42</v>
      </c>
      <c r="F16" s="1" t="s">
        <v>47</v>
      </c>
      <c r="G16"/>
      <c r="H16"/>
      <c r="I16"/>
      <c r="J16"/>
      <c r="K16"/>
      <c r="L16"/>
      <c r="M16"/>
      <c r="N16"/>
      <c r="O16"/>
      <c r="P16"/>
      <c r="Q16"/>
      <c r="R16"/>
      <c r="S16"/>
      <c r="T16"/>
      <c r="U16"/>
      <c r="V16"/>
      <c r="W16"/>
      <c r="X16"/>
      <c r="Y16"/>
      <c r="Z16" s="21"/>
      <c r="AA16" s="21"/>
      <c r="AB16" s="21"/>
    </row>
    <row r="17" spans="1:25" x14ac:dyDescent="0.35">
      <c r="A17" s="22" t="s">
        <v>5</v>
      </c>
      <c r="B17" s="23">
        <v>6075</v>
      </c>
      <c r="C17" s="23"/>
      <c r="D17" s="23"/>
      <c r="E17" s="23"/>
      <c r="F17" s="23"/>
      <c r="G17"/>
      <c r="H17"/>
      <c r="I17"/>
      <c r="J17"/>
      <c r="K17"/>
      <c r="L17"/>
      <c r="M17"/>
      <c r="N17"/>
      <c r="O17"/>
      <c r="P17"/>
      <c r="Q17"/>
      <c r="R17"/>
      <c r="S17"/>
      <c r="T17"/>
      <c r="U17"/>
      <c r="V17"/>
      <c r="W17"/>
      <c r="X17"/>
      <c r="Y17"/>
    </row>
    <row r="18" spans="1:25" x14ac:dyDescent="0.35">
      <c r="A18" s="22" t="s">
        <v>7</v>
      </c>
      <c r="B18" s="23"/>
      <c r="C18" s="23">
        <v>14400</v>
      </c>
      <c r="D18" s="23">
        <v>3375</v>
      </c>
      <c r="E18" s="23">
        <v>21600</v>
      </c>
      <c r="F18" s="23"/>
      <c r="G18"/>
      <c r="H18"/>
      <c r="I18"/>
      <c r="J18"/>
      <c r="K18"/>
      <c r="L18"/>
      <c r="M18"/>
      <c r="N18"/>
      <c r="O18"/>
      <c r="P18"/>
      <c r="Q18"/>
      <c r="R18"/>
      <c r="S18"/>
      <c r="T18"/>
      <c r="U18"/>
      <c r="V18"/>
      <c r="W18"/>
      <c r="X18"/>
      <c r="Y18"/>
    </row>
    <row r="19" spans="1:25" x14ac:dyDescent="0.35">
      <c r="A19" s="22" t="s">
        <v>6</v>
      </c>
      <c r="B19" s="23"/>
      <c r="C19" s="23"/>
      <c r="D19" s="23"/>
      <c r="E19" s="23"/>
      <c r="F19" s="23">
        <v>17100</v>
      </c>
      <c r="G19"/>
      <c r="H19"/>
      <c r="I19"/>
      <c r="J19"/>
      <c r="K19"/>
      <c r="L19"/>
      <c r="M19"/>
      <c r="N19"/>
      <c r="O19"/>
      <c r="P19"/>
      <c r="Q19"/>
      <c r="R19"/>
      <c r="S19"/>
      <c r="T19"/>
      <c r="U19"/>
      <c r="V19"/>
      <c r="W19"/>
      <c r="X19"/>
      <c r="Y19"/>
    </row>
    <row r="22" spans="1:25" x14ac:dyDescent="0.35">
      <c r="A22" s="21" t="s">
        <v>1</v>
      </c>
      <c r="B22" s="1" t="s">
        <v>3</v>
      </c>
    </row>
    <row r="24" spans="1:25" x14ac:dyDescent="0.35">
      <c r="A24" s="21" t="s">
        <v>38</v>
      </c>
      <c r="B24" s="21" t="s">
        <v>53</v>
      </c>
      <c r="C24"/>
      <c r="D24"/>
      <c r="E24"/>
      <c r="F24"/>
      <c r="G24"/>
      <c r="H24"/>
      <c r="I24"/>
      <c r="J24"/>
      <c r="K24"/>
      <c r="L24"/>
      <c r="M24"/>
      <c r="N24"/>
      <c r="O24"/>
      <c r="P24"/>
      <c r="Q24"/>
      <c r="R24"/>
      <c r="S24"/>
      <c r="T24"/>
      <c r="U24"/>
      <c r="V24"/>
      <c r="W24"/>
      <c r="X24"/>
      <c r="Y24"/>
    </row>
    <row r="25" spans="1:25" x14ac:dyDescent="0.35">
      <c r="A25"/>
      <c r="B25" s="1">
        <v>2018</v>
      </c>
      <c r="C25" s="1">
        <v>2019</v>
      </c>
      <c r="D25"/>
      <c r="E25"/>
      <c r="F25"/>
      <c r="G25"/>
      <c r="H25"/>
      <c r="I25"/>
      <c r="J25"/>
      <c r="K25"/>
      <c r="L25"/>
      <c r="M25"/>
      <c r="N25"/>
      <c r="O25"/>
      <c r="P25"/>
      <c r="Q25"/>
      <c r="R25"/>
      <c r="S25"/>
      <c r="T25"/>
      <c r="U25"/>
      <c r="V25"/>
      <c r="W25"/>
      <c r="X25"/>
      <c r="Y25"/>
    </row>
    <row r="26" spans="1:25" x14ac:dyDescent="0.35">
      <c r="A26" s="21" t="s">
        <v>37</v>
      </c>
      <c r="B26" s="1" t="s">
        <v>47</v>
      </c>
      <c r="C26" s="1" t="s">
        <v>44</v>
      </c>
      <c r="D26" s="1" t="s">
        <v>46</v>
      </c>
      <c r="E26"/>
      <c r="F26"/>
      <c r="G26"/>
      <c r="H26"/>
      <c r="I26"/>
      <c r="J26"/>
      <c r="K26"/>
      <c r="L26"/>
      <c r="M26"/>
      <c r="N26"/>
      <c r="O26"/>
      <c r="P26"/>
      <c r="Q26"/>
      <c r="R26"/>
      <c r="S26"/>
      <c r="T26"/>
      <c r="U26"/>
      <c r="V26"/>
      <c r="W26"/>
      <c r="X26"/>
      <c r="Y26"/>
    </row>
    <row r="27" spans="1:25" x14ac:dyDescent="0.35">
      <c r="A27" s="22" t="s">
        <v>5</v>
      </c>
      <c r="B27" s="23">
        <v>250</v>
      </c>
      <c r="C27" s="23">
        <v>625</v>
      </c>
      <c r="D27" s="23"/>
      <c r="E27"/>
      <c r="F27"/>
      <c r="G27"/>
      <c r="H27"/>
      <c r="I27"/>
      <c r="J27"/>
      <c r="K27"/>
      <c r="L27"/>
      <c r="M27"/>
      <c r="N27"/>
      <c r="O27"/>
      <c r="P27"/>
      <c r="Q27"/>
      <c r="R27"/>
      <c r="S27"/>
      <c r="T27"/>
      <c r="U27"/>
      <c r="V27"/>
      <c r="W27"/>
      <c r="X27"/>
      <c r="Y27"/>
    </row>
    <row r="28" spans="1:25" x14ac:dyDescent="0.35">
      <c r="A28" s="22" t="s">
        <v>7</v>
      </c>
      <c r="B28" s="23"/>
      <c r="C28" s="23"/>
      <c r="D28" s="23"/>
      <c r="E28"/>
      <c r="F28"/>
      <c r="G28"/>
      <c r="H28"/>
      <c r="I28"/>
      <c r="J28"/>
      <c r="K28"/>
      <c r="L28"/>
      <c r="M28"/>
      <c r="N28"/>
      <c r="O28"/>
      <c r="P28"/>
      <c r="Q28"/>
      <c r="R28"/>
      <c r="S28"/>
      <c r="T28"/>
      <c r="U28"/>
      <c r="V28"/>
      <c r="W28"/>
      <c r="X28"/>
      <c r="Y28"/>
    </row>
    <row r="29" spans="1:25" x14ac:dyDescent="0.35">
      <c r="A29" s="22" t="s">
        <v>6</v>
      </c>
      <c r="B29" s="23"/>
      <c r="C29" s="23"/>
      <c r="D29" s="23">
        <v>375</v>
      </c>
      <c r="E29"/>
      <c r="F29"/>
      <c r="G29"/>
      <c r="H29"/>
      <c r="I29"/>
      <c r="J29"/>
      <c r="K29"/>
      <c r="L29"/>
      <c r="M29"/>
      <c r="N29"/>
      <c r="O29"/>
      <c r="P29"/>
      <c r="Q29"/>
      <c r="R29"/>
      <c r="S29"/>
      <c r="T29"/>
      <c r="U29"/>
      <c r="V29"/>
      <c r="W29"/>
      <c r="X29"/>
      <c r="Y29"/>
    </row>
    <row r="32" spans="1:25" x14ac:dyDescent="0.35">
      <c r="A32" s="21" t="s">
        <v>1</v>
      </c>
      <c r="B32" s="1" t="s">
        <v>13</v>
      </c>
    </row>
    <row r="34" spans="1:25" x14ac:dyDescent="0.35">
      <c r="A34" s="21" t="s">
        <v>38</v>
      </c>
      <c r="B34" s="21" t="s">
        <v>53</v>
      </c>
      <c r="C34"/>
      <c r="D34"/>
      <c r="E34"/>
      <c r="F34"/>
      <c r="G34"/>
      <c r="H34"/>
      <c r="I34"/>
      <c r="J34"/>
      <c r="K34"/>
      <c r="L34"/>
      <c r="M34"/>
      <c r="N34"/>
      <c r="O34"/>
      <c r="P34"/>
      <c r="Q34"/>
      <c r="R34"/>
      <c r="S34"/>
      <c r="T34"/>
      <c r="U34"/>
      <c r="V34"/>
      <c r="W34"/>
      <c r="X34"/>
      <c r="Y34"/>
    </row>
    <row r="35" spans="1:25" x14ac:dyDescent="0.35">
      <c r="A35"/>
      <c r="B35" s="1">
        <v>2018</v>
      </c>
      <c r="C35"/>
      <c r="D35"/>
      <c r="E35"/>
      <c r="F35"/>
      <c r="G35" s="1">
        <v>2019</v>
      </c>
      <c r="H35"/>
      <c r="I35"/>
      <c r="J35"/>
      <c r="K35"/>
      <c r="L35"/>
      <c r="M35"/>
      <c r="N35"/>
      <c r="O35"/>
      <c r="P35"/>
      <c r="Q35"/>
      <c r="R35"/>
      <c r="S35"/>
      <c r="T35"/>
      <c r="U35"/>
      <c r="V35"/>
      <c r="W35"/>
      <c r="X35"/>
      <c r="Y35"/>
    </row>
    <row r="36" spans="1:25" x14ac:dyDescent="0.35">
      <c r="A36" s="21" t="s">
        <v>37</v>
      </c>
      <c r="B36" s="1" t="s">
        <v>39</v>
      </c>
      <c r="C36" s="1" t="s">
        <v>42</v>
      </c>
      <c r="D36" s="1" t="s">
        <v>44</v>
      </c>
      <c r="E36" s="1" t="s">
        <v>45</v>
      </c>
      <c r="F36" s="1" t="s">
        <v>48</v>
      </c>
      <c r="G36" s="1" t="s">
        <v>39</v>
      </c>
      <c r="H36" s="1" t="s">
        <v>40</v>
      </c>
      <c r="I36" s="1" t="s">
        <v>41</v>
      </c>
      <c r="J36" s="1" t="s">
        <v>43</v>
      </c>
      <c r="K36" s="1" t="s">
        <v>48</v>
      </c>
      <c r="L36" s="1" t="s">
        <v>49</v>
      </c>
      <c r="M36" s="1" t="s">
        <v>50</v>
      </c>
      <c r="N36"/>
      <c r="O36"/>
      <c r="P36"/>
      <c r="Q36"/>
      <c r="R36"/>
      <c r="S36"/>
      <c r="T36"/>
      <c r="U36"/>
      <c r="V36"/>
      <c r="W36"/>
      <c r="X36"/>
      <c r="Y36"/>
    </row>
    <row r="37" spans="1:25" x14ac:dyDescent="0.35">
      <c r="A37" s="22" t="s">
        <v>5</v>
      </c>
      <c r="B37" s="23">
        <v>25000</v>
      </c>
      <c r="C37" s="23"/>
      <c r="D37" s="23"/>
      <c r="E37" s="23"/>
      <c r="F37" s="23">
        <v>14000</v>
      </c>
      <c r="G37" s="23">
        <v>23000</v>
      </c>
      <c r="H37" s="23">
        <v>43500</v>
      </c>
      <c r="I37" s="23"/>
      <c r="J37" s="23">
        <v>40000</v>
      </c>
      <c r="K37" s="23"/>
      <c r="L37" s="23">
        <v>5500</v>
      </c>
      <c r="M37" s="23">
        <v>61000</v>
      </c>
      <c r="N37"/>
      <c r="O37"/>
      <c r="P37"/>
      <c r="Q37"/>
      <c r="R37"/>
      <c r="S37"/>
      <c r="T37"/>
      <c r="U37"/>
      <c r="V37"/>
      <c r="W37"/>
      <c r="X37"/>
      <c r="Y37"/>
    </row>
    <row r="38" spans="1:25" x14ac:dyDescent="0.35">
      <c r="A38" s="22" t="s">
        <v>7</v>
      </c>
      <c r="B38" s="23"/>
      <c r="C38" s="23">
        <v>30000</v>
      </c>
      <c r="D38" s="23">
        <v>30000</v>
      </c>
      <c r="E38" s="23">
        <v>55000</v>
      </c>
      <c r="F38" s="23"/>
      <c r="G38" s="23"/>
      <c r="H38" s="23">
        <v>2000</v>
      </c>
      <c r="I38" s="23"/>
      <c r="J38" s="23"/>
      <c r="K38" s="23"/>
      <c r="L38" s="23"/>
      <c r="M38" s="23"/>
      <c r="N38"/>
      <c r="O38"/>
      <c r="P38"/>
      <c r="Q38"/>
      <c r="R38"/>
      <c r="S38"/>
      <c r="T38"/>
      <c r="U38"/>
      <c r="V38"/>
      <c r="W38"/>
      <c r="X38"/>
      <c r="Y38"/>
    </row>
    <row r="39" spans="1:25" x14ac:dyDescent="0.35">
      <c r="A39" s="22" t="s">
        <v>6</v>
      </c>
      <c r="B39" s="23"/>
      <c r="C39" s="23"/>
      <c r="D39" s="23"/>
      <c r="E39" s="23"/>
      <c r="F39" s="23"/>
      <c r="G39" s="23"/>
      <c r="H39" s="23"/>
      <c r="I39" s="23">
        <v>3500</v>
      </c>
      <c r="J39" s="23"/>
      <c r="K39" s="23">
        <v>28500</v>
      </c>
      <c r="L39" s="23"/>
      <c r="M39" s="23"/>
      <c r="N39"/>
      <c r="O39"/>
      <c r="P39"/>
      <c r="Q39"/>
      <c r="R39"/>
      <c r="S39"/>
      <c r="T39"/>
      <c r="U39"/>
      <c r="V39"/>
      <c r="W39"/>
      <c r="X39"/>
      <c r="Y39"/>
    </row>
    <row r="42" spans="1:25" x14ac:dyDescent="0.35">
      <c r="A42" s="21" t="s">
        <v>1</v>
      </c>
      <c r="B42" s="1" t="s">
        <v>9</v>
      </c>
    </row>
    <row r="44" spans="1:25" x14ac:dyDescent="0.35">
      <c r="A44" s="21" t="s">
        <v>38</v>
      </c>
      <c r="B44" s="21" t="s">
        <v>53</v>
      </c>
      <c r="C44"/>
      <c r="D44"/>
      <c r="E44"/>
      <c r="F44"/>
      <c r="G44"/>
      <c r="H44"/>
      <c r="I44"/>
      <c r="J44"/>
      <c r="K44"/>
      <c r="L44"/>
      <c r="M44"/>
      <c r="N44"/>
      <c r="O44"/>
      <c r="P44"/>
      <c r="Q44"/>
      <c r="R44"/>
      <c r="S44"/>
      <c r="T44"/>
      <c r="U44"/>
      <c r="V44"/>
      <c r="W44"/>
      <c r="X44"/>
      <c r="Y44"/>
    </row>
    <row r="45" spans="1:25" x14ac:dyDescent="0.35">
      <c r="A45"/>
      <c r="B45" s="1">
        <v>2018</v>
      </c>
      <c r="C45"/>
      <c r="D45"/>
      <c r="E45"/>
      <c r="F45"/>
      <c r="G45"/>
      <c r="H45"/>
      <c r="I45"/>
      <c r="J45" s="1">
        <v>2019</v>
      </c>
      <c r="K45"/>
      <c r="L45"/>
      <c r="M45"/>
      <c r="N45"/>
      <c r="O45"/>
      <c r="P45"/>
      <c r="Q45"/>
      <c r="R45"/>
      <c r="S45"/>
      <c r="T45"/>
      <c r="U45"/>
      <c r="V45"/>
      <c r="W45"/>
      <c r="X45"/>
      <c r="Y45"/>
    </row>
    <row r="46" spans="1:25" x14ac:dyDescent="0.35">
      <c r="A46" s="21" t="s">
        <v>37</v>
      </c>
      <c r="B46" s="1" t="s">
        <v>39</v>
      </c>
      <c r="C46" s="1" t="s">
        <v>40</v>
      </c>
      <c r="D46" s="1" t="s">
        <v>41</v>
      </c>
      <c r="E46" s="1" t="s">
        <v>42</v>
      </c>
      <c r="F46" s="1" t="s">
        <v>43</v>
      </c>
      <c r="G46" s="1" t="s">
        <v>44</v>
      </c>
      <c r="H46" s="1" t="s">
        <v>46</v>
      </c>
      <c r="I46" s="1" t="s">
        <v>50</v>
      </c>
      <c r="J46" s="1" t="s">
        <v>42</v>
      </c>
      <c r="K46" s="1" t="s">
        <v>43</v>
      </c>
      <c r="L46" s="1" t="s">
        <v>47</v>
      </c>
      <c r="M46" s="1" t="s">
        <v>48</v>
      </c>
      <c r="N46"/>
      <c r="O46"/>
      <c r="P46"/>
      <c r="Q46"/>
      <c r="R46"/>
      <c r="S46"/>
      <c r="T46"/>
      <c r="U46"/>
      <c r="V46"/>
      <c r="W46"/>
      <c r="X46"/>
      <c r="Y46"/>
    </row>
    <row r="47" spans="1:25" x14ac:dyDescent="0.35">
      <c r="A47" s="22" t="s">
        <v>5</v>
      </c>
      <c r="B47" s="23"/>
      <c r="C47" s="23">
        <v>43128</v>
      </c>
      <c r="D47" s="23"/>
      <c r="E47" s="23">
        <v>89850</v>
      </c>
      <c r="F47" s="23">
        <v>107820</v>
      </c>
      <c r="G47" s="23">
        <v>107820</v>
      </c>
      <c r="H47" s="23"/>
      <c r="I47" s="23">
        <v>80266</v>
      </c>
      <c r="J47" s="23">
        <v>79068</v>
      </c>
      <c r="K47" s="23">
        <v>63494</v>
      </c>
      <c r="L47" s="23">
        <v>8386</v>
      </c>
      <c r="M47" s="23">
        <v>16772</v>
      </c>
      <c r="N47"/>
      <c r="O47"/>
      <c r="P47"/>
      <c r="Q47"/>
      <c r="R47"/>
      <c r="S47"/>
      <c r="T47"/>
      <c r="U47"/>
      <c r="V47"/>
      <c r="W47"/>
      <c r="X47"/>
      <c r="Y47"/>
    </row>
    <row r="48" spans="1:25" x14ac:dyDescent="0.35">
      <c r="A48" s="22" t="s">
        <v>7</v>
      </c>
      <c r="B48" s="23">
        <v>113810</v>
      </c>
      <c r="C48" s="23"/>
      <c r="D48" s="23"/>
      <c r="E48" s="23"/>
      <c r="F48" s="23"/>
      <c r="G48" s="23"/>
      <c r="H48" s="23">
        <v>41930</v>
      </c>
      <c r="I48" s="23"/>
      <c r="J48" s="23"/>
      <c r="K48" s="23"/>
      <c r="L48" s="23"/>
      <c r="M48" s="23"/>
      <c r="N48"/>
      <c r="O48"/>
      <c r="P48"/>
      <c r="Q48"/>
      <c r="R48"/>
      <c r="S48"/>
      <c r="T48"/>
      <c r="U48"/>
      <c r="V48"/>
      <c r="W48"/>
      <c r="X48"/>
      <c r="Y48"/>
    </row>
    <row r="49" spans="1:25" x14ac:dyDescent="0.35">
      <c r="A49" s="22" t="s">
        <v>6</v>
      </c>
      <c r="B49" s="23"/>
      <c r="C49" s="23"/>
      <c r="D49" s="23">
        <v>67088</v>
      </c>
      <c r="E49" s="23"/>
      <c r="F49" s="23">
        <v>38336</v>
      </c>
      <c r="G49" s="23"/>
      <c r="H49" s="23"/>
      <c r="I49" s="23"/>
      <c r="J49" s="23"/>
      <c r="K49" s="23"/>
      <c r="L49" s="23"/>
      <c r="M49" s="23"/>
      <c r="N49"/>
      <c r="O49"/>
      <c r="P49"/>
      <c r="Q49"/>
      <c r="R49"/>
      <c r="S49"/>
      <c r="T49"/>
      <c r="U49"/>
      <c r="V49"/>
      <c r="W49"/>
      <c r="X49"/>
      <c r="Y49"/>
    </row>
    <row r="51" spans="1:25" x14ac:dyDescent="0.35">
      <c r="A51" s="21" t="s">
        <v>1</v>
      </c>
      <c r="B51" s="1" t="s">
        <v>11</v>
      </c>
    </row>
    <row r="53" spans="1:25" x14ac:dyDescent="0.35">
      <c r="A53" s="21" t="s">
        <v>38</v>
      </c>
      <c r="B53" s="21" t="s">
        <v>53</v>
      </c>
      <c r="C53"/>
      <c r="D53"/>
      <c r="E53"/>
      <c r="F53"/>
      <c r="G53"/>
      <c r="H53"/>
      <c r="I53"/>
      <c r="J53"/>
      <c r="K53"/>
      <c r="L53"/>
      <c r="M53"/>
      <c r="N53"/>
      <c r="O53"/>
      <c r="P53"/>
      <c r="Q53"/>
      <c r="R53"/>
      <c r="S53"/>
      <c r="T53"/>
      <c r="U53"/>
      <c r="V53"/>
      <c r="W53"/>
      <c r="X53"/>
      <c r="Y53"/>
    </row>
    <row r="54" spans="1:25" x14ac:dyDescent="0.35">
      <c r="A54"/>
      <c r="B54" s="1">
        <v>2018</v>
      </c>
      <c r="C54"/>
      <c r="D54"/>
      <c r="E54" s="1">
        <v>2019</v>
      </c>
      <c r="F54"/>
      <c r="G54"/>
      <c r="H54"/>
      <c r="I54"/>
      <c r="J54"/>
      <c r="K54"/>
      <c r="L54"/>
      <c r="M54"/>
      <c r="N54"/>
      <c r="O54"/>
      <c r="P54"/>
      <c r="Q54"/>
      <c r="R54"/>
      <c r="S54"/>
      <c r="T54"/>
      <c r="U54"/>
      <c r="V54"/>
      <c r="W54"/>
      <c r="X54"/>
      <c r="Y54"/>
    </row>
    <row r="55" spans="1:25" x14ac:dyDescent="0.35">
      <c r="A55" s="21" t="s">
        <v>37</v>
      </c>
      <c r="B55" s="1" t="s">
        <v>47</v>
      </c>
      <c r="C55" s="1" t="s">
        <v>49</v>
      </c>
      <c r="D55" s="1" t="s">
        <v>50</v>
      </c>
      <c r="E55" s="1" t="s">
        <v>41</v>
      </c>
      <c r="F55" s="1" t="s">
        <v>45</v>
      </c>
      <c r="G55" s="1" t="s">
        <v>46</v>
      </c>
      <c r="H55"/>
      <c r="I55"/>
      <c r="J55"/>
      <c r="K55"/>
      <c r="L55"/>
      <c r="M55"/>
      <c r="N55"/>
      <c r="O55"/>
      <c r="P55"/>
      <c r="Q55"/>
      <c r="R55"/>
      <c r="S55"/>
      <c r="T55"/>
      <c r="U55"/>
      <c r="V55"/>
      <c r="W55"/>
      <c r="X55"/>
      <c r="Y55"/>
    </row>
    <row r="56" spans="1:25" x14ac:dyDescent="0.35">
      <c r="A56" s="22" t="s">
        <v>5</v>
      </c>
      <c r="B56" s="23"/>
      <c r="C56" s="23">
        <v>5616</v>
      </c>
      <c r="D56" s="23"/>
      <c r="E56" s="23">
        <v>2925</v>
      </c>
      <c r="F56" s="23">
        <v>3217.5</v>
      </c>
      <c r="G56" s="23">
        <v>2457</v>
      </c>
      <c r="H56"/>
      <c r="I56"/>
      <c r="J56"/>
      <c r="K56"/>
      <c r="L56"/>
      <c r="M56"/>
      <c r="N56"/>
      <c r="O56"/>
      <c r="P56"/>
      <c r="Q56"/>
      <c r="R56"/>
      <c r="S56"/>
      <c r="T56"/>
      <c r="U56"/>
      <c r="V56"/>
      <c r="W56"/>
      <c r="X56"/>
      <c r="Y56"/>
    </row>
    <row r="57" spans="1:25" x14ac:dyDescent="0.35">
      <c r="A57" s="22" t="s">
        <v>7</v>
      </c>
      <c r="B57" s="23">
        <v>936</v>
      </c>
      <c r="C57" s="23"/>
      <c r="D57" s="23">
        <v>4329</v>
      </c>
      <c r="E57" s="23"/>
      <c r="F57" s="23">
        <v>3627</v>
      </c>
      <c r="G57" s="23"/>
      <c r="H57"/>
      <c r="I57"/>
      <c r="J57"/>
      <c r="K57"/>
      <c r="L57"/>
      <c r="M57"/>
      <c r="N57"/>
      <c r="O57"/>
      <c r="P57"/>
      <c r="Q57"/>
      <c r="R57"/>
      <c r="S57"/>
      <c r="T57"/>
      <c r="U57"/>
      <c r="V57"/>
      <c r="W57"/>
      <c r="X57"/>
      <c r="Y57"/>
    </row>
    <row r="58" spans="1:25" x14ac:dyDescent="0.35">
      <c r="A58" s="22" t="s">
        <v>6</v>
      </c>
      <c r="B58" s="23"/>
      <c r="C58" s="23"/>
      <c r="D58" s="23"/>
      <c r="E58" s="23"/>
      <c r="F58" s="23"/>
      <c r="G58" s="23"/>
      <c r="H58"/>
      <c r="I58"/>
      <c r="J58"/>
      <c r="K58"/>
      <c r="L58"/>
      <c r="M58"/>
      <c r="N58"/>
      <c r="O58"/>
      <c r="P58"/>
      <c r="Q58"/>
      <c r="R58"/>
      <c r="S58"/>
      <c r="T58"/>
      <c r="U58"/>
      <c r="V58"/>
      <c r="W58"/>
      <c r="X58"/>
      <c r="Y5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
  <sheetViews>
    <sheetView workbookViewId="0">
      <selection activeCell="K3" sqref="K3"/>
    </sheetView>
  </sheetViews>
  <sheetFormatPr defaultColWidth="9.1796875" defaultRowHeight="14.5" x14ac:dyDescent="0.35"/>
  <cols>
    <col min="1" max="1" width="11.7265625" style="1" customWidth="1"/>
    <col min="2" max="2" width="9.1796875" style="1"/>
    <col min="3" max="3" width="15.26953125" style="7" customWidth="1"/>
    <col min="4" max="4" width="15.26953125" style="5" customWidth="1"/>
    <col min="5" max="5" width="16.81640625" style="1" customWidth="1"/>
    <col min="6" max="6" width="9.54296875" style="1" customWidth="1"/>
    <col min="7" max="7" width="12.36328125" style="1" customWidth="1"/>
    <col min="8" max="8" width="14.54296875" style="1" customWidth="1"/>
    <col min="9" max="9" width="12.26953125" style="1" customWidth="1"/>
    <col min="10" max="10" width="10.90625" style="1" customWidth="1"/>
    <col min="11" max="11" width="10.08984375" style="1" bestFit="1" customWidth="1"/>
    <col min="12" max="16384" width="9.1796875" style="1"/>
  </cols>
  <sheetData>
    <row r="1" spans="1:14" ht="15" thickBot="1" x14ac:dyDescent="0.4">
      <c r="A1" s="15" t="s">
        <v>4</v>
      </c>
      <c r="B1" s="15" t="s">
        <v>0</v>
      </c>
      <c r="C1" s="16" t="s">
        <v>25</v>
      </c>
      <c r="D1" s="15" t="s">
        <v>8</v>
      </c>
      <c r="E1" s="15" t="s">
        <v>1</v>
      </c>
      <c r="F1" s="15" t="s">
        <v>2</v>
      </c>
      <c r="G1" s="17" t="s">
        <v>12</v>
      </c>
      <c r="H1" s="15" t="s">
        <v>30</v>
      </c>
      <c r="I1" s="15" t="s">
        <v>31</v>
      </c>
      <c r="J1" s="15" t="s">
        <v>32</v>
      </c>
      <c r="K1" s="15" t="s">
        <v>33</v>
      </c>
      <c r="L1" s="15" t="s">
        <v>34</v>
      </c>
      <c r="M1" s="15" t="s">
        <v>35</v>
      </c>
      <c r="N1" s="15" t="s">
        <v>36</v>
      </c>
    </row>
    <row r="2" spans="1:14" ht="15" thickBot="1" x14ac:dyDescent="0.4">
      <c r="A2" s="2">
        <v>43106</v>
      </c>
      <c r="B2" s="3" t="s">
        <v>7</v>
      </c>
      <c r="C2" s="9" t="s">
        <v>26</v>
      </c>
      <c r="D2" s="6" t="s">
        <v>18</v>
      </c>
      <c r="E2" s="4" t="s">
        <v>9</v>
      </c>
      <c r="F2" s="3">
        <v>95</v>
      </c>
      <c r="G2" s="19">
        <v>1198</v>
      </c>
      <c r="H2" s="20">
        <f>F2*G2</f>
        <v>113810</v>
      </c>
      <c r="I2" s="20">
        <v>998</v>
      </c>
      <c r="J2" s="20">
        <f>F2*I2</f>
        <v>94810</v>
      </c>
      <c r="K2" s="20">
        <f>H2-J2</f>
        <v>19000</v>
      </c>
      <c r="L2" s="1">
        <f>DAY(Table1[[#This Row],[OrderDate]])</f>
        <v>6</v>
      </c>
      <c r="M2" s="1" t="str">
        <f>TEXT(Table1[[#This Row],[OrderDate]],"mmm")</f>
        <v>Jan</v>
      </c>
      <c r="N2" s="1">
        <f>YEAR(Table1[[#This Row],[OrderDate]])</f>
        <v>2018</v>
      </c>
    </row>
    <row r="3" spans="1:14" ht="15" thickBot="1" x14ac:dyDescent="0.4">
      <c r="A3" s="2">
        <v>43123</v>
      </c>
      <c r="B3" s="3" t="s">
        <v>5</v>
      </c>
      <c r="C3" s="9" t="s">
        <v>29</v>
      </c>
      <c r="D3" s="6" t="s">
        <v>19</v>
      </c>
      <c r="E3" s="4" t="s">
        <v>13</v>
      </c>
      <c r="F3" s="3">
        <v>50</v>
      </c>
      <c r="G3" s="19">
        <v>500</v>
      </c>
      <c r="H3" s="20">
        <f t="shared" ref="H3:H44" si="0">F3*G3</f>
        <v>25000</v>
      </c>
      <c r="I3" s="20">
        <v>399</v>
      </c>
      <c r="J3" s="20">
        <f t="shared" ref="J3:J44" si="1">F3*I3</f>
        <v>19950</v>
      </c>
      <c r="K3" s="20">
        <f t="shared" ref="K3:K44" si="2">H3-J3</f>
        <v>5050</v>
      </c>
      <c r="L3" s="1">
        <f>DAY(Table1[[#This Row],[OrderDate]])</f>
        <v>23</v>
      </c>
      <c r="M3" s="1" t="str">
        <f>TEXT(Table1[[#This Row],[OrderDate]],"mmm")</f>
        <v>Jan</v>
      </c>
      <c r="N3" s="1">
        <f>YEAR(Table1[[#This Row],[OrderDate]])</f>
        <v>2018</v>
      </c>
    </row>
    <row r="4" spans="1:14" ht="15" thickBot="1" x14ac:dyDescent="0.4">
      <c r="A4" s="2">
        <v>43140</v>
      </c>
      <c r="B4" s="3" t="s">
        <v>5</v>
      </c>
      <c r="C4" s="9" t="s">
        <v>29</v>
      </c>
      <c r="D4" s="6" t="s">
        <v>17</v>
      </c>
      <c r="E4" s="4" t="s">
        <v>9</v>
      </c>
      <c r="F4" s="3">
        <v>36</v>
      </c>
      <c r="G4" s="19">
        <v>1198</v>
      </c>
      <c r="H4" s="20">
        <f t="shared" si="0"/>
        <v>43128</v>
      </c>
      <c r="I4" s="20">
        <v>998</v>
      </c>
      <c r="J4" s="20">
        <f t="shared" si="1"/>
        <v>35928</v>
      </c>
      <c r="K4" s="20">
        <f t="shared" si="2"/>
        <v>7200</v>
      </c>
      <c r="L4" s="1">
        <f>DAY(Table1[[#This Row],[OrderDate]])</f>
        <v>9</v>
      </c>
      <c r="M4" s="1" t="str">
        <f>TEXT(Table1[[#This Row],[OrderDate]],"mmm")</f>
        <v>Feb</v>
      </c>
      <c r="N4" s="1">
        <f>YEAR(Table1[[#This Row],[OrderDate]])</f>
        <v>2018</v>
      </c>
    </row>
    <row r="5" spans="1:14" ht="15" thickBot="1" x14ac:dyDescent="0.4">
      <c r="A5" s="2">
        <v>43157</v>
      </c>
      <c r="B5" s="3" t="s">
        <v>5</v>
      </c>
      <c r="C5" s="9" t="s">
        <v>27</v>
      </c>
      <c r="D5" s="6" t="s">
        <v>15</v>
      </c>
      <c r="E5" s="4" t="s">
        <v>10</v>
      </c>
      <c r="F5" s="3">
        <v>27</v>
      </c>
      <c r="G5" s="19">
        <v>225</v>
      </c>
      <c r="H5" s="20">
        <f t="shared" si="0"/>
        <v>6075</v>
      </c>
      <c r="I5" s="20">
        <v>195</v>
      </c>
      <c r="J5" s="20">
        <f t="shared" si="1"/>
        <v>5265</v>
      </c>
      <c r="K5" s="20">
        <f t="shared" si="2"/>
        <v>810</v>
      </c>
      <c r="L5" s="1">
        <f>DAY(Table1[[#This Row],[OrderDate]])</f>
        <v>26</v>
      </c>
      <c r="M5" s="1" t="str">
        <f>TEXT(Table1[[#This Row],[OrderDate]],"mmm")</f>
        <v>Feb</v>
      </c>
      <c r="N5" s="1">
        <f>YEAR(Table1[[#This Row],[OrderDate]])</f>
        <v>2018</v>
      </c>
    </row>
    <row r="6" spans="1:14" ht="15" thickBot="1" x14ac:dyDescent="0.4">
      <c r="A6" s="2">
        <v>43174</v>
      </c>
      <c r="B6" s="3" t="s">
        <v>6</v>
      </c>
      <c r="C6" s="9" t="s">
        <v>27</v>
      </c>
      <c r="D6" s="6" t="s">
        <v>23</v>
      </c>
      <c r="E6" s="4" t="s">
        <v>9</v>
      </c>
      <c r="F6" s="3">
        <v>56</v>
      </c>
      <c r="G6" s="19">
        <v>1198</v>
      </c>
      <c r="H6" s="20">
        <f t="shared" si="0"/>
        <v>67088</v>
      </c>
      <c r="I6" s="20">
        <v>998</v>
      </c>
      <c r="J6" s="20">
        <f t="shared" si="1"/>
        <v>55888</v>
      </c>
      <c r="K6" s="20">
        <f t="shared" si="2"/>
        <v>11200</v>
      </c>
      <c r="L6" s="1">
        <f>DAY(Table1[[#This Row],[OrderDate]])</f>
        <v>15</v>
      </c>
      <c r="M6" s="1" t="str">
        <f>TEXT(Table1[[#This Row],[OrderDate]],"mmm")</f>
        <v>Mar</v>
      </c>
      <c r="N6" s="1">
        <f>YEAR(Table1[[#This Row],[OrderDate]])</f>
        <v>2018</v>
      </c>
    </row>
    <row r="7" spans="1:14" ht="15" thickBot="1" x14ac:dyDescent="0.4">
      <c r="A7" s="2">
        <v>43191</v>
      </c>
      <c r="B7" s="3" t="s">
        <v>7</v>
      </c>
      <c r="C7" s="9" t="s">
        <v>26</v>
      </c>
      <c r="D7" s="6" t="s">
        <v>18</v>
      </c>
      <c r="E7" s="4" t="s">
        <v>13</v>
      </c>
      <c r="F7" s="3">
        <v>60</v>
      </c>
      <c r="G7" s="19">
        <v>500</v>
      </c>
      <c r="H7" s="20">
        <f t="shared" si="0"/>
        <v>30000</v>
      </c>
      <c r="I7" s="20">
        <v>399</v>
      </c>
      <c r="J7" s="20">
        <f t="shared" si="1"/>
        <v>23940</v>
      </c>
      <c r="K7" s="20">
        <f t="shared" si="2"/>
        <v>6060</v>
      </c>
      <c r="L7" s="1">
        <f>DAY(Table1[[#This Row],[OrderDate]])</f>
        <v>1</v>
      </c>
      <c r="M7" s="1" t="str">
        <f>TEXT(Table1[[#This Row],[OrderDate]],"mmm")</f>
        <v>Apr</v>
      </c>
      <c r="N7" s="1">
        <f>YEAR(Table1[[#This Row],[OrderDate]])</f>
        <v>2018</v>
      </c>
    </row>
    <row r="8" spans="1:14" ht="15" thickBot="1" x14ac:dyDescent="0.4">
      <c r="A8" s="2">
        <v>43208</v>
      </c>
      <c r="B8" s="3" t="s">
        <v>5</v>
      </c>
      <c r="C8" s="8" t="s">
        <v>26</v>
      </c>
      <c r="D8" s="6" t="s">
        <v>14</v>
      </c>
      <c r="E8" s="4" t="s">
        <v>9</v>
      </c>
      <c r="F8" s="3">
        <v>75</v>
      </c>
      <c r="G8" s="19">
        <v>1198</v>
      </c>
      <c r="H8" s="20">
        <f t="shared" si="0"/>
        <v>89850</v>
      </c>
      <c r="I8" s="20">
        <v>998</v>
      </c>
      <c r="J8" s="20">
        <f t="shared" si="1"/>
        <v>74850</v>
      </c>
      <c r="K8" s="20">
        <f t="shared" si="2"/>
        <v>15000</v>
      </c>
      <c r="L8" s="1">
        <f>DAY(Table1[[#This Row],[OrderDate]])</f>
        <v>18</v>
      </c>
      <c r="M8" s="1" t="str">
        <f>TEXT(Table1[[#This Row],[OrderDate]],"mmm")</f>
        <v>Apr</v>
      </c>
      <c r="N8" s="1">
        <f>YEAR(Table1[[#This Row],[OrderDate]])</f>
        <v>2018</v>
      </c>
    </row>
    <row r="9" spans="1:14" ht="15" thickBot="1" x14ac:dyDescent="0.4">
      <c r="A9" s="2">
        <v>43225</v>
      </c>
      <c r="B9" s="3" t="s">
        <v>5</v>
      </c>
      <c r="C9" s="9" t="s">
        <v>29</v>
      </c>
      <c r="D9" s="6" t="s">
        <v>17</v>
      </c>
      <c r="E9" s="4" t="s">
        <v>9</v>
      </c>
      <c r="F9" s="3">
        <v>90</v>
      </c>
      <c r="G9" s="19">
        <v>1198</v>
      </c>
      <c r="H9" s="20">
        <f t="shared" si="0"/>
        <v>107820</v>
      </c>
      <c r="I9" s="20">
        <v>998</v>
      </c>
      <c r="J9" s="20">
        <f t="shared" si="1"/>
        <v>89820</v>
      </c>
      <c r="K9" s="20">
        <f t="shared" si="2"/>
        <v>18000</v>
      </c>
      <c r="L9" s="1">
        <f>DAY(Table1[[#This Row],[OrderDate]])</f>
        <v>5</v>
      </c>
      <c r="M9" s="1" t="str">
        <f>TEXT(Table1[[#This Row],[OrderDate]],"mmm")</f>
        <v>May</v>
      </c>
      <c r="N9" s="1">
        <f>YEAR(Table1[[#This Row],[OrderDate]])</f>
        <v>2018</v>
      </c>
    </row>
    <row r="10" spans="1:14" ht="15" thickBot="1" x14ac:dyDescent="0.4">
      <c r="A10" s="2">
        <v>43242</v>
      </c>
      <c r="B10" s="3" t="s">
        <v>6</v>
      </c>
      <c r="C10" s="11" t="s">
        <v>28</v>
      </c>
      <c r="D10" s="6" t="s">
        <v>24</v>
      </c>
      <c r="E10" s="4" t="s">
        <v>9</v>
      </c>
      <c r="F10" s="3">
        <v>32</v>
      </c>
      <c r="G10" s="19">
        <v>1198</v>
      </c>
      <c r="H10" s="20">
        <f t="shared" si="0"/>
        <v>38336</v>
      </c>
      <c r="I10" s="20">
        <v>998</v>
      </c>
      <c r="J10" s="20">
        <f t="shared" si="1"/>
        <v>31936</v>
      </c>
      <c r="K10" s="20">
        <f t="shared" si="2"/>
        <v>6400</v>
      </c>
      <c r="L10" s="1">
        <f>DAY(Table1[[#This Row],[OrderDate]])</f>
        <v>22</v>
      </c>
      <c r="M10" s="1" t="str">
        <f>TEXT(Table1[[#This Row],[OrderDate]],"mmm")</f>
        <v>May</v>
      </c>
      <c r="N10" s="1">
        <f>YEAR(Table1[[#This Row],[OrderDate]])</f>
        <v>2018</v>
      </c>
    </row>
    <row r="11" spans="1:14" ht="15" thickBot="1" x14ac:dyDescent="0.4">
      <c r="A11" s="2">
        <v>43259</v>
      </c>
      <c r="B11" s="3" t="s">
        <v>7</v>
      </c>
      <c r="C11" s="9" t="s">
        <v>26</v>
      </c>
      <c r="D11" s="6" t="s">
        <v>18</v>
      </c>
      <c r="E11" s="4" t="s">
        <v>13</v>
      </c>
      <c r="F11" s="3">
        <v>60</v>
      </c>
      <c r="G11" s="19">
        <v>500</v>
      </c>
      <c r="H11" s="20">
        <f t="shared" si="0"/>
        <v>30000</v>
      </c>
      <c r="I11" s="20">
        <v>399</v>
      </c>
      <c r="J11" s="20">
        <f t="shared" si="1"/>
        <v>23940</v>
      </c>
      <c r="K11" s="20">
        <f t="shared" si="2"/>
        <v>6060</v>
      </c>
      <c r="L11" s="1">
        <f>DAY(Table1[[#This Row],[OrderDate]])</f>
        <v>8</v>
      </c>
      <c r="M11" s="1" t="str">
        <f>TEXT(Table1[[#This Row],[OrderDate]],"mmm")</f>
        <v>Jun</v>
      </c>
      <c r="N11" s="1">
        <f>YEAR(Table1[[#This Row],[OrderDate]])</f>
        <v>2018</v>
      </c>
    </row>
    <row r="12" spans="1:14" ht="15" thickBot="1" x14ac:dyDescent="0.4">
      <c r="A12" s="2">
        <v>43276</v>
      </c>
      <c r="B12" s="3" t="s">
        <v>5</v>
      </c>
      <c r="C12" s="9" t="s">
        <v>29</v>
      </c>
      <c r="D12" s="6" t="s">
        <v>20</v>
      </c>
      <c r="E12" s="4" t="s">
        <v>9</v>
      </c>
      <c r="F12" s="3">
        <v>90</v>
      </c>
      <c r="G12" s="19">
        <v>1198</v>
      </c>
      <c r="H12" s="20">
        <f t="shared" si="0"/>
        <v>107820</v>
      </c>
      <c r="I12" s="20">
        <v>998</v>
      </c>
      <c r="J12" s="20">
        <f t="shared" si="1"/>
        <v>89820</v>
      </c>
      <c r="K12" s="20">
        <f t="shared" si="2"/>
        <v>18000</v>
      </c>
      <c r="L12" s="1">
        <f>DAY(Table1[[#This Row],[OrderDate]])</f>
        <v>25</v>
      </c>
      <c r="M12" s="1" t="str">
        <f>TEXT(Table1[[#This Row],[OrderDate]],"mmm")</f>
        <v>Jun</v>
      </c>
      <c r="N12" s="1">
        <f>YEAR(Table1[[#This Row],[OrderDate]])</f>
        <v>2018</v>
      </c>
    </row>
    <row r="13" spans="1:14" ht="15" thickBot="1" x14ac:dyDescent="0.4">
      <c r="A13" s="2">
        <v>43293</v>
      </c>
      <c r="B13" s="3" t="s">
        <v>7</v>
      </c>
      <c r="C13" s="8" t="s">
        <v>26</v>
      </c>
      <c r="D13" s="6" t="s">
        <v>16</v>
      </c>
      <c r="E13" s="4" t="s">
        <v>13</v>
      </c>
      <c r="F13" s="3">
        <v>29</v>
      </c>
      <c r="G13" s="19">
        <v>500</v>
      </c>
      <c r="H13" s="20">
        <f t="shared" si="0"/>
        <v>14500</v>
      </c>
      <c r="I13" s="20">
        <v>399</v>
      </c>
      <c r="J13" s="20">
        <f t="shared" si="1"/>
        <v>11571</v>
      </c>
      <c r="K13" s="20">
        <f t="shared" si="2"/>
        <v>2929</v>
      </c>
      <c r="L13" s="1">
        <f>DAY(Table1[[#This Row],[OrderDate]])</f>
        <v>12</v>
      </c>
      <c r="M13" s="1" t="str">
        <f>TEXT(Table1[[#This Row],[OrderDate]],"mmm")</f>
        <v>Jul</v>
      </c>
      <c r="N13" s="1">
        <f>YEAR(Table1[[#This Row],[OrderDate]])</f>
        <v>2018</v>
      </c>
    </row>
    <row r="14" spans="1:14" ht="15" thickBot="1" x14ac:dyDescent="0.4">
      <c r="A14" s="2">
        <v>43310</v>
      </c>
      <c r="B14" s="3" t="s">
        <v>7</v>
      </c>
      <c r="C14" s="11" t="s">
        <v>28</v>
      </c>
      <c r="D14" s="6" t="s">
        <v>21</v>
      </c>
      <c r="E14" s="4" t="s">
        <v>13</v>
      </c>
      <c r="F14" s="3">
        <v>81</v>
      </c>
      <c r="G14" s="19">
        <v>500</v>
      </c>
      <c r="H14" s="20">
        <f t="shared" si="0"/>
        <v>40500</v>
      </c>
      <c r="I14" s="20">
        <v>399</v>
      </c>
      <c r="J14" s="20">
        <f t="shared" si="1"/>
        <v>32319</v>
      </c>
      <c r="K14" s="20">
        <f t="shared" si="2"/>
        <v>8181</v>
      </c>
      <c r="L14" s="1">
        <f>DAY(Table1[[#This Row],[OrderDate]])</f>
        <v>29</v>
      </c>
      <c r="M14" s="1" t="str">
        <f>TEXT(Table1[[#This Row],[OrderDate]],"mmm")</f>
        <v>Jul</v>
      </c>
      <c r="N14" s="1">
        <f>YEAR(Table1[[#This Row],[OrderDate]])</f>
        <v>2018</v>
      </c>
    </row>
    <row r="15" spans="1:14" ht="15" thickBot="1" x14ac:dyDescent="0.4">
      <c r="A15" s="2">
        <v>43327</v>
      </c>
      <c r="B15" s="3" t="s">
        <v>7</v>
      </c>
      <c r="C15" s="9" t="s">
        <v>26</v>
      </c>
      <c r="D15" s="6" t="s">
        <v>18</v>
      </c>
      <c r="E15" s="4" t="s">
        <v>9</v>
      </c>
      <c r="F15" s="3">
        <v>35</v>
      </c>
      <c r="G15" s="19">
        <v>1198</v>
      </c>
      <c r="H15" s="20">
        <f t="shared" si="0"/>
        <v>41930</v>
      </c>
      <c r="I15" s="20">
        <v>998</v>
      </c>
      <c r="J15" s="20">
        <f t="shared" si="1"/>
        <v>34930</v>
      </c>
      <c r="K15" s="20">
        <f t="shared" si="2"/>
        <v>7000</v>
      </c>
      <c r="L15" s="1">
        <f>DAY(Table1[[#This Row],[OrderDate]])</f>
        <v>15</v>
      </c>
      <c r="M15" s="1" t="str">
        <f>TEXT(Table1[[#This Row],[OrderDate]],"mmm")</f>
        <v>Aug</v>
      </c>
      <c r="N15" s="1">
        <f>YEAR(Table1[[#This Row],[OrderDate]])</f>
        <v>2018</v>
      </c>
    </row>
    <row r="16" spans="1:14" ht="15" thickBot="1" x14ac:dyDescent="0.4">
      <c r="A16" s="2">
        <v>43344</v>
      </c>
      <c r="B16" s="3" t="s">
        <v>5</v>
      </c>
      <c r="C16" s="11" t="s">
        <v>28</v>
      </c>
      <c r="D16" s="6" t="s">
        <v>22</v>
      </c>
      <c r="E16" s="4" t="s">
        <v>3</v>
      </c>
      <c r="F16" s="3">
        <v>2</v>
      </c>
      <c r="G16" s="19">
        <v>125</v>
      </c>
      <c r="H16" s="20">
        <f t="shared" si="0"/>
        <v>250</v>
      </c>
      <c r="I16" s="20">
        <v>100</v>
      </c>
      <c r="J16" s="20">
        <f t="shared" si="1"/>
        <v>200</v>
      </c>
      <c r="K16" s="20">
        <f t="shared" si="2"/>
        <v>50</v>
      </c>
      <c r="L16" s="1">
        <f>DAY(Table1[[#This Row],[OrderDate]])</f>
        <v>1</v>
      </c>
      <c r="M16" s="1" t="str">
        <f>TEXT(Table1[[#This Row],[OrderDate]],"mmm")</f>
        <v>Sep</v>
      </c>
      <c r="N16" s="1">
        <f>YEAR(Table1[[#This Row],[OrderDate]])</f>
        <v>2018</v>
      </c>
    </row>
    <row r="17" spans="1:14" ht="15" thickBot="1" x14ac:dyDescent="0.4">
      <c r="A17" s="2">
        <v>43361</v>
      </c>
      <c r="B17" s="3" t="s">
        <v>7</v>
      </c>
      <c r="C17" s="12" t="s">
        <v>26</v>
      </c>
      <c r="D17" s="6" t="s">
        <v>18</v>
      </c>
      <c r="E17" s="4" t="s">
        <v>11</v>
      </c>
      <c r="F17" s="3">
        <v>16</v>
      </c>
      <c r="G17" s="19">
        <v>58.5</v>
      </c>
      <c r="H17" s="20">
        <f t="shared" si="0"/>
        <v>936</v>
      </c>
      <c r="I17" s="20">
        <v>53.5</v>
      </c>
      <c r="J17" s="20">
        <f t="shared" si="1"/>
        <v>856</v>
      </c>
      <c r="K17" s="20">
        <f t="shared" si="2"/>
        <v>80</v>
      </c>
      <c r="L17" s="1">
        <f>DAY(Table1[[#This Row],[OrderDate]])</f>
        <v>18</v>
      </c>
      <c r="M17" s="1" t="str">
        <f>TEXT(Table1[[#This Row],[OrderDate]],"mmm")</f>
        <v>Sep</v>
      </c>
      <c r="N17" s="1">
        <f>YEAR(Table1[[#This Row],[OrderDate]])</f>
        <v>2018</v>
      </c>
    </row>
    <row r="18" spans="1:14" ht="15" thickBot="1" x14ac:dyDescent="0.4">
      <c r="A18" s="2">
        <v>43378</v>
      </c>
      <c r="B18" s="3" t="s">
        <v>5</v>
      </c>
      <c r="C18" s="12" t="s">
        <v>29</v>
      </c>
      <c r="D18" s="6" t="s">
        <v>20</v>
      </c>
      <c r="E18" s="4" t="s">
        <v>13</v>
      </c>
      <c r="F18" s="3">
        <v>28</v>
      </c>
      <c r="G18" s="19">
        <v>500</v>
      </c>
      <c r="H18" s="20">
        <f t="shared" si="0"/>
        <v>14000</v>
      </c>
      <c r="I18" s="20">
        <v>399</v>
      </c>
      <c r="J18" s="20">
        <f t="shared" si="1"/>
        <v>11172</v>
      </c>
      <c r="K18" s="20">
        <f t="shared" si="2"/>
        <v>2828</v>
      </c>
      <c r="L18" s="1">
        <f>DAY(Table1[[#This Row],[OrderDate]])</f>
        <v>5</v>
      </c>
      <c r="M18" s="1" t="str">
        <f>TEXT(Table1[[#This Row],[OrderDate]],"mmm")</f>
        <v>Oct</v>
      </c>
      <c r="N18" s="1">
        <f>YEAR(Table1[[#This Row],[OrderDate]])</f>
        <v>2018</v>
      </c>
    </row>
    <row r="19" spans="1:14" ht="15" thickBot="1" x14ac:dyDescent="0.4">
      <c r="A19" s="2">
        <v>43395</v>
      </c>
      <c r="B19" s="3" t="s">
        <v>7</v>
      </c>
      <c r="C19" s="12" t="s">
        <v>26</v>
      </c>
      <c r="D19" s="6" t="s">
        <v>18</v>
      </c>
      <c r="E19" s="4" t="s">
        <v>10</v>
      </c>
      <c r="F19" s="3">
        <v>64</v>
      </c>
      <c r="G19" s="19">
        <v>225</v>
      </c>
      <c r="H19" s="20">
        <f t="shared" si="0"/>
        <v>14400</v>
      </c>
      <c r="I19" s="20">
        <v>195</v>
      </c>
      <c r="J19" s="20">
        <f t="shared" si="1"/>
        <v>12480</v>
      </c>
      <c r="K19" s="20">
        <f t="shared" si="2"/>
        <v>1920</v>
      </c>
      <c r="L19" s="1">
        <f>DAY(Table1[[#This Row],[OrderDate]])</f>
        <v>22</v>
      </c>
      <c r="M19" s="1" t="str">
        <f>TEXT(Table1[[#This Row],[OrderDate]],"mmm")</f>
        <v>Oct</v>
      </c>
      <c r="N19" s="1">
        <f>YEAR(Table1[[#This Row],[OrderDate]])</f>
        <v>2018</v>
      </c>
    </row>
    <row r="20" spans="1:14" ht="15" thickBot="1" x14ac:dyDescent="0.4">
      <c r="A20" s="2">
        <v>43412</v>
      </c>
      <c r="B20" s="3" t="s">
        <v>7</v>
      </c>
      <c r="C20" s="10" t="s">
        <v>28</v>
      </c>
      <c r="D20" s="6" t="s">
        <v>21</v>
      </c>
      <c r="E20" s="4" t="s">
        <v>10</v>
      </c>
      <c r="F20" s="3">
        <v>15</v>
      </c>
      <c r="G20" s="19">
        <v>225</v>
      </c>
      <c r="H20" s="20">
        <f t="shared" si="0"/>
        <v>3375</v>
      </c>
      <c r="I20" s="20">
        <v>195</v>
      </c>
      <c r="J20" s="20">
        <f t="shared" si="1"/>
        <v>2925</v>
      </c>
      <c r="K20" s="20">
        <f t="shared" si="2"/>
        <v>450</v>
      </c>
      <c r="L20" s="1">
        <f>DAY(Table1[[#This Row],[OrderDate]])</f>
        <v>8</v>
      </c>
      <c r="M20" s="1" t="str">
        <f>TEXT(Table1[[#This Row],[OrderDate]],"mmm")</f>
        <v>Nov</v>
      </c>
      <c r="N20" s="1">
        <f>YEAR(Table1[[#This Row],[OrderDate]])</f>
        <v>2018</v>
      </c>
    </row>
    <row r="21" spans="1:14" ht="15" thickBot="1" x14ac:dyDescent="0.4">
      <c r="A21" s="2">
        <v>43429</v>
      </c>
      <c r="B21" s="3" t="s">
        <v>5</v>
      </c>
      <c r="C21" s="12" t="s">
        <v>29</v>
      </c>
      <c r="D21" s="6" t="s">
        <v>19</v>
      </c>
      <c r="E21" s="4" t="s">
        <v>11</v>
      </c>
      <c r="F21" s="3">
        <v>96</v>
      </c>
      <c r="G21" s="19">
        <v>58.5</v>
      </c>
      <c r="H21" s="20">
        <f t="shared" si="0"/>
        <v>5616</v>
      </c>
      <c r="I21" s="20">
        <v>53.5</v>
      </c>
      <c r="J21" s="20">
        <f t="shared" si="1"/>
        <v>5136</v>
      </c>
      <c r="K21" s="20">
        <f t="shared" si="2"/>
        <v>480</v>
      </c>
      <c r="L21" s="1">
        <f>DAY(Table1[[#This Row],[OrderDate]])</f>
        <v>25</v>
      </c>
      <c r="M21" s="1" t="str">
        <f>TEXT(Table1[[#This Row],[OrderDate]],"mmm")</f>
        <v>Nov</v>
      </c>
      <c r="N21" s="1">
        <f>YEAR(Table1[[#This Row],[OrderDate]])</f>
        <v>2018</v>
      </c>
    </row>
    <row r="22" spans="1:14" ht="15" thickBot="1" x14ac:dyDescent="0.4">
      <c r="A22" s="2">
        <v>43446</v>
      </c>
      <c r="B22" s="3" t="s">
        <v>5</v>
      </c>
      <c r="C22" s="10" t="s">
        <v>28</v>
      </c>
      <c r="D22" s="6" t="s">
        <v>22</v>
      </c>
      <c r="E22" s="4" t="s">
        <v>9</v>
      </c>
      <c r="F22" s="3">
        <v>67</v>
      </c>
      <c r="G22" s="19">
        <v>1198</v>
      </c>
      <c r="H22" s="20">
        <f t="shared" si="0"/>
        <v>80266</v>
      </c>
      <c r="I22" s="20">
        <v>998</v>
      </c>
      <c r="J22" s="20">
        <f t="shared" si="1"/>
        <v>66866</v>
      </c>
      <c r="K22" s="20">
        <f t="shared" si="2"/>
        <v>13400</v>
      </c>
      <c r="L22" s="1">
        <f>DAY(Table1[[#This Row],[OrderDate]])</f>
        <v>12</v>
      </c>
      <c r="M22" s="1" t="str">
        <f>TEXT(Table1[[#This Row],[OrderDate]],"mmm")</f>
        <v>Dec</v>
      </c>
      <c r="N22" s="1">
        <f>YEAR(Table1[[#This Row],[OrderDate]])</f>
        <v>2018</v>
      </c>
    </row>
    <row r="23" spans="1:14" ht="15" thickBot="1" x14ac:dyDescent="0.4">
      <c r="A23" s="2">
        <v>43463</v>
      </c>
      <c r="B23" s="3" t="s">
        <v>7</v>
      </c>
      <c r="C23" s="11" t="s">
        <v>28</v>
      </c>
      <c r="D23" s="6" t="s">
        <v>21</v>
      </c>
      <c r="E23" s="4" t="s">
        <v>11</v>
      </c>
      <c r="F23" s="3">
        <v>74</v>
      </c>
      <c r="G23" s="19">
        <v>58.5</v>
      </c>
      <c r="H23" s="20">
        <f t="shared" si="0"/>
        <v>4329</v>
      </c>
      <c r="I23" s="20">
        <v>53.5</v>
      </c>
      <c r="J23" s="20">
        <f t="shared" si="1"/>
        <v>3959</v>
      </c>
      <c r="K23" s="20">
        <f t="shared" si="2"/>
        <v>370</v>
      </c>
      <c r="L23" s="1">
        <f>DAY(Table1[[#This Row],[OrderDate]])</f>
        <v>29</v>
      </c>
      <c r="M23" s="1" t="str">
        <f>TEXT(Table1[[#This Row],[OrderDate]],"mmm")</f>
        <v>Dec</v>
      </c>
      <c r="N23" s="1">
        <f>YEAR(Table1[[#This Row],[OrderDate]])</f>
        <v>2018</v>
      </c>
    </row>
    <row r="24" spans="1:14" ht="15" thickBot="1" x14ac:dyDescent="0.4">
      <c r="A24" s="2">
        <v>43480</v>
      </c>
      <c r="B24" s="3" t="s">
        <v>5</v>
      </c>
      <c r="C24" s="9" t="s">
        <v>27</v>
      </c>
      <c r="D24" s="6" t="s">
        <v>15</v>
      </c>
      <c r="E24" s="4" t="s">
        <v>13</v>
      </c>
      <c r="F24" s="3">
        <v>46</v>
      </c>
      <c r="G24" s="19">
        <v>500</v>
      </c>
      <c r="H24" s="20">
        <f t="shared" si="0"/>
        <v>23000</v>
      </c>
      <c r="I24" s="20">
        <v>399</v>
      </c>
      <c r="J24" s="20">
        <f t="shared" si="1"/>
        <v>18354</v>
      </c>
      <c r="K24" s="20">
        <f t="shared" si="2"/>
        <v>4646</v>
      </c>
      <c r="L24" s="1">
        <f>DAY(Table1[[#This Row],[OrderDate]])</f>
        <v>15</v>
      </c>
      <c r="M24" s="1" t="str">
        <f>TEXT(Table1[[#This Row],[OrderDate]],"mmm")</f>
        <v>Jan</v>
      </c>
      <c r="N24" s="1">
        <f>YEAR(Table1[[#This Row],[OrderDate]])</f>
        <v>2019</v>
      </c>
    </row>
    <row r="25" spans="1:14" ht="15" thickBot="1" x14ac:dyDescent="0.4">
      <c r="A25" s="2">
        <v>43497</v>
      </c>
      <c r="B25" s="3" t="s">
        <v>5</v>
      </c>
      <c r="C25" s="11" t="s">
        <v>28</v>
      </c>
      <c r="D25" s="6" t="s">
        <v>22</v>
      </c>
      <c r="E25" s="4" t="s">
        <v>13</v>
      </c>
      <c r="F25" s="3">
        <v>87</v>
      </c>
      <c r="G25" s="19">
        <v>500</v>
      </c>
      <c r="H25" s="20">
        <f t="shared" si="0"/>
        <v>43500</v>
      </c>
      <c r="I25" s="20">
        <v>399</v>
      </c>
      <c r="J25" s="20">
        <f t="shared" si="1"/>
        <v>34713</v>
      </c>
      <c r="K25" s="20">
        <f t="shared" si="2"/>
        <v>8787</v>
      </c>
      <c r="L25" s="1">
        <f>DAY(Table1[[#This Row],[OrderDate]])</f>
        <v>1</v>
      </c>
      <c r="M25" s="1" t="str">
        <f>TEXT(Table1[[#This Row],[OrderDate]],"mmm")</f>
        <v>Feb</v>
      </c>
      <c r="N25" s="1">
        <f>YEAR(Table1[[#This Row],[OrderDate]])</f>
        <v>2019</v>
      </c>
    </row>
    <row r="26" spans="1:14" ht="15" thickBot="1" x14ac:dyDescent="0.4">
      <c r="A26" s="2">
        <v>43514</v>
      </c>
      <c r="B26" s="3" t="s">
        <v>7</v>
      </c>
      <c r="C26" s="8" t="s">
        <v>26</v>
      </c>
      <c r="D26" s="6" t="s">
        <v>18</v>
      </c>
      <c r="E26" s="4" t="s">
        <v>13</v>
      </c>
      <c r="F26" s="3">
        <v>4</v>
      </c>
      <c r="G26" s="19">
        <v>500</v>
      </c>
      <c r="H26" s="20">
        <f t="shared" si="0"/>
        <v>2000</v>
      </c>
      <c r="I26" s="20">
        <v>399</v>
      </c>
      <c r="J26" s="20">
        <f t="shared" si="1"/>
        <v>1596</v>
      </c>
      <c r="K26" s="20">
        <f t="shared" si="2"/>
        <v>404</v>
      </c>
      <c r="L26" s="1">
        <f>DAY(Table1[[#This Row],[OrderDate]])</f>
        <v>18</v>
      </c>
      <c r="M26" s="1" t="str">
        <f>TEXT(Table1[[#This Row],[OrderDate]],"mmm")</f>
        <v>Feb</v>
      </c>
      <c r="N26" s="1">
        <f>YEAR(Table1[[#This Row],[OrderDate]])</f>
        <v>2019</v>
      </c>
    </row>
    <row r="27" spans="1:14" ht="15" thickBot="1" x14ac:dyDescent="0.4">
      <c r="A27" s="2">
        <v>43531</v>
      </c>
      <c r="B27" s="3" t="s">
        <v>6</v>
      </c>
      <c r="C27" s="9" t="s">
        <v>27</v>
      </c>
      <c r="D27" s="6" t="s">
        <v>23</v>
      </c>
      <c r="E27" s="4" t="s">
        <v>13</v>
      </c>
      <c r="F27" s="3">
        <v>7</v>
      </c>
      <c r="G27" s="19">
        <v>500</v>
      </c>
      <c r="H27" s="20">
        <f t="shared" si="0"/>
        <v>3500</v>
      </c>
      <c r="I27" s="20">
        <v>399</v>
      </c>
      <c r="J27" s="20">
        <f t="shared" si="1"/>
        <v>2793</v>
      </c>
      <c r="K27" s="20">
        <f t="shared" si="2"/>
        <v>707</v>
      </c>
      <c r="L27" s="1">
        <f>DAY(Table1[[#This Row],[OrderDate]])</f>
        <v>7</v>
      </c>
      <c r="M27" s="1" t="str">
        <f>TEXT(Table1[[#This Row],[OrderDate]],"mmm")</f>
        <v>Mar</v>
      </c>
      <c r="N27" s="1">
        <f>YEAR(Table1[[#This Row],[OrderDate]])</f>
        <v>2019</v>
      </c>
    </row>
    <row r="28" spans="1:14" ht="15" thickBot="1" x14ac:dyDescent="0.4">
      <c r="A28" s="2">
        <v>43548</v>
      </c>
      <c r="B28" s="3" t="s">
        <v>5</v>
      </c>
      <c r="C28" s="12" t="s">
        <v>29</v>
      </c>
      <c r="D28" s="6" t="s">
        <v>17</v>
      </c>
      <c r="E28" s="4" t="s">
        <v>11</v>
      </c>
      <c r="F28" s="3">
        <v>50</v>
      </c>
      <c r="G28" s="19">
        <v>58.5</v>
      </c>
      <c r="H28" s="20">
        <f t="shared" si="0"/>
        <v>2925</v>
      </c>
      <c r="I28" s="20">
        <v>53.5</v>
      </c>
      <c r="J28" s="20">
        <f t="shared" si="1"/>
        <v>2675</v>
      </c>
      <c r="K28" s="20">
        <f t="shared" si="2"/>
        <v>250</v>
      </c>
      <c r="L28" s="1">
        <f>DAY(Table1[[#This Row],[OrderDate]])</f>
        <v>24</v>
      </c>
      <c r="M28" s="1" t="str">
        <f>TEXT(Table1[[#This Row],[OrderDate]],"mmm")</f>
        <v>Mar</v>
      </c>
      <c r="N28" s="1">
        <f>YEAR(Table1[[#This Row],[OrderDate]])</f>
        <v>2019</v>
      </c>
    </row>
    <row r="29" spans="1:14" ht="15" thickBot="1" x14ac:dyDescent="0.4">
      <c r="A29" s="2">
        <v>43565</v>
      </c>
      <c r="B29" s="3" t="s">
        <v>5</v>
      </c>
      <c r="C29" s="13" t="s">
        <v>26</v>
      </c>
      <c r="D29" s="6" t="s">
        <v>14</v>
      </c>
      <c r="E29" s="4" t="s">
        <v>9</v>
      </c>
      <c r="F29" s="3">
        <v>66</v>
      </c>
      <c r="G29" s="19">
        <v>1198</v>
      </c>
      <c r="H29" s="20">
        <f t="shared" si="0"/>
        <v>79068</v>
      </c>
      <c r="I29" s="20">
        <v>998</v>
      </c>
      <c r="J29" s="20">
        <f t="shared" si="1"/>
        <v>65868</v>
      </c>
      <c r="K29" s="20">
        <f t="shared" si="2"/>
        <v>13200</v>
      </c>
      <c r="L29" s="1">
        <f>DAY(Table1[[#This Row],[OrderDate]])</f>
        <v>10</v>
      </c>
      <c r="M29" s="1" t="str">
        <f>TEXT(Table1[[#This Row],[OrderDate]],"mmm")</f>
        <v>Apr</v>
      </c>
      <c r="N29" s="1">
        <f>YEAR(Table1[[#This Row],[OrderDate]])</f>
        <v>2019</v>
      </c>
    </row>
    <row r="30" spans="1:14" ht="15" thickBot="1" x14ac:dyDescent="0.4">
      <c r="A30" s="2">
        <v>43582</v>
      </c>
      <c r="B30" s="3" t="s">
        <v>7</v>
      </c>
      <c r="C30" s="8" t="s">
        <v>26</v>
      </c>
      <c r="D30" s="6" t="s">
        <v>16</v>
      </c>
      <c r="E30" s="4" t="s">
        <v>10</v>
      </c>
      <c r="F30" s="3">
        <v>96</v>
      </c>
      <c r="G30" s="19">
        <v>225</v>
      </c>
      <c r="H30" s="20">
        <f t="shared" si="0"/>
        <v>21600</v>
      </c>
      <c r="I30" s="20">
        <v>195</v>
      </c>
      <c r="J30" s="20">
        <f t="shared" si="1"/>
        <v>18720</v>
      </c>
      <c r="K30" s="20">
        <f t="shared" si="2"/>
        <v>2880</v>
      </c>
      <c r="L30" s="1">
        <f>DAY(Table1[[#This Row],[OrderDate]])</f>
        <v>27</v>
      </c>
      <c r="M30" s="1" t="str">
        <f>TEXT(Table1[[#This Row],[OrderDate]],"mmm")</f>
        <v>Apr</v>
      </c>
      <c r="N30" s="1">
        <f>YEAR(Table1[[#This Row],[OrderDate]])</f>
        <v>2019</v>
      </c>
    </row>
    <row r="31" spans="1:14" ht="15" thickBot="1" x14ac:dyDescent="0.4">
      <c r="A31" s="2">
        <v>43599</v>
      </c>
      <c r="B31" s="3" t="s">
        <v>5</v>
      </c>
      <c r="C31" s="9" t="s">
        <v>27</v>
      </c>
      <c r="D31" s="6" t="s">
        <v>15</v>
      </c>
      <c r="E31" s="4" t="s">
        <v>9</v>
      </c>
      <c r="F31" s="3">
        <v>53</v>
      </c>
      <c r="G31" s="19">
        <v>1198</v>
      </c>
      <c r="H31" s="20">
        <f t="shared" si="0"/>
        <v>63494</v>
      </c>
      <c r="I31" s="20">
        <v>998</v>
      </c>
      <c r="J31" s="20">
        <f t="shared" si="1"/>
        <v>52894</v>
      </c>
      <c r="K31" s="20">
        <f t="shared" si="2"/>
        <v>10600</v>
      </c>
      <c r="L31" s="1">
        <f>DAY(Table1[[#This Row],[OrderDate]])</f>
        <v>14</v>
      </c>
      <c r="M31" s="1" t="str">
        <f>TEXT(Table1[[#This Row],[OrderDate]],"mmm")</f>
        <v>May</v>
      </c>
      <c r="N31" s="1">
        <f>YEAR(Table1[[#This Row],[OrderDate]])</f>
        <v>2019</v>
      </c>
    </row>
    <row r="32" spans="1:14" ht="15" thickBot="1" x14ac:dyDescent="0.4">
      <c r="A32" s="2">
        <v>43616</v>
      </c>
      <c r="B32" s="3" t="s">
        <v>5</v>
      </c>
      <c r="C32" s="9" t="s">
        <v>27</v>
      </c>
      <c r="D32" s="6" t="s">
        <v>15</v>
      </c>
      <c r="E32" s="4" t="s">
        <v>13</v>
      </c>
      <c r="F32" s="3">
        <v>80</v>
      </c>
      <c r="G32" s="19">
        <v>500</v>
      </c>
      <c r="H32" s="20">
        <f t="shared" si="0"/>
        <v>40000</v>
      </c>
      <c r="I32" s="20">
        <v>399</v>
      </c>
      <c r="J32" s="20">
        <f t="shared" si="1"/>
        <v>31920</v>
      </c>
      <c r="K32" s="20">
        <f t="shared" si="2"/>
        <v>8080</v>
      </c>
      <c r="L32" s="1">
        <f>DAY(Table1[[#This Row],[OrderDate]])</f>
        <v>31</v>
      </c>
      <c r="M32" s="1" t="str">
        <f>TEXT(Table1[[#This Row],[OrderDate]],"mmm")</f>
        <v>May</v>
      </c>
      <c r="N32" s="1">
        <f>YEAR(Table1[[#This Row],[OrderDate]])</f>
        <v>2019</v>
      </c>
    </row>
    <row r="33" spans="1:14" ht="15" thickBot="1" x14ac:dyDescent="0.4">
      <c r="A33" s="2">
        <v>43633</v>
      </c>
      <c r="B33" s="3" t="s">
        <v>5</v>
      </c>
      <c r="C33" s="9" t="s">
        <v>29</v>
      </c>
      <c r="D33" s="6" t="s">
        <v>19</v>
      </c>
      <c r="E33" s="4" t="s">
        <v>3</v>
      </c>
      <c r="F33" s="3">
        <v>5</v>
      </c>
      <c r="G33" s="19">
        <v>125</v>
      </c>
      <c r="H33" s="20">
        <f t="shared" si="0"/>
        <v>625</v>
      </c>
      <c r="I33" s="20">
        <v>100</v>
      </c>
      <c r="J33" s="20">
        <f t="shared" si="1"/>
        <v>500</v>
      </c>
      <c r="K33" s="20">
        <f t="shared" si="2"/>
        <v>125</v>
      </c>
      <c r="L33" s="1">
        <f>DAY(Table1[[#This Row],[OrderDate]])</f>
        <v>17</v>
      </c>
      <c r="M33" s="1" t="str">
        <f>TEXT(Table1[[#This Row],[OrderDate]],"mmm")</f>
        <v>Jun</v>
      </c>
      <c r="N33" s="1">
        <f>YEAR(Table1[[#This Row],[OrderDate]])</f>
        <v>2019</v>
      </c>
    </row>
    <row r="34" spans="1:14" ht="15" thickBot="1" x14ac:dyDescent="0.4">
      <c r="A34" s="2">
        <v>43650</v>
      </c>
      <c r="B34" s="3" t="s">
        <v>7</v>
      </c>
      <c r="C34" s="8" t="s">
        <v>26</v>
      </c>
      <c r="D34" s="6" t="s">
        <v>18</v>
      </c>
      <c r="E34" s="4" t="s">
        <v>11</v>
      </c>
      <c r="F34" s="3">
        <v>62</v>
      </c>
      <c r="G34" s="19">
        <v>58.5</v>
      </c>
      <c r="H34" s="20">
        <f t="shared" si="0"/>
        <v>3627</v>
      </c>
      <c r="I34" s="20">
        <v>53.5</v>
      </c>
      <c r="J34" s="20">
        <f t="shared" si="1"/>
        <v>3317</v>
      </c>
      <c r="K34" s="20">
        <f t="shared" si="2"/>
        <v>310</v>
      </c>
      <c r="L34" s="1">
        <f>DAY(Table1[[#This Row],[OrderDate]])</f>
        <v>4</v>
      </c>
      <c r="M34" s="1" t="str">
        <f>TEXT(Table1[[#This Row],[OrderDate]],"mmm")</f>
        <v>Jul</v>
      </c>
      <c r="N34" s="1">
        <f>YEAR(Table1[[#This Row],[OrderDate]])</f>
        <v>2019</v>
      </c>
    </row>
    <row r="35" spans="1:14" ht="15" thickBot="1" x14ac:dyDescent="0.4">
      <c r="A35" s="2">
        <v>43667</v>
      </c>
      <c r="B35" s="3" t="s">
        <v>5</v>
      </c>
      <c r="C35" s="9" t="s">
        <v>29</v>
      </c>
      <c r="D35" s="6" t="s">
        <v>20</v>
      </c>
      <c r="E35" s="4" t="s">
        <v>11</v>
      </c>
      <c r="F35" s="3">
        <v>55</v>
      </c>
      <c r="G35" s="19">
        <v>58.5</v>
      </c>
      <c r="H35" s="20">
        <f t="shared" si="0"/>
        <v>3217.5</v>
      </c>
      <c r="I35" s="20">
        <v>53.5</v>
      </c>
      <c r="J35" s="20">
        <f t="shared" si="1"/>
        <v>2942.5</v>
      </c>
      <c r="K35" s="20">
        <f t="shared" si="2"/>
        <v>275</v>
      </c>
      <c r="L35" s="1">
        <f>DAY(Table1[[#This Row],[OrderDate]])</f>
        <v>21</v>
      </c>
      <c r="M35" s="1" t="str">
        <f>TEXT(Table1[[#This Row],[OrderDate]],"mmm")</f>
        <v>Jul</v>
      </c>
      <c r="N35" s="1">
        <f>YEAR(Table1[[#This Row],[OrderDate]])</f>
        <v>2019</v>
      </c>
    </row>
    <row r="36" spans="1:14" ht="15" thickBot="1" x14ac:dyDescent="0.4">
      <c r="A36" s="2">
        <v>43684</v>
      </c>
      <c r="B36" s="3" t="s">
        <v>5</v>
      </c>
      <c r="C36" s="9" t="s">
        <v>29</v>
      </c>
      <c r="D36" s="6" t="s">
        <v>19</v>
      </c>
      <c r="E36" s="4" t="s">
        <v>11</v>
      </c>
      <c r="F36" s="3">
        <v>42</v>
      </c>
      <c r="G36" s="19">
        <v>58.5</v>
      </c>
      <c r="H36" s="20">
        <f t="shared" si="0"/>
        <v>2457</v>
      </c>
      <c r="I36" s="20">
        <v>53.5</v>
      </c>
      <c r="J36" s="20">
        <f t="shared" si="1"/>
        <v>2247</v>
      </c>
      <c r="K36" s="20">
        <f t="shared" si="2"/>
        <v>210</v>
      </c>
      <c r="L36" s="1">
        <f>DAY(Table1[[#This Row],[OrderDate]])</f>
        <v>7</v>
      </c>
      <c r="M36" s="1" t="str">
        <f>TEXT(Table1[[#This Row],[OrderDate]],"mmm")</f>
        <v>Aug</v>
      </c>
      <c r="N36" s="1">
        <f>YEAR(Table1[[#This Row],[OrderDate]])</f>
        <v>2019</v>
      </c>
    </row>
    <row r="37" spans="1:14" ht="15" thickBot="1" x14ac:dyDescent="0.4">
      <c r="A37" s="2">
        <v>43701</v>
      </c>
      <c r="B37" s="3" t="s">
        <v>6</v>
      </c>
      <c r="C37" s="9" t="s">
        <v>27</v>
      </c>
      <c r="D37" s="6" t="s">
        <v>23</v>
      </c>
      <c r="E37" s="4" t="s">
        <v>3</v>
      </c>
      <c r="F37" s="3">
        <v>3</v>
      </c>
      <c r="G37" s="19">
        <v>125</v>
      </c>
      <c r="H37" s="20">
        <f t="shared" si="0"/>
        <v>375</v>
      </c>
      <c r="I37" s="20">
        <v>100</v>
      </c>
      <c r="J37" s="20">
        <f t="shared" si="1"/>
        <v>300</v>
      </c>
      <c r="K37" s="20">
        <f t="shared" si="2"/>
        <v>75</v>
      </c>
      <c r="L37" s="1">
        <f>DAY(Table1[[#This Row],[OrderDate]])</f>
        <v>24</v>
      </c>
      <c r="M37" s="1" t="str">
        <f>TEXT(Table1[[#This Row],[OrderDate]],"mmm")</f>
        <v>Aug</v>
      </c>
      <c r="N37" s="1">
        <f>YEAR(Table1[[#This Row],[OrderDate]])</f>
        <v>2019</v>
      </c>
    </row>
    <row r="38" spans="1:14" ht="15" thickBot="1" x14ac:dyDescent="0.4">
      <c r="A38" s="2">
        <v>43718</v>
      </c>
      <c r="B38" s="3" t="s">
        <v>5</v>
      </c>
      <c r="C38" s="9" t="s">
        <v>27</v>
      </c>
      <c r="D38" s="6" t="s">
        <v>15</v>
      </c>
      <c r="E38" s="4" t="s">
        <v>9</v>
      </c>
      <c r="F38" s="3">
        <v>7</v>
      </c>
      <c r="G38" s="19">
        <v>1198</v>
      </c>
      <c r="H38" s="20">
        <f t="shared" si="0"/>
        <v>8386</v>
      </c>
      <c r="I38" s="20">
        <v>998</v>
      </c>
      <c r="J38" s="20">
        <f t="shared" si="1"/>
        <v>6986</v>
      </c>
      <c r="K38" s="20">
        <f t="shared" si="2"/>
        <v>1400</v>
      </c>
      <c r="L38" s="1">
        <f>DAY(Table1[[#This Row],[OrderDate]])</f>
        <v>10</v>
      </c>
      <c r="M38" s="1" t="str">
        <f>TEXT(Table1[[#This Row],[OrderDate]],"mmm")</f>
        <v>Sep</v>
      </c>
      <c r="N38" s="1">
        <f>YEAR(Table1[[#This Row],[OrderDate]])</f>
        <v>2019</v>
      </c>
    </row>
    <row r="39" spans="1:14" ht="15" thickBot="1" x14ac:dyDescent="0.4">
      <c r="A39" s="2">
        <v>43735</v>
      </c>
      <c r="B39" s="3" t="s">
        <v>6</v>
      </c>
      <c r="C39" s="9" t="s">
        <v>27</v>
      </c>
      <c r="D39" s="6" t="s">
        <v>23</v>
      </c>
      <c r="E39" s="4" t="s">
        <v>10</v>
      </c>
      <c r="F39" s="3">
        <v>76</v>
      </c>
      <c r="G39" s="19">
        <v>225</v>
      </c>
      <c r="H39" s="20">
        <f t="shared" si="0"/>
        <v>17100</v>
      </c>
      <c r="I39" s="20">
        <v>195</v>
      </c>
      <c r="J39" s="20">
        <f t="shared" si="1"/>
        <v>14820</v>
      </c>
      <c r="K39" s="20">
        <f t="shared" si="2"/>
        <v>2280</v>
      </c>
      <c r="L39" s="1">
        <f>DAY(Table1[[#This Row],[OrderDate]])</f>
        <v>27</v>
      </c>
      <c r="M39" s="1" t="str">
        <f>TEXT(Table1[[#This Row],[OrderDate]],"mmm")</f>
        <v>Sep</v>
      </c>
      <c r="N39" s="1">
        <f>YEAR(Table1[[#This Row],[OrderDate]])</f>
        <v>2019</v>
      </c>
    </row>
    <row r="40" spans="1:14" ht="15" thickBot="1" x14ac:dyDescent="0.4">
      <c r="A40" s="2">
        <v>43752</v>
      </c>
      <c r="B40" s="3" t="s">
        <v>6</v>
      </c>
      <c r="C40" s="11" t="s">
        <v>28</v>
      </c>
      <c r="D40" s="6" t="s">
        <v>24</v>
      </c>
      <c r="E40" s="4" t="s">
        <v>13</v>
      </c>
      <c r="F40" s="3">
        <v>57</v>
      </c>
      <c r="G40" s="19">
        <v>500</v>
      </c>
      <c r="H40" s="20">
        <f t="shared" si="0"/>
        <v>28500</v>
      </c>
      <c r="I40" s="20">
        <v>399</v>
      </c>
      <c r="J40" s="20">
        <f t="shared" si="1"/>
        <v>22743</v>
      </c>
      <c r="K40" s="20">
        <f t="shared" si="2"/>
        <v>5757</v>
      </c>
      <c r="L40" s="1">
        <f>DAY(Table1[[#This Row],[OrderDate]])</f>
        <v>14</v>
      </c>
      <c r="M40" s="1" t="str">
        <f>TEXT(Table1[[#This Row],[OrderDate]],"mmm")</f>
        <v>Oct</v>
      </c>
      <c r="N40" s="1">
        <f>YEAR(Table1[[#This Row],[OrderDate]])</f>
        <v>2019</v>
      </c>
    </row>
    <row r="41" spans="1:14" ht="15" thickBot="1" x14ac:dyDescent="0.4">
      <c r="A41" s="2">
        <v>43769</v>
      </c>
      <c r="B41" s="3" t="s">
        <v>5</v>
      </c>
      <c r="C41" s="8" t="s">
        <v>26</v>
      </c>
      <c r="D41" s="6" t="s">
        <v>14</v>
      </c>
      <c r="E41" s="4" t="s">
        <v>9</v>
      </c>
      <c r="F41" s="3">
        <v>14</v>
      </c>
      <c r="G41" s="19">
        <v>1198</v>
      </c>
      <c r="H41" s="20">
        <f t="shared" si="0"/>
        <v>16772</v>
      </c>
      <c r="I41" s="20">
        <v>998</v>
      </c>
      <c r="J41" s="20">
        <f t="shared" si="1"/>
        <v>13972</v>
      </c>
      <c r="K41" s="20">
        <f t="shared" si="2"/>
        <v>2800</v>
      </c>
      <c r="L41" s="1">
        <f>DAY(Table1[[#This Row],[OrderDate]])</f>
        <v>31</v>
      </c>
      <c r="M41" s="1" t="str">
        <f>TEXT(Table1[[#This Row],[OrderDate]],"mmm")</f>
        <v>Oct</v>
      </c>
      <c r="N41" s="1">
        <f>YEAR(Table1[[#This Row],[OrderDate]])</f>
        <v>2019</v>
      </c>
    </row>
    <row r="42" spans="1:14" ht="15" thickBot="1" x14ac:dyDescent="0.4">
      <c r="A42" s="2">
        <v>43786</v>
      </c>
      <c r="B42" s="3" t="s">
        <v>5</v>
      </c>
      <c r="C42" s="9" t="s">
        <v>29</v>
      </c>
      <c r="D42" s="6" t="s">
        <v>17</v>
      </c>
      <c r="E42" s="4" t="s">
        <v>13</v>
      </c>
      <c r="F42" s="3">
        <v>11</v>
      </c>
      <c r="G42" s="19">
        <v>500</v>
      </c>
      <c r="H42" s="20">
        <f t="shared" si="0"/>
        <v>5500</v>
      </c>
      <c r="I42" s="20">
        <v>399</v>
      </c>
      <c r="J42" s="20">
        <f t="shared" si="1"/>
        <v>4389</v>
      </c>
      <c r="K42" s="20">
        <f t="shared" si="2"/>
        <v>1111</v>
      </c>
      <c r="L42" s="1">
        <f>DAY(Table1[[#This Row],[OrderDate]])</f>
        <v>17</v>
      </c>
      <c r="M42" s="1" t="str">
        <f>TEXT(Table1[[#This Row],[OrderDate]],"mmm")</f>
        <v>Nov</v>
      </c>
      <c r="N42" s="1">
        <f>YEAR(Table1[[#This Row],[OrderDate]])</f>
        <v>2019</v>
      </c>
    </row>
    <row r="43" spans="1:14" ht="15" thickBot="1" x14ac:dyDescent="0.4">
      <c r="A43" s="2">
        <v>43803</v>
      </c>
      <c r="B43" s="3" t="s">
        <v>5</v>
      </c>
      <c r="C43" s="9" t="s">
        <v>29</v>
      </c>
      <c r="D43" s="6" t="s">
        <v>17</v>
      </c>
      <c r="E43" s="4" t="s">
        <v>13</v>
      </c>
      <c r="F43" s="3">
        <v>94</v>
      </c>
      <c r="G43" s="19">
        <v>500</v>
      </c>
      <c r="H43" s="20">
        <f t="shared" si="0"/>
        <v>47000</v>
      </c>
      <c r="I43" s="20">
        <v>399</v>
      </c>
      <c r="J43" s="20">
        <f t="shared" si="1"/>
        <v>37506</v>
      </c>
      <c r="K43" s="20">
        <f t="shared" si="2"/>
        <v>9494</v>
      </c>
      <c r="L43" s="1">
        <f>DAY(Table1[[#This Row],[OrderDate]])</f>
        <v>4</v>
      </c>
      <c r="M43" s="1" t="str">
        <f>TEXT(Table1[[#This Row],[OrderDate]],"mmm")</f>
        <v>Dec</v>
      </c>
      <c r="N43" s="1">
        <f>YEAR(Table1[[#This Row],[OrderDate]])</f>
        <v>2019</v>
      </c>
    </row>
    <row r="44" spans="1:14" ht="15" thickBot="1" x14ac:dyDescent="0.4">
      <c r="A44" s="2">
        <v>43820</v>
      </c>
      <c r="B44" s="3" t="s">
        <v>5</v>
      </c>
      <c r="C44" s="8" t="s">
        <v>26</v>
      </c>
      <c r="D44" s="6" t="s">
        <v>14</v>
      </c>
      <c r="E44" s="4" t="s">
        <v>13</v>
      </c>
      <c r="F44" s="3">
        <v>28</v>
      </c>
      <c r="G44" s="19">
        <v>500</v>
      </c>
      <c r="H44" s="20">
        <f t="shared" si="0"/>
        <v>14000</v>
      </c>
      <c r="I44" s="20">
        <v>399</v>
      </c>
      <c r="J44" s="20">
        <f t="shared" si="1"/>
        <v>11172</v>
      </c>
      <c r="K44" s="20">
        <f t="shared" si="2"/>
        <v>2828</v>
      </c>
      <c r="L44" s="1">
        <f>DAY(Table1[[#This Row],[OrderDate]])</f>
        <v>21</v>
      </c>
      <c r="M44" s="1" t="str">
        <f>TEXT(Table1[[#This Row],[OrderDate]],"mmm")</f>
        <v>Dec</v>
      </c>
      <c r="N44" s="1">
        <f>YEAR(Table1[[#This Row],[OrderDate]])</f>
        <v>2019</v>
      </c>
    </row>
    <row r="45" spans="1:14" x14ac:dyDescent="0.35">
      <c r="F45" s="14"/>
      <c r="G45" s="14"/>
      <c r="H45" s="14"/>
    </row>
    <row r="46" spans="1:14" x14ac:dyDescent="0.35">
      <c r="F46" s="14"/>
      <c r="G46" s="14"/>
      <c r="H46" s="14"/>
      <c r="I46" s="18"/>
      <c r="K46" s="2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0894-867D-4B79-8D49-FFF630120E92}">
  <dimension ref="A3:E31"/>
  <sheetViews>
    <sheetView workbookViewId="0">
      <selection activeCell="B4" activeCellId="1" sqref="B31:D31 B4:D4"/>
    </sheetView>
  </sheetViews>
  <sheetFormatPr defaultRowHeight="14.5" x14ac:dyDescent="0.35"/>
  <cols>
    <col min="1" max="1" width="14.90625" bestFit="1" customWidth="1"/>
    <col min="2" max="2" width="15.26953125" bestFit="1" customWidth="1"/>
    <col min="3" max="4" width="6.81640625" bestFit="1" customWidth="1"/>
    <col min="5" max="5" width="10.7265625" bestFit="1" customWidth="1"/>
  </cols>
  <sheetData>
    <row r="3" spans="1:5" x14ac:dyDescent="0.35">
      <c r="A3" s="21" t="s">
        <v>38</v>
      </c>
      <c r="B3" s="21" t="s">
        <v>53</v>
      </c>
    </row>
    <row r="4" spans="1:5" x14ac:dyDescent="0.35">
      <c r="A4" s="21" t="s">
        <v>37</v>
      </c>
      <c r="B4" s="1" t="s">
        <v>5</v>
      </c>
      <c r="C4" s="1" t="s">
        <v>7</v>
      </c>
      <c r="D4" s="1" t="s">
        <v>6</v>
      </c>
      <c r="E4" s="1" t="s">
        <v>52</v>
      </c>
    </row>
    <row r="5" spans="1:5" x14ac:dyDescent="0.35">
      <c r="A5" s="22">
        <v>2018</v>
      </c>
      <c r="B5" s="23">
        <v>479825</v>
      </c>
      <c r="C5" s="23">
        <v>293780</v>
      </c>
      <c r="D5" s="23">
        <v>105424</v>
      </c>
      <c r="E5" s="23">
        <v>879029</v>
      </c>
    </row>
    <row r="6" spans="1:5" x14ac:dyDescent="0.35">
      <c r="A6" s="24" t="s">
        <v>39</v>
      </c>
      <c r="B6" s="23">
        <v>25000</v>
      </c>
      <c r="C6" s="23">
        <v>113810</v>
      </c>
      <c r="D6" s="23"/>
      <c r="E6" s="23">
        <v>138810</v>
      </c>
    </row>
    <row r="7" spans="1:5" x14ac:dyDescent="0.35">
      <c r="A7" s="24" t="s">
        <v>40</v>
      </c>
      <c r="B7" s="23">
        <v>49203</v>
      </c>
      <c r="C7" s="23"/>
      <c r="D7" s="23"/>
      <c r="E7" s="23">
        <v>49203</v>
      </c>
    </row>
    <row r="8" spans="1:5" x14ac:dyDescent="0.35">
      <c r="A8" s="24" t="s">
        <v>41</v>
      </c>
      <c r="B8" s="23"/>
      <c r="C8" s="23"/>
      <c r="D8" s="23">
        <v>67088</v>
      </c>
      <c r="E8" s="23">
        <v>67088</v>
      </c>
    </row>
    <row r="9" spans="1:5" x14ac:dyDescent="0.35">
      <c r="A9" s="24" t="s">
        <v>42</v>
      </c>
      <c r="B9" s="23">
        <v>89850</v>
      </c>
      <c r="C9" s="23">
        <v>30000</v>
      </c>
      <c r="D9" s="23"/>
      <c r="E9" s="23">
        <v>119850</v>
      </c>
    </row>
    <row r="10" spans="1:5" x14ac:dyDescent="0.35">
      <c r="A10" s="24" t="s">
        <v>43</v>
      </c>
      <c r="B10" s="23">
        <v>107820</v>
      </c>
      <c r="C10" s="23"/>
      <c r="D10" s="23">
        <v>38336</v>
      </c>
      <c r="E10" s="23">
        <v>146156</v>
      </c>
    </row>
    <row r="11" spans="1:5" x14ac:dyDescent="0.35">
      <c r="A11" s="24" t="s">
        <v>44</v>
      </c>
      <c r="B11" s="23">
        <v>107820</v>
      </c>
      <c r="C11" s="23">
        <v>30000</v>
      </c>
      <c r="D11" s="23"/>
      <c r="E11" s="23">
        <v>137820</v>
      </c>
    </row>
    <row r="12" spans="1:5" x14ac:dyDescent="0.35">
      <c r="A12" s="24" t="s">
        <v>45</v>
      </c>
      <c r="B12" s="23"/>
      <c r="C12" s="23">
        <v>55000</v>
      </c>
      <c r="D12" s="23"/>
      <c r="E12" s="23">
        <v>55000</v>
      </c>
    </row>
    <row r="13" spans="1:5" x14ac:dyDescent="0.35">
      <c r="A13" s="24" t="s">
        <v>46</v>
      </c>
      <c r="B13" s="23"/>
      <c r="C13" s="23">
        <v>41930</v>
      </c>
      <c r="D13" s="23"/>
      <c r="E13" s="23">
        <v>41930</v>
      </c>
    </row>
    <row r="14" spans="1:5" x14ac:dyDescent="0.35">
      <c r="A14" s="24" t="s">
        <v>47</v>
      </c>
      <c r="B14" s="23">
        <v>250</v>
      </c>
      <c r="C14" s="23">
        <v>936</v>
      </c>
      <c r="D14" s="23"/>
      <c r="E14" s="23">
        <v>1186</v>
      </c>
    </row>
    <row r="15" spans="1:5" x14ac:dyDescent="0.35">
      <c r="A15" s="24" t="s">
        <v>48</v>
      </c>
      <c r="B15" s="23">
        <v>14000</v>
      </c>
      <c r="C15" s="23">
        <v>14400</v>
      </c>
      <c r="D15" s="23"/>
      <c r="E15" s="23">
        <v>28400</v>
      </c>
    </row>
    <row r="16" spans="1:5" x14ac:dyDescent="0.35">
      <c r="A16" s="24" t="s">
        <v>49</v>
      </c>
      <c r="B16" s="23">
        <v>5616</v>
      </c>
      <c r="C16" s="23">
        <v>3375</v>
      </c>
      <c r="D16" s="23"/>
      <c r="E16" s="23">
        <v>8991</v>
      </c>
    </row>
    <row r="17" spans="1:5" x14ac:dyDescent="0.35">
      <c r="A17" s="24" t="s">
        <v>50</v>
      </c>
      <c r="B17" s="23">
        <v>80266</v>
      </c>
      <c r="C17" s="23">
        <v>4329</v>
      </c>
      <c r="D17" s="23"/>
      <c r="E17" s="23">
        <v>84595</v>
      </c>
    </row>
    <row r="18" spans="1:5" x14ac:dyDescent="0.35">
      <c r="A18" s="22">
        <v>2019</v>
      </c>
      <c r="B18" s="23">
        <v>349944.5</v>
      </c>
      <c r="C18" s="23">
        <v>27227</v>
      </c>
      <c r="D18" s="23">
        <v>49475</v>
      </c>
      <c r="E18" s="23">
        <v>426646.5</v>
      </c>
    </row>
    <row r="19" spans="1:5" x14ac:dyDescent="0.35">
      <c r="A19" s="24" t="s">
        <v>39</v>
      </c>
      <c r="B19" s="23">
        <v>23000</v>
      </c>
      <c r="C19" s="23"/>
      <c r="D19" s="23"/>
      <c r="E19" s="23">
        <v>23000</v>
      </c>
    </row>
    <row r="20" spans="1:5" x14ac:dyDescent="0.35">
      <c r="A20" s="24" t="s">
        <v>40</v>
      </c>
      <c r="B20" s="23">
        <v>43500</v>
      </c>
      <c r="C20" s="23">
        <v>2000</v>
      </c>
      <c r="D20" s="23"/>
      <c r="E20" s="23">
        <v>45500</v>
      </c>
    </row>
    <row r="21" spans="1:5" x14ac:dyDescent="0.35">
      <c r="A21" s="24" t="s">
        <v>41</v>
      </c>
      <c r="B21" s="23">
        <v>2925</v>
      </c>
      <c r="C21" s="23"/>
      <c r="D21" s="23">
        <v>3500</v>
      </c>
      <c r="E21" s="23">
        <v>6425</v>
      </c>
    </row>
    <row r="22" spans="1:5" x14ac:dyDescent="0.35">
      <c r="A22" s="24" t="s">
        <v>42</v>
      </c>
      <c r="B22" s="23">
        <v>79068</v>
      </c>
      <c r="C22" s="23">
        <v>21600</v>
      </c>
      <c r="D22" s="23"/>
      <c r="E22" s="23">
        <v>100668</v>
      </c>
    </row>
    <row r="23" spans="1:5" x14ac:dyDescent="0.35">
      <c r="A23" s="24" t="s">
        <v>43</v>
      </c>
      <c r="B23" s="23">
        <v>103494</v>
      </c>
      <c r="C23" s="23"/>
      <c r="D23" s="23"/>
      <c r="E23" s="23">
        <v>103494</v>
      </c>
    </row>
    <row r="24" spans="1:5" x14ac:dyDescent="0.35">
      <c r="A24" s="24" t="s">
        <v>44</v>
      </c>
      <c r="B24" s="23">
        <v>625</v>
      </c>
      <c r="C24" s="23"/>
      <c r="D24" s="23"/>
      <c r="E24" s="23">
        <v>625</v>
      </c>
    </row>
    <row r="25" spans="1:5" x14ac:dyDescent="0.35">
      <c r="A25" s="24" t="s">
        <v>45</v>
      </c>
      <c r="B25" s="23">
        <v>3217.5</v>
      </c>
      <c r="C25" s="23">
        <v>3627</v>
      </c>
      <c r="D25" s="23"/>
      <c r="E25" s="23">
        <v>6844.5</v>
      </c>
    </row>
    <row r="26" spans="1:5" x14ac:dyDescent="0.35">
      <c r="A26" s="24" t="s">
        <v>46</v>
      </c>
      <c r="B26" s="23">
        <v>2457</v>
      </c>
      <c r="C26" s="23"/>
      <c r="D26" s="23">
        <v>375</v>
      </c>
      <c r="E26" s="23">
        <v>2832</v>
      </c>
    </row>
    <row r="27" spans="1:5" x14ac:dyDescent="0.35">
      <c r="A27" s="24" t="s">
        <v>47</v>
      </c>
      <c r="B27" s="23">
        <v>8386</v>
      </c>
      <c r="C27" s="23"/>
      <c r="D27" s="23">
        <v>17100</v>
      </c>
      <c r="E27" s="23">
        <v>25486</v>
      </c>
    </row>
    <row r="28" spans="1:5" x14ac:dyDescent="0.35">
      <c r="A28" s="24" t="s">
        <v>48</v>
      </c>
      <c r="B28" s="23">
        <v>16772</v>
      </c>
      <c r="C28" s="23"/>
      <c r="D28" s="23">
        <v>28500</v>
      </c>
      <c r="E28" s="23">
        <v>45272</v>
      </c>
    </row>
    <row r="29" spans="1:5" x14ac:dyDescent="0.35">
      <c r="A29" s="24" t="s">
        <v>49</v>
      </c>
      <c r="B29" s="23">
        <v>5500</v>
      </c>
      <c r="C29" s="23"/>
      <c r="D29" s="23"/>
      <c r="E29" s="23">
        <v>5500</v>
      </c>
    </row>
    <row r="30" spans="1:5" x14ac:dyDescent="0.35">
      <c r="A30" s="24" t="s">
        <v>50</v>
      </c>
      <c r="B30" s="23">
        <v>61000</v>
      </c>
      <c r="C30" s="23"/>
      <c r="D30" s="23"/>
      <c r="E30" s="23">
        <v>61000</v>
      </c>
    </row>
    <row r="31" spans="1:5" x14ac:dyDescent="0.35">
      <c r="A31" s="22" t="s">
        <v>52</v>
      </c>
      <c r="B31" s="23">
        <v>829769.5</v>
      </c>
      <c r="C31" s="23">
        <v>321007</v>
      </c>
      <c r="D31" s="23">
        <v>154899</v>
      </c>
      <c r="E31" s="23">
        <v>1305675.5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9CB2B-0199-440A-8D5F-293F6C6F8DAC}">
  <dimension ref="A3:E31"/>
  <sheetViews>
    <sheetView topLeftCell="A4" workbookViewId="0">
      <selection activeCell="E5" sqref="E5"/>
    </sheetView>
  </sheetViews>
  <sheetFormatPr defaultRowHeight="14.5" x14ac:dyDescent="0.35"/>
  <cols>
    <col min="1" max="1" width="14.90625" style="1" bestFit="1" customWidth="1"/>
    <col min="2" max="2" width="15.26953125" style="1" bestFit="1" customWidth="1"/>
    <col min="3" max="3" width="8.81640625" style="1" bestFit="1" customWidth="1"/>
    <col min="4" max="5" width="10.7265625" style="1" bestFit="1" customWidth="1"/>
    <col min="6" max="16384" width="8.7265625" style="1"/>
  </cols>
  <sheetData>
    <row r="3" spans="1:5" x14ac:dyDescent="0.35">
      <c r="A3" s="21" t="s">
        <v>38</v>
      </c>
      <c r="B3" s="21" t="s">
        <v>53</v>
      </c>
      <c r="C3"/>
      <c r="D3"/>
      <c r="E3"/>
    </row>
    <row r="4" spans="1:5" x14ac:dyDescent="0.35">
      <c r="A4" s="21" t="s">
        <v>37</v>
      </c>
      <c r="B4" s="1">
        <v>2018</v>
      </c>
      <c r="C4" s="1">
        <v>2019</v>
      </c>
      <c r="D4" s="1" t="s">
        <v>52</v>
      </c>
      <c r="E4"/>
    </row>
    <row r="5" spans="1:5" x14ac:dyDescent="0.35">
      <c r="A5" s="22" t="s">
        <v>3</v>
      </c>
      <c r="B5" s="23">
        <v>250</v>
      </c>
      <c r="C5" s="23">
        <v>1000</v>
      </c>
      <c r="D5" s="23">
        <v>1250</v>
      </c>
      <c r="E5"/>
    </row>
    <row r="6" spans="1:5" x14ac:dyDescent="0.35">
      <c r="A6" s="22" t="s">
        <v>11</v>
      </c>
      <c r="B6" s="23">
        <v>10881</v>
      </c>
      <c r="C6" s="23">
        <v>12226.5</v>
      </c>
      <c r="D6" s="23">
        <v>23107.5</v>
      </c>
      <c r="E6"/>
    </row>
    <row r="7" spans="1:5" x14ac:dyDescent="0.35">
      <c r="A7" s="22" t="s">
        <v>10</v>
      </c>
      <c r="B7" s="23">
        <v>23850</v>
      </c>
      <c r="C7" s="23">
        <v>38700</v>
      </c>
      <c r="D7" s="23">
        <v>62550</v>
      </c>
      <c r="E7"/>
    </row>
    <row r="8" spans="1:5" x14ac:dyDescent="0.35">
      <c r="A8" s="22" t="s">
        <v>13</v>
      </c>
      <c r="B8" s="23">
        <v>154000</v>
      </c>
      <c r="C8" s="23">
        <v>207000</v>
      </c>
      <c r="D8" s="23">
        <v>361000</v>
      </c>
      <c r="E8"/>
    </row>
    <row r="9" spans="1:5" x14ac:dyDescent="0.35">
      <c r="A9" s="22" t="s">
        <v>9</v>
      </c>
      <c r="B9" s="23">
        <v>690048</v>
      </c>
      <c r="C9" s="23">
        <v>167720</v>
      </c>
      <c r="D9" s="23">
        <v>857768</v>
      </c>
      <c r="E9"/>
    </row>
    <row r="10" spans="1:5" x14ac:dyDescent="0.35">
      <c r="A10" s="22" t="s">
        <v>52</v>
      </c>
      <c r="B10" s="23">
        <v>879029</v>
      </c>
      <c r="C10" s="23">
        <v>426646.5</v>
      </c>
      <c r="D10" s="23">
        <v>1305675.5</v>
      </c>
      <c r="E10"/>
    </row>
    <row r="11" spans="1:5" x14ac:dyDescent="0.35">
      <c r="A11"/>
      <c r="B11"/>
      <c r="C11"/>
      <c r="D11"/>
      <c r="E11"/>
    </row>
    <row r="12" spans="1:5" x14ac:dyDescent="0.35">
      <c r="A12"/>
      <c r="B12"/>
      <c r="C12"/>
      <c r="D12"/>
      <c r="E12"/>
    </row>
    <row r="13" spans="1:5" x14ac:dyDescent="0.35">
      <c r="A13"/>
      <c r="B13"/>
      <c r="C13"/>
      <c r="D13"/>
      <c r="E13"/>
    </row>
    <row r="14" spans="1:5" x14ac:dyDescent="0.35">
      <c r="A14"/>
      <c r="B14"/>
      <c r="C14"/>
      <c r="D14"/>
      <c r="E14"/>
    </row>
    <row r="15" spans="1:5" x14ac:dyDescent="0.35">
      <c r="A15"/>
      <c r="B15"/>
      <c r="C15"/>
      <c r="D15"/>
      <c r="E15"/>
    </row>
    <row r="16" spans="1:5" x14ac:dyDescent="0.35">
      <c r="A16"/>
      <c r="B16"/>
      <c r="C16"/>
      <c r="D16"/>
      <c r="E16"/>
    </row>
    <row r="17" spans="1:5" x14ac:dyDescent="0.35">
      <c r="A17"/>
      <c r="B17"/>
      <c r="C17"/>
      <c r="D17"/>
      <c r="E17"/>
    </row>
    <row r="18" spans="1:5" x14ac:dyDescent="0.35">
      <c r="A18"/>
      <c r="B18"/>
      <c r="C18"/>
      <c r="D18"/>
      <c r="E18"/>
    </row>
    <row r="19" spans="1:5" x14ac:dyDescent="0.35">
      <c r="A19"/>
      <c r="B19"/>
      <c r="C19"/>
      <c r="D19"/>
      <c r="E19"/>
    </row>
    <row r="20" spans="1:5" x14ac:dyDescent="0.35">
      <c r="A20"/>
      <c r="B20"/>
      <c r="C20"/>
      <c r="D20"/>
      <c r="E20"/>
    </row>
    <row r="21" spans="1:5" x14ac:dyDescent="0.35">
      <c r="A21"/>
      <c r="B21"/>
      <c r="C21"/>
      <c r="D21"/>
      <c r="E21"/>
    </row>
    <row r="22" spans="1:5" x14ac:dyDescent="0.35">
      <c r="A22"/>
      <c r="B22"/>
      <c r="C22"/>
      <c r="D22"/>
      <c r="E22"/>
    </row>
    <row r="23" spans="1:5" x14ac:dyDescent="0.35">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row r="29" spans="1:5" x14ac:dyDescent="0.35">
      <c r="A29"/>
      <c r="B29"/>
      <c r="C29"/>
      <c r="D29"/>
      <c r="E29"/>
    </row>
    <row r="30" spans="1:5" x14ac:dyDescent="0.35">
      <c r="A30"/>
      <c r="B30"/>
      <c r="C30"/>
      <c r="D30"/>
      <c r="E30"/>
    </row>
    <row r="31" spans="1:5" x14ac:dyDescent="0.35">
      <c r="A31"/>
      <c r="B31"/>
      <c r="C31"/>
      <c r="D31"/>
      <c r="E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C51B-567B-409E-A772-497E92DAD9BC}">
  <dimension ref="A3:G16"/>
  <sheetViews>
    <sheetView workbookViewId="0">
      <selection activeCell="F18" sqref="F18"/>
    </sheetView>
  </sheetViews>
  <sheetFormatPr defaultRowHeight="14.5" x14ac:dyDescent="0.35"/>
  <cols>
    <col min="1" max="1" width="14.90625" style="1" bestFit="1" customWidth="1"/>
    <col min="2" max="2" width="15.26953125" style="1" bestFit="1" customWidth="1"/>
    <col min="3" max="3" width="11.81640625" style="1" bestFit="1" customWidth="1"/>
    <col min="4" max="4" width="9.6328125" style="1" bestFit="1" customWidth="1"/>
    <col min="5" max="5" width="12.90625" style="1" bestFit="1" customWidth="1"/>
    <col min="6" max="6" width="9.08984375" style="1" bestFit="1" customWidth="1"/>
    <col min="7" max="7" width="10.7265625" style="1" bestFit="1" customWidth="1"/>
    <col min="8" max="16384" width="8.7265625" style="1"/>
  </cols>
  <sheetData>
    <row r="3" spans="1:7" x14ac:dyDescent="0.35">
      <c r="A3" s="21" t="s">
        <v>38</v>
      </c>
      <c r="B3" s="21" t="s">
        <v>53</v>
      </c>
      <c r="C3"/>
      <c r="D3"/>
      <c r="E3"/>
      <c r="F3"/>
      <c r="G3"/>
    </row>
    <row r="4" spans="1:7" x14ac:dyDescent="0.35">
      <c r="A4" s="21" t="s">
        <v>37</v>
      </c>
      <c r="B4" s="1" t="s">
        <v>3</v>
      </c>
      <c r="C4" s="1" t="s">
        <v>11</v>
      </c>
      <c r="D4" s="1" t="s">
        <v>10</v>
      </c>
      <c r="E4" s="1" t="s">
        <v>13</v>
      </c>
      <c r="F4" s="1" t="s">
        <v>9</v>
      </c>
      <c r="G4" s="1" t="s">
        <v>52</v>
      </c>
    </row>
    <row r="5" spans="1:7" x14ac:dyDescent="0.35">
      <c r="A5" s="22" t="s">
        <v>6</v>
      </c>
      <c r="B5" s="23">
        <v>375</v>
      </c>
      <c r="C5" s="23"/>
      <c r="D5" s="23">
        <v>17100</v>
      </c>
      <c r="E5" s="23">
        <v>32000</v>
      </c>
      <c r="F5" s="23">
        <v>105424</v>
      </c>
      <c r="G5" s="23">
        <v>154899</v>
      </c>
    </row>
    <row r="6" spans="1:7" x14ac:dyDescent="0.35">
      <c r="A6" s="24" t="s">
        <v>27</v>
      </c>
      <c r="B6" s="23">
        <v>375</v>
      </c>
      <c r="C6" s="23"/>
      <c r="D6" s="23">
        <v>17100</v>
      </c>
      <c r="E6" s="23">
        <v>3500</v>
      </c>
      <c r="F6" s="23">
        <v>67088</v>
      </c>
      <c r="G6" s="23">
        <v>88063</v>
      </c>
    </row>
    <row r="7" spans="1:7" x14ac:dyDescent="0.35">
      <c r="A7" s="24" t="s">
        <v>28</v>
      </c>
      <c r="B7" s="23"/>
      <c r="C7" s="23"/>
      <c r="D7" s="23"/>
      <c r="E7" s="23">
        <v>28500</v>
      </c>
      <c r="F7" s="23">
        <v>38336</v>
      </c>
      <c r="G7" s="23">
        <v>66836</v>
      </c>
    </row>
    <row r="8" spans="1:7" x14ac:dyDescent="0.35">
      <c r="A8" s="22" t="s">
        <v>7</v>
      </c>
      <c r="B8" s="23"/>
      <c r="C8" s="23">
        <v>8892</v>
      </c>
      <c r="D8" s="23">
        <v>39375</v>
      </c>
      <c r="E8" s="23">
        <v>117000</v>
      </c>
      <c r="F8" s="23">
        <v>155740</v>
      </c>
      <c r="G8" s="23">
        <v>321007</v>
      </c>
    </row>
    <row r="9" spans="1:7" x14ac:dyDescent="0.35">
      <c r="A9" s="24" t="s">
        <v>26</v>
      </c>
      <c r="B9" s="23"/>
      <c r="C9" s="23">
        <v>4563</v>
      </c>
      <c r="D9" s="23">
        <v>36000</v>
      </c>
      <c r="E9" s="23">
        <v>76500</v>
      </c>
      <c r="F9" s="23">
        <v>155740</v>
      </c>
      <c r="G9" s="23">
        <v>272803</v>
      </c>
    </row>
    <row r="10" spans="1:7" x14ac:dyDescent="0.35">
      <c r="A10" s="24" t="s">
        <v>28</v>
      </c>
      <c r="B10" s="23"/>
      <c r="C10" s="23">
        <v>4329</v>
      </c>
      <c r="D10" s="23">
        <v>3375</v>
      </c>
      <c r="E10" s="23">
        <v>40500</v>
      </c>
      <c r="F10" s="23"/>
      <c r="G10" s="23">
        <v>48204</v>
      </c>
    </row>
    <row r="11" spans="1:7" x14ac:dyDescent="0.35">
      <c r="A11" s="22" t="s">
        <v>5</v>
      </c>
      <c r="B11" s="23">
        <v>875</v>
      </c>
      <c r="C11" s="23">
        <v>14215.5</v>
      </c>
      <c r="D11" s="23">
        <v>6075</v>
      </c>
      <c r="E11" s="23">
        <v>212000</v>
      </c>
      <c r="F11" s="23">
        <v>596604</v>
      </c>
      <c r="G11" s="23">
        <v>829769.5</v>
      </c>
    </row>
    <row r="12" spans="1:7" x14ac:dyDescent="0.35">
      <c r="A12" s="24" t="s">
        <v>27</v>
      </c>
      <c r="B12" s="23"/>
      <c r="C12" s="23"/>
      <c r="D12" s="23">
        <v>6075</v>
      </c>
      <c r="E12" s="23">
        <v>63000</v>
      </c>
      <c r="F12" s="23">
        <v>71880</v>
      </c>
      <c r="G12" s="23">
        <v>140955</v>
      </c>
    </row>
    <row r="13" spans="1:7" x14ac:dyDescent="0.35">
      <c r="A13" s="24" t="s">
        <v>26</v>
      </c>
      <c r="B13" s="23"/>
      <c r="C13" s="23"/>
      <c r="D13" s="23"/>
      <c r="E13" s="23">
        <v>14000</v>
      </c>
      <c r="F13" s="23">
        <v>185690</v>
      </c>
      <c r="G13" s="23">
        <v>199690</v>
      </c>
    </row>
    <row r="14" spans="1:7" x14ac:dyDescent="0.35">
      <c r="A14" s="24" t="s">
        <v>29</v>
      </c>
      <c r="B14" s="23">
        <v>625</v>
      </c>
      <c r="C14" s="23">
        <v>14215.5</v>
      </c>
      <c r="D14" s="23"/>
      <c r="E14" s="23">
        <v>91500</v>
      </c>
      <c r="F14" s="23">
        <v>258768</v>
      </c>
      <c r="G14" s="23">
        <v>365108.5</v>
      </c>
    </row>
    <row r="15" spans="1:7" x14ac:dyDescent="0.35">
      <c r="A15" s="24" t="s">
        <v>28</v>
      </c>
      <c r="B15" s="23">
        <v>250</v>
      </c>
      <c r="C15" s="23"/>
      <c r="D15" s="23"/>
      <c r="E15" s="23">
        <v>43500</v>
      </c>
      <c r="F15" s="23">
        <v>80266</v>
      </c>
      <c r="G15" s="23">
        <v>124016</v>
      </c>
    </row>
    <row r="16" spans="1:7" x14ac:dyDescent="0.35">
      <c r="A16" s="22" t="s">
        <v>52</v>
      </c>
      <c r="B16" s="23">
        <v>1250</v>
      </c>
      <c r="C16" s="23">
        <v>23107.5</v>
      </c>
      <c r="D16" s="23">
        <v>62550</v>
      </c>
      <c r="E16" s="23">
        <v>361000</v>
      </c>
      <c r="F16" s="23">
        <v>857768</v>
      </c>
      <c r="G16" s="23">
        <v>1305675.5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FF5E8-B83B-4345-A3C6-9635C7689699}">
  <dimension ref="A3:G16"/>
  <sheetViews>
    <sheetView topLeftCell="A10" workbookViewId="0">
      <selection activeCell="A3" sqref="A3"/>
    </sheetView>
  </sheetViews>
  <sheetFormatPr defaultRowHeight="14.5" x14ac:dyDescent="0.35"/>
  <cols>
    <col min="1" max="1" width="12.36328125" style="1" bestFit="1" customWidth="1"/>
    <col min="2" max="2" width="14.90625" style="1" bestFit="1" customWidth="1"/>
    <col min="3" max="3" width="11.81640625" style="1" bestFit="1" customWidth="1"/>
    <col min="4" max="4" width="9.6328125" style="1" bestFit="1" customWidth="1"/>
    <col min="5" max="5" width="12.90625" style="1" bestFit="1" customWidth="1"/>
    <col min="6" max="6" width="9.08984375" style="1" bestFit="1" customWidth="1"/>
    <col min="7" max="7" width="10.7265625" style="1" bestFit="1" customWidth="1"/>
    <col min="8" max="16384" width="8.7265625" style="1"/>
  </cols>
  <sheetData>
    <row r="3" spans="1:7" x14ac:dyDescent="0.35">
      <c r="A3" s="21" t="s">
        <v>37</v>
      </c>
      <c r="B3" t="s">
        <v>38</v>
      </c>
      <c r="C3"/>
      <c r="D3"/>
      <c r="E3"/>
      <c r="F3"/>
      <c r="G3"/>
    </row>
    <row r="4" spans="1:7" x14ac:dyDescent="0.35">
      <c r="A4" s="22" t="s">
        <v>6</v>
      </c>
      <c r="B4" s="23">
        <v>154899</v>
      </c>
      <c r="C4"/>
      <c r="D4"/>
      <c r="E4"/>
      <c r="F4"/>
      <c r="G4"/>
    </row>
    <row r="5" spans="1:7" x14ac:dyDescent="0.35">
      <c r="A5" s="22" t="s">
        <v>7</v>
      </c>
      <c r="B5" s="23">
        <v>321007</v>
      </c>
      <c r="C5"/>
      <c r="D5"/>
      <c r="E5"/>
      <c r="F5"/>
      <c r="G5"/>
    </row>
    <row r="6" spans="1:7" x14ac:dyDescent="0.35">
      <c r="A6" s="22" t="s">
        <v>5</v>
      </c>
      <c r="B6" s="23">
        <v>829769.5</v>
      </c>
      <c r="C6"/>
      <c r="D6"/>
      <c r="E6"/>
      <c r="F6"/>
      <c r="G6"/>
    </row>
    <row r="7" spans="1:7" x14ac:dyDescent="0.35">
      <c r="A7" s="22" t="s">
        <v>52</v>
      </c>
      <c r="B7" s="23">
        <v>1305675.5</v>
      </c>
      <c r="C7"/>
      <c r="D7"/>
      <c r="E7"/>
      <c r="F7"/>
      <c r="G7"/>
    </row>
    <row r="8" spans="1:7" x14ac:dyDescent="0.35">
      <c r="A8"/>
      <c r="B8"/>
      <c r="C8"/>
      <c r="D8"/>
      <c r="E8"/>
      <c r="F8"/>
      <c r="G8"/>
    </row>
    <row r="9" spans="1:7" x14ac:dyDescent="0.35">
      <c r="A9"/>
      <c r="B9"/>
      <c r="C9"/>
      <c r="D9"/>
      <c r="E9"/>
      <c r="F9"/>
      <c r="G9"/>
    </row>
    <row r="10" spans="1:7" x14ac:dyDescent="0.35">
      <c r="A10"/>
      <c r="B10"/>
      <c r="C10"/>
      <c r="D10"/>
      <c r="E10"/>
      <c r="F10"/>
      <c r="G10"/>
    </row>
    <row r="11" spans="1:7" x14ac:dyDescent="0.35">
      <c r="A11"/>
      <c r="B11"/>
      <c r="C11"/>
      <c r="D11"/>
      <c r="E11"/>
      <c r="F11"/>
      <c r="G11"/>
    </row>
    <row r="12" spans="1:7" x14ac:dyDescent="0.35">
      <c r="A12"/>
      <c r="B12"/>
      <c r="C12"/>
      <c r="D12"/>
      <c r="E12"/>
      <c r="F12"/>
      <c r="G12"/>
    </row>
    <row r="13" spans="1:7" x14ac:dyDescent="0.35">
      <c r="A13"/>
      <c r="B13"/>
      <c r="C13"/>
      <c r="D13"/>
      <c r="E13"/>
      <c r="F13"/>
      <c r="G13"/>
    </row>
    <row r="14" spans="1:7" x14ac:dyDescent="0.35">
      <c r="A14"/>
      <c r="B14"/>
      <c r="C14"/>
      <c r="D14"/>
      <c r="E14"/>
      <c r="F14"/>
      <c r="G14"/>
    </row>
    <row r="15" spans="1:7" x14ac:dyDescent="0.35">
      <c r="A15"/>
      <c r="B15"/>
      <c r="C15"/>
      <c r="D15"/>
      <c r="E15"/>
      <c r="F15"/>
      <c r="G15"/>
    </row>
    <row r="16" spans="1:7" x14ac:dyDescent="0.35">
      <c r="A16"/>
      <c r="B16"/>
      <c r="C16"/>
      <c r="D16"/>
      <c r="E16"/>
      <c r="F16"/>
      <c r="G1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DBB2-8283-4884-92CB-37B9F86BB983}">
  <dimension ref="A3:G31"/>
  <sheetViews>
    <sheetView workbookViewId="0">
      <selection activeCell="F18" sqref="F18"/>
    </sheetView>
  </sheetViews>
  <sheetFormatPr defaultRowHeight="14.5" x14ac:dyDescent="0.35"/>
  <cols>
    <col min="1" max="1" width="12.36328125" style="1" bestFit="1" customWidth="1"/>
    <col min="2" max="2" width="14.90625" style="1" bestFit="1" customWidth="1"/>
    <col min="3" max="3" width="11.81640625" style="1" bestFit="1" customWidth="1"/>
    <col min="4" max="4" width="9.6328125" style="1" bestFit="1" customWidth="1"/>
    <col min="5" max="5" width="12.90625" style="1" bestFit="1" customWidth="1"/>
    <col min="6" max="6" width="9.08984375" style="1" bestFit="1" customWidth="1"/>
    <col min="7" max="7" width="10.7265625" style="1" bestFit="1" customWidth="1"/>
    <col min="8" max="16384" width="8.7265625" style="1"/>
  </cols>
  <sheetData>
    <row r="3" spans="1:7" x14ac:dyDescent="0.35">
      <c r="A3" s="21" t="s">
        <v>37</v>
      </c>
      <c r="B3" t="s">
        <v>38</v>
      </c>
      <c r="C3"/>
      <c r="D3"/>
      <c r="E3"/>
      <c r="F3"/>
      <c r="G3"/>
    </row>
    <row r="4" spans="1:7" x14ac:dyDescent="0.35">
      <c r="A4" s="22">
        <v>2018</v>
      </c>
      <c r="B4" s="23">
        <v>879029</v>
      </c>
      <c r="C4"/>
      <c r="D4"/>
      <c r="E4"/>
      <c r="F4"/>
      <c r="G4"/>
    </row>
    <row r="5" spans="1:7" x14ac:dyDescent="0.35">
      <c r="A5" s="24" t="s">
        <v>39</v>
      </c>
      <c r="B5" s="23">
        <v>138810</v>
      </c>
      <c r="C5"/>
      <c r="D5"/>
      <c r="E5"/>
      <c r="F5"/>
      <c r="G5"/>
    </row>
    <row r="6" spans="1:7" x14ac:dyDescent="0.35">
      <c r="A6" s="24" t="s">
        <v>40</v>
      </c>
      <c r="B6" s="23">
        <v>49203</v>
      </c>
      <c r="C6"/>
      <c r="D6"/>
      <c r="E6"/>
      <c r="F6"/>
      <c r="G6"/>
    </row>
    <row r="7" spans="1:7" x14ac:dyDescent="0.35">
      <c r="A7" s="24" t="s">
        <v>41</v>
      </c>
      <c r="B7" s="23">
        <v>67088</v>
      </c>
      <c r="C7"/>
      <c r="D7"/>
      <c r="E7"/>
      <c r="F7"/>
      <c r="G7"/>
    </row>
    <row r="8" spans="1:7" x14ac:dyDescent="0.35">
      <c r="A8" s="24" t="s">
        <v>42</v>
      </c>
      <c r="B8" s="23">
        <v>119850</v>
      </c>
      <c r="C8"/>
      <c r="D8"/>
      <c r="E8"/>
      <c r="F8"/>
      <c r="G8"/>
    </row>
    <row r="9" spans="1:7" x14ac:dyDescent="0.35">
      <c r="A9" s="24" t="s">
        <v>43</v>
      </c>
      <c r="B9" s="23">
        <v>146156</v>
      </c>
      <c r="C9"/>
      <c r="D9"/>
      <c r="E9"/>
      <c r="F9"/>
      <c r="G9"/>
    </row>
    <row r="10" spans="1:7" x14ac:dyDescent="0.35">
      <c r="A10" s="24" t="s">
        <v>44</v>
      </c>
      <c r="B10" s="23">
        <v>137820</v>
      </c>
      <c r="C10"/>
      <c r="D10"/>
      <c r="E10"/>
      <c r="F10"/>
      <c r="G10"/>
    </row>
    <row r="11" spans="1:7" x14ac:dyDescent="0.35">
      <c r="A11" s="24" t="s">
        <v>45</v>
      </c>
      <c r="B11" s="23">
        <v>55000</v>
      </c>
      <c r="C11"/>
      <c r="D11"/>
      <c r="E11"/>
      <c r="F11"/>
      <c r="G11"/>
    </row>
    <row r="12" spans="1:7" x14ac:dyDescent="0.35">
      <c r="A12" s="24" t="s">
        <v>46</v>
      </c>
      <c r="B12" s="23">
        <v>41930</v>
      </c>
      <c r="C12"/>
      <c r="D12"/>
      <c r="E12"/>
      <c r="F12"/>
      <c r="G12"/>
    </row>
    <row r="13" spans="1:7" x14ac:dyDescent="0.35">
      <c r="A13" s="24" t="s">
        <v>47</v>
      </c>
      <c r="B13" s="23">
        <v>1186</v>
      </c>
      <c r="C13"/>
      <c r="D13"/>
      <c r="E13"/>
      <c r="F13"/>
      <c r="G13"/>
    </row>
    <row r="14" spans="1:7" x14ac:dyDescent="0.35">
      <c r="A14" s="24" t="s">
        <v>48</v>
      </c>
      <c r="B14" s="23">
        <v>28400</v>
      </c>
      <c r="C14"/>
      <c r="D14"/>
      <c r="E14"/>
      <c r="F14"/>
      <c r="G14"/>
    </row>
    <row r="15" spans="1:7" x14ac:dyDescent="0.35">
      <c r="A15" s="24" t="s">
        <v>49</v>
      </c>
      <c r="B15" s="23">
        <v>8991</v>
      </c>
      <c r="C15"/>
      <c r="D15"/>
      <c r="E15"/>
      <c r="F15"/>
      <c r="G15"/>
    </row>
    <row r="16" spans="1:7" x14ac:dyDescent="0.35">
      <c r="A16" s="24" t="s">
        <v>50</v>
      </c>
      <c r="B16" s="23">
        <v>84595</v>
      </c>
      <c r="C16"/>
      <c r="D16"/>
      <c r="E16"/>
      <c r="F16"/>
      <c r="G16"/>
    </row>
    <row r="17" spans="1:7" x14ac:dyDescent="0.35">
      <c r="A17" s="22">
        <v>2019</v>
      </c>
      <c r="B17" s="23">
        <v>426646.5</v>
      </c>
      <c r="C17"/>
      <c r="D17"/>
      <c r="E17"/>
      <c r="F17"/>
      <c r="G17"/>
    </row>
    <row r="18" spans="1:7" x14ac:dyDescent="0.35">
      <c r="A18" s="24" t="s">
        <v>39</v>
      </c>
      <c r="B18" s="23">
        <v>23000</v>
      </c>
      <c r="C18"/>
      <c r="D18"/>
      <c r="E18"/>
      <c r="F18"/>
      <c r="G18"/>
    </row>
    <row r="19" spans="1:7" x14ac:dyDescent="0.35">
      <c r="A19" s="24" t="s">
        <v>40</v>
      </c>
      <c r="B19" s="23">
        <v>45500</v>
      </c>
      <c r="C19"/>
      <c r="D19"/>
      <c r="E19"/>
      <c r="F19"/>
      <c r="G19"/>
    </row>
    <row r="20" spans="1:7" x14ac:dyDescent="0.35">
      <c r="A20" s="24" t="s">
        <v>41</v>
      </c>
      <c r="B20" s="23">
        <v>6425</v>
      </c>
      <c r="C20"/>
      <c r="D20"/>
      <c r="E20"/>
      <c r="F20"/>
      <c r="G20"/>
    </row>
    <row r="21" spans="1:7" x14ac:dyDescent="0.35">
      <c r="A21" s="24" t="s">
        <v>42</v>
      </c>
      <c r="B21" s="23">
        <v>100668</v>
      </c>
      <c r="C21"/>
      <c r="D21"/>
      <c r="E21"/>
      <c r="F21"/>
      <c r="G21"/>
    </row>
    <row r="22" spans="1:7" x14ac:dyDescent="0.35">
      <c r="A22" s="24" t="s">
        <v>43</v>
      </c>
      <c r="B22" s="23">
        <v>103494</v>
      </c>
      <c r="C22"/>
      <c r="D22"/>
      <c r="E22"/>
      <c r="F22"/>
      <c r="G22"/>
    </row>
    <row r="23" spans="1:7" x14ac:dyDescent="0.35">
      <c r="A23" s="24" t="s">
        <v>44</v>
      </c>
      <c r="B23" s="23">
        <v>625</v>
      </c>
      <c r="C23"/>
      <c r="D23"/>
      <c r="E23"/>
      <c r="F23"/>
      <c r="G23"/>
    </row>
    <row r="24" spans="1:7" x14ac:dyDescent="0.35">
      <c r="A24" s="24" t="s">
        <v>45</v>
      </c>
      <c r="B24" s="23">
        <v>6844.5</v>
      </c>
      <c r="C24"/>
      <c r="D24"/>
      <c r="E24"/>
      <c r="F24"/>
      <c r="G24"/>
    </row>
    <row r="25" spans="1:7" x14ac:dyDescent="0.35">
      <c r="A25" s="24" t="s">
        <v>46</v>
      </c>
      <c r="B25" s="23">
        <v>2832</v>
      </c>
      <c r="C25"/>
      <c r="D25"/>
      <c r="E25"/>
      <c r="F25"/>
      <c r="G25"/>
    </row>
    <row r="26" spans="1:7" x14ac:dyDescent="0.35">
      <c r="A26" s="24" t="s">
        <v>47</v>
      </c>
      <c r="B26" s="23">
        <v>25486</v>
      </c>
      <c r="C26"/>
      <c r="D26"/>
      <c r="E26"/>
      <c r="F26"/>
      <c r="G26"/>
    </row>
    <row r="27" spans="1:7" x14ac:dyDescent="0.35">
      <c r="A27" s="24" t="s">
        <v>48</v>
      </c>
      <c r="B27" s="23">
        <v>45272</v>
      </c>
      <c r="C27"/>
      <c r="D27"/>
      <c r="E27"/>
      <c r="F27"/>
      <c r="G27"/>
    </row>
    <row r="28" spans="1:7" x14ac:dyDescent="0.35">
      <c r="A28" s="24" t="s">
        <v>49</v>
      </c>
      <c r="B28" s="23">
        <v>5500</v>
      </c>
      <c r="C28"/>
      <c r="D28"/>
      <c r="E28"/>
      <c r="F28"/>
      <c r="G28"/>
    </row>
    <row r="29" spans="1:7" x14ac:dyDescent="0.35">
      <c r="A29" s="24" t="s">
        <v>50</v>
      </c>
      <c r="B29" s="23">
        <v>61000</v>
      </c>
      <c r="C29"/>
      <c r="D29"/>
      <c r="E29"/>
      <c r="F29"/>
      <c r="G29"/>
    </row>
    <row r="30" spans="1:7" x14ac:dyDescent="0.35">
      <c r="A30" s="22" t="s">
        <v>52</v>
      </c>
      <c r="B30" s="23">
        <v>1305675.5</v>
      </c>
      <c r="C30"/>
      <c r="D30"/>
      <c r="E30"/>
      <c r="F30"/>
      <c r="G30"/>
    </row>
    <row r="31" spans="1:7" x14ac:dyDescent="0.35">
      <c r="A31"/>
      <c r="B31"/>
      <c r="C31"/>
      <c r="D31"/>
      <c r="E31"/>
      <c r="F31"/>
      <c r="G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6304-A91D-4732-BF29-AA14E46E0328}">
  <dimension ref="A3:E30"/>
  <sheetViews>
    <sheetView workbookViewId="0">
      <selection activeCell="D22" sqref="D22"/>
    </sheetView>
  </sheetViews>
  <sheetFormatPr defaultRowHeight="14.5" x14ac:dyDescent="0.35"/>
  <cols>
    <col min="1" max="1" width="12.36328125" style="1" bestFit="1" customWidth="1"/>
    <col min="2" max="2" width="11.81640625" style="1" bestFit="1" customWidth="1"/>
    <col min="3" max="4" width="5.81640625" style="1" bestFit="1" customWidth="1"/>
    <col min="5" max="5" width="10.7265625" style="1" bestFit="1" customWidth="1"/>
    <col min="6" max="6" width="9.08984375" style="1" bestFit="1" customWidth="1"/>
    <col min="7" max="7" width="10.7265625" style="1" bestFit="1" customWidth="1"/>
    <col min="8" max="16384" width="8.7265625" style="1"/>
  </cols>
  <sheetData>
    <row r="3" spans="1:5" x14ac:dyDescent="0.35">
      <c r="A3" s="21" t="s">
        <v>37</v>
      </c>
      <c r="B3" t="s">
        <v>51</v>
      </c>
      <c r="C3"/>
      <c r="D3"/>
      <c r="E3"/>
    </row>
    <row r="4" spans="1:5" x14ac:dyDescent="0.35">
      <c r="A4" s="22" t="s">
        <v>16</v>
      </c>
      <c r="B4" s="23">
        <v>5809</v>
      </c>
      <c r="C4"/>
      <c r="D4"/>
      <c r="E4"/>
    </row>
    <row r="5" spans="1:5" x14ac:dyDescent="0.35">
      <c r="A5" s="22" t="s">
        <v>19</v>
      </c>
      <c r="B5" s="23">
        <v>5865</v>
      </c>
      <c r="C5"/>
      <c r="D5"/>
      <c r="E5"/>
    </row>
    <row r="6" spans="1:5" x14ac:dyDescent="0.35">
      <c r="A6" s="22" t="s">
        <v>21</v>
      </c>
      <c r="B6" s="23">
        <v>9001</v>
      </c>
      <c r="C6"/>
      <c r="D6"/>
      <c r="E6"/>
    </row>
    <row r="7" spans="1:5" x14ac:dyDescent="0.35">
      <c r="A7" s="22" t="s">
        <v>24</v>
      </c>
      <c r="B7" s="23">
        <v>12157</v>
      </c>
      <c r="C7"/>
      <c r="D7"/>
      <c r="E7"/>
    </row>
    <row r="8" spans="1:5" x14ac:dyDescent="0.35">
      <c r="A8" s="22" t="s">
        <v>23</v>
      </c>
      <c r="B8" s="23">
        <v>14262</v>
      </c>
      <c r="C8"/>
      <c r="D8"/>
      <c r="E8"/>
    </row>
    <row r="9" spans="1:5" x14ac:dyDescent="0.35">
      <c r="A9" s="22" t="s">
        <v>20</v>
      </c>
      <c r="B9" s="23">
        <v>21103</v>
      </c>
      <c r="C9"/>
      <c r="D9"/>
      <c r="E9"/>
    </row>
    <row r="10" spans="1:5" x14ac:dyDescent="0.35">
      <c r="A10" s="22" t="s">
        <v>22</v>
      </c>
      <c r="B10" s="23">
        <v>22237</v>
      </c>
      <c r="C10"/>
      <c r="D10"/>
      <c r="E10"/>
    </row>
    <row r="11" spans="1:5" x14ac:dyDescent="0.35">
      <c r="A11" s="22" t="s">
        <v>15</v>
      </c>
      <c r="B11" s="23">
        <v>25536</v>
      </c>
      <c r="C11"/>
      <c r="D11"/>
      <c r="E11"/>
    </row>
    <row r="12" spans="1:5" x14ac:dyDescent="0.35">
      <c r="A12" s="22" t="s">
        <v>14</v>
      </c>
      <c r="B12" s="23">
        <v>33828</v>
      </c>
      <c r="C12"/>
      <c r="D12"/>
      <c r="E12"/>
    </row>
    <row r="13" spans="1:5" x14ac:dyDescent="0.35">
      <c r="A13" s="22" t="s">
        <v>17</v>
      </c>
      <c r="B13" s="23">
        <v>36055</v>
      </c>
      <c r="C13"/>
      <c r="D13"/>
      <c r="E13"/>
    </row>
    <row r="14" spans="1:5" x14ac:dyDescent="0.35">
      <c r="A14" s="22" t="s">
        <v>18</v>
      </c>
      <c r="B14" s="23">
        <v>40834</v>
      </c>
      <c r="C14"/>
      <c r="D14"/>
      <c r="E14"/>
    </row>
    <row r="15" spans="1:5" x14ac:dyDescent="0.35">
      <c r="A15" s="22" t="s">
        <v>52</v>
      </c>
      <c r="B15" s="23">
        <v>226687</v>
      </c>
      <c r="C15"/>
      <c r="D15"/>
      <c r="E15"/>
    </row>
    <row r="16" spans="1:5" x14ac:dyDescent="0.35">
      <c r="A16"/>
      <c r="B16"/>
      <c r="C16"/>
      <c r="D16"/>
      <c r="E16"/>
    </row>
    <row r="17" spans="1:3" x14ac:dyDescent="0.35">
      <c r="A17"/>
      <c r="B17"/>
      <c r="C17"/>
    </row>
    <row r="18" spans="1:3" x14ac:dyDescent="0.35">
      <c r="A18"/>
      <c r="B18"/>
      <c r="C18"/>
    </row>
    <row r="19" spans="1:3" x14ac:dyDescent="0.35">
      <c r="A19"/>
      <c r="B19"/>
      <c r="C19"/>
    </row>
    <row r="20" spans="1:3" x14ac:dyDescent="0.35">
      <c r="A20"/>
      <c r="B20"/>
      <c r="C20"/>
    </row>
    <row r="21" spans="1:3" x14ac:dyDescent="0.35">
      <c r="A21"/>
      <c r="B21"/>
    </row>
    <row r="22" spans="1:3" x14ac:dyDescent="0.35">
      <c r="A22"/>
      <c r="B22"/>
    </row>
    <row r="23" spans="1:3" x14ac:dyDescent="0.35">
      <c r="A23"/>
      <c r="B23"/>
    </row>
    <row r="24" spans="1:3" x14ac:dyDescent="0.35">
      <c r="A24"/>
      <c r="B24"/>
    </row>
    <row r="25" spans="1:3" x14ac:dyDescent="0.35">
      <c r="A25"/>
      <c r="B25"/>
    </row>
    <row r="26" spans="1:3" x14ac:dyDescent="0.35">
      <c r="A26"/>
      <c r="B26"/>
    </row>
    <row r="27" spans="1:3" x14ac:dyDescent="0.35">
      <c r="A27"/>
      <c r="B27"/>
    </row>
    <row r="28" spans="1:3" x14ac:dyDescent="0.35">
      <c r="A28"/>
      <c r="B28"/>
    </row>
    <row r="29" spans="1:3" x14ac:dyDescent="0.35">
      <c r="A29"/>
      <c r="B29"/>
    </row>
    <row r="30" spans="1:3" x14ac:dyDescent="0.35">
      <c r="A30"/>
      <c r="B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E454-3353-4937-82C3-FD9130F16CFA}">
  <dimension ref="A3:D15"/>
  <sheetViews>
    <sheetView workbookViewId="0">
      <selection activeCell="A3" sqref="A3"/>
    </sheetView>
  </sheetViews>
  <sheetFormatPr defaultRowHeight="14.5" x14ac:dyDescent="0.35"/>
  <cols>
    <col min="1" max="1" width="14.90625" style="1" bestFit="1" customWidth="1"/>
    <col min="2" max="2" width="15.26953125" style="1" bestFit="1" customWidth="1"/>
    <col min="3" max="3" width="8.81640625" style="1" bestFit="1" customWidth="1"/>
    <col min="4" max="5" width="10.7265625" style="1" bestFit="1" customWidth="1"/>
    <col min="6" max="6" width="9.08984375" style="1" bestFit="1" customWidth="1"/>
    <col min="7" max="7" width="10.7265625" style="1" bestFit="1" customWidth="1"/>
    <col min="8" max="16384" width="8.7265625" style="1"/>
  </cols>
  <sheetData>
    <row r="3" spans="1:4" x14ac:dyDescent="0.35">
      <c r="A3" s="21" t="s">
        <v>38</v>
      </c>
      <c r="B3" s="21" t="s">
        <v>53</v>
      </c>
      <c r="C3"/>
      <c r="D3"/>
    </row>
    <row r="4" spans="1:4" x14ac:dyDescent="0.35">
      <c r="A4" s="21" t="s">
        <v>37</v>
      </c>
      <c r="B4" s="1">
        <v>2018</v>
      </c>
      <c r="C4" s="1">
        <v>2019</v>
      </c>
      <c r="D4" s="1" t="s">
        <v>52</v>
      </c>
    </row>
    <row r="5" spans="1:4" x14ac:dyDescent="0.35">
      <c r="A5" s="22" t="s">
        <v>10</v>
      </c>
      <c r="B5" s="23">
        <v>23850</v>
      </c>
      <c r="C5" s="23">
        <v>38700</v>
      </c>
      <c r="D5" s="23">
        <v>62550</v>
      </c>
    </row>
    <row r="6" spans="1:4" x14ac:dyDescent="0.35">
      <c r="A6" s="22" t="s">
        <v>3</v>
      </c>
      <c r="B6" s="23">
        <v>250</v>
      </c>
      <c r="C6" s="23">
        <v>1000</v>
      </c>
      <c r="D6" s="23">
        <v>1250</v>
      </c>
    </row>
    <row r="7" spans="1:4" x14ac:dyDescent="0.35">
      <c r="A7" s="22" t="s">
        <v>13</v>
      </c>
      <c r="B7" s="23">
        <v>154000</v>
      </c>
      <c r="C7" s="23">
        <v>207000</v>
      </c>
      <c r="D7" s="23">
        <v>361000</v>
      </c>
    </row>
    <row r="8" spans="1:4" x14ac:dyDescent="0.35">
      <c r="A8" s="22" t="s">
        <v>9</v>
      </c>
      <c r="B8" s="23">
        <v>690048</v>
      </c>
      <c r="C8" s="23">
        <v>167720</v>
      </c>
      <c r="D8" s="23">
        <v>857768</v>
      </c>
    </row>
    <row r="9" spans="1:4" x14ac:dyDescent="0.35">
      <c r="A9" s="22" t="s">
        <v>11</v>
      </c>
      <c r="B9" s="23">
        <v>10881</v>
      </c>
      <c r="C9" s="23">
        <v>12226.5</v>
      </c>
      <c r="D9" s="23">
        <v>23107.5</v>
      </c>
    </row>
    <row r="10" spans="1:4" x14ac:dyDescent="0.35">
      <c r="A10" s="22" t="s">
        <v>52</v>
      </c>
      <c r="B10" s="23">
        <v>879029</v>
      </c>
      <c r="C10" s="23">
        <v>426646.5</v>
      </c>
      <c r="D10" s="23">
        <v>1305675.5</v>
      </c>
    </row>
    <row r="11" spans="1:4" x14ac:dyDescent="0.35">
      <c r="A11"/>
      <c r="B11"/>
    </row>
    <row r="12" spans="1:4" x14ac:dyDescent="0.35">
      <c r="A12"/>
      <c r="B12"/>
    </row>
    <row r="13" spans="1:4" x14ac:dyDescent="0.35">
      <c r="A13"/>
      <c r="B13"/>
    </row>
    <row r="14" spans="1:4" x14ac:dyDescent="0.35">
      <c r="A14"/>
      <c r="B14"/>
    </row>
    <row r="15" spans="1:4" x14ac:dyDescent="0.35">
      <c r="A15"/>
      <c r="B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C345-BA67-4EC8-9BD3-EDABEB7F1B24}">
  <dimension ref="A3:C30"/>
  <sheetViews>
    <sheetView workbookViewId="0">
      <selection activeCell="I25" sqref="I25"/>
    </sheetView>
  </sheetViews>
  <sheetFormatPr defaultRowHeight="14.5" x14ac:dyDescent="0.35"/>
  <cols>
    <col min="1" max="1" width="12.36328125" style="1" bestFit="1" customWidth="1"/>
    <col min="2" max="2" width="11.81640625" style="1" bestFit="1" customWidth="1"/>
    <col min="3" max="3" width="10.81640625" style="1" bestFit="1" customWidth="1"/>
    <col min="4" max="4" width="9.6328125" style="1" bestFit="1" customWidth="1"/>
    <col min="5" max="5" width="12.90625" style="1" bestFit="1" customWidth="1"/>
    <col min="6" max="6" width="9.08984375" style="1" bestFit="1" customWidth="1"/>
    <col min="7" max="7" width="10.7265625" style="1" bestFit="1" customWidth="1"/>
    <col min="8" max="16384" width="8.7265625" style="1"/>
  </cols>
  <sheetData>
    <row r="3" spans="1:3" x14ac:dyDescent="0.35">
      <c r="A3" s="21" t="s">
        <v>37</v>
      </c>
      <c r="B3" t="s">
        <v>51</v>
      </c>
      <c r="C3"/>
    </row>
    <row r="4" spans="1:3" x14ac:dyDescent="0.35">
      <c r="A4" s="22" t="s">
        <v>18</v>
      </c>
      <c r="B4" s="23">
        <v>40834</v>
      </c>
      <c r="C4"/>
    </row>
    <row r="5" spans="1:3" x14ac:dyDescent="0.35">
      <c r="A5" s="22" t="s">
        <v>17</v>
      </c>
      <c r="B5" s="23">
        <v>36055</v>
      </c>
      <c r="C5"/>
    </row>
    <row r="6" spans="1:3" x14ac:dyDescent="0.35">
      <c r="A6" s="22" t="s">
        <v>14</v>
      </c>
      <c r="B6" s="23">
        <v>33828</v>
      </c>
      <c r="C6"/>
    </row>
    <row r="7" spans="1:3" x14ac:dyDescent="0.35">
      <c r="A7" s="22" t="s">
        <v>15</v>
      </c>
      <c r="B7" s="23">
        <v>25536</v>
      </c>
      <c r="C7"/>
    </row>
    <row r="8" spans="1:3" x14ac:dyDescent="0.35">
      <c r="A8" s="22" t="s">
        <v>22</v>
      </c>
      <c r="B8" s="23">
        <v>22237</v>
      </c>
      <c r="C8"/>
    </row>
    <row r="9" spans="1:3" x14ac:dyDescent="0.35">
      <c r="A9" s="22" t="s">
        <v>20</v>
      </c>
      <c r="B9" s="23">
        <v>21103</v>
      </c>
      <c r="C9"/>
    </row>
    <row r="10" spans="1:3" x14ac:dyDescent="0.35">
      <c r="A10" s="22" t="s">
        <v>23</v>
      </c>
      <c r="B10" s="23">
        <v>14262</v>
      </c>
      <c r="C10"/>
    </row>
    <row r="11" spans="1:3" x14ac:dyDescent="0.35">
      <c r="A11" s="22" t="s">
        <v>24</v>
      </c>
      <c r="B11" s="23">
        <v>12157</v>
      </c>
      <c r="C11"/>
    </row>
    <row r="12" spans="1:3" x14ac:dyDescent="0.35">
      <c r="A12" s="22" t="s">
        <v>21</v>
      </c>
      <c r="B12" s="23">
        <v>9001</v>
      </c>
      <c r="C12"/>
    </row>
    <row r="13" spans="1:3" x14ac:dyDescent="0.35">
      <c r="A13" s="22" t="s">
        <v>19</v>
      </c>
      <c r="B13" s="23">
        <v>5865</v>
      </c>
      <c r="C13"/>
    </row>
    <row r="14" spans="1:3" x14ac:dyDescent="0.35">
      <c r="A14" s="22" t="s">
        <v>16</v>
      </c>
      <c r="B14" s="23">
        <v>5809</v>
      </c>
      <c r="C14"/>
    </row>
    <row r="15" spans="1:3" x14ac:dyDescent="0.35">
      <c r="A15" s="22" t="s">
        <v>52</v>
      </c>
      <c r="B15" s="23">
        <v>226687</v>
      </c>
      <c r="C15"/>
    </row>
    <row r="16" spans="1:3" x14ac:dyDescent="0.35">
      <c r="A16"/>
      <c r="B16"/>
      <c r="C16"/>
    </row>
    <row r="17" spans="1:3" x14ac:dyDescent="0.35">
      <c r="A17"/>
      <c r="B17"/>
      <c r="C17"/>
    </row>
    <row r="18" spans="1:3" x14ac:dyDescent="0.35">
      <c r="A18"/>
      <c r="B18"/>
      <c r="C18"/>
    </row>
    <row r="19" spans="1:3" x14ac:dyDescent="0.35">
      <c r="A19"/>
      <c r="B19"/>
      <c r="C19"/>
    </row>
    <row r="20" spans="1:3" x14ac:dyDescent="0.35">
      <c r="A20"/>
      <c r="B20"/>
      <c r="C20"/>
    </row>
    <row r="21" spans="1:3" x14ac:dyDescent="0.35">
      <c r="A21"/>
      <c r="B21"/>
    </row>
    <row r="22" spans="1:3" x14ac:dyDescent="0.35">
      <c r="A22"/>
      <c r="B22"/>
    </row>
    <row r="23" spans="1:3" x14ac:dyDescent="0.35">
      <c r="A23"/>
      <c r="B23"/>
    </row>
    <row r="24" spans="1:3" x14ac:dyDescent="0.35">
      <c r="A24"/>
      <c r="B24"/>
    </row>
    <row r="25" spans="1:3" x14ac:dyDescent="0.35">
      <c r="A25"/>
      <c r="B25"/>
    </row>
    <row r="26" spans="1:3" x14ac:dyDescent="0.35">
      <c r="A26"/>
      <c r="B26"/>
    </row>
    <row r="27" spans="1:3" x14ac:dyDescent="0.35">
      <c r="A27"/>
      <c r="B27"/>
    </row>
    <row r="28" spans="1:3" x14ac:dyDescent="0.35">
      <c r="A28"/>
      <c r="B28"/>
    </row>
    <row r="29" spans="1:3" x14ac:dyDescent="0.35">
      <c r="A29"/>
      <c r="B29"/>
    </row>
    <row r="30" spans="1:3" x14ac:dyDescent="0.35">
      <c r="A30"/>
      <c r="B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Dashboard</vt:lpstr>
      <vt:lpstr>Sales by Region Pivot</vt:lpstr>
      <vt:lpstr>Sales by Item pivot table</vt:lpstr>
      <vt:lpstr>Manager pivot</vt:lpstr>
      <vt:lpstr>total sales by region</vt:lpstr>
      <vt:lpstr>Sales by month</vt:lpstr>
      <vt:lpstr>Profits by items</vt:lpstr>
      <vt:lpstr>Item sales by region</vt:lpstr>
      <vt:lpstr>Profits by sales men</vt:lpstr>
      <vt:lpstr>Profits by Item</vt:lpstr>
      <vt:lpstr> sparklines Pivot</vt:lpstr>
      <vt:lpstr>Data</vt:lpstr>
      <vt:lpstr>' sparklines Pivot'!b</vt:lpstr>
      <vt:lpstr>'Item sales by region'!b</vt:lpstr>
      <vt:lpstr>'Profits by Item'!b</vt:lpstr>
      <vt:lpstr>'Profits by items'!b</vt:lpstr>
      <vt:lpstr>'Profits by sales men'!b</vt:lpstr>
      <vt:lpstr>'Sales by month'!b</vt:lpstr>
      <vt:lpstr>'total sales by region'!b</vt:lpstr>
      <vt:lpstr>b</vt:lpstr>
      <vt:lpstr>' sparklines Pivot'!Data</vt:lpstr>
      <vt:lpstr>'Item sales by region'!Data</vt:lpstr>
      <vt:lpstr>'Manager pivot'!Data</vt:lpstr>
      <vt:lpstr>'Profits by Item'!Data</vt:lpstr>
      <vt:lpstr>'Profits by items'!Data</vt:lpstr>
      <vt:lpstr>'Profits by sales men'!Data</vt:lpstr>
      <vt:lpstr>'Sales by Item pivot table'!Data</vt:lpstr>
      <vt:lpstr>'Sales by month'!Data</vt:lpstr>
      <vt:lpstr>'total sales by region'!Data</vt:lpstr>
      <vt:lpstr>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ADMIN</cp:lastModifiedBy>
  <dcterms:created xsi:type="dcterms:W3CDTF">2004-05-01T18:16:56Z</dcterms:created>
  <dcterms:modified xsi:type="dcterms:W3CDTF">2022-07-12T12:31:25Z</dcterms:modified>
  <cp:category>Excel</cp:category>
</cp:coreProperties>
</file>